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U:\Statistikprodukter\Utländska lastbilstransporter i Sverige\Publiceringstillfällen\2025\Publicering\"/>
    </mc:Choice>
  </mc:AlternateContent>
  <xr:revisionPtr revIDLastSave="0" documentId="13_ncr:1_{BCF96922-0105-4254-A75A-1858E3A9188B}" xr6:coauthVersionLast="47" xr6:coauthVersionMax="47" xr10:uidLastSave="{00000000-0000-0000-0000-000000000000}"/>
  <bookViews>
    <workbookView xWindow="53880" yWindow="270" windowWidth="25440" windowHeight="15270" tabRatio="943" xr2:uid="{00000000-000D-0000-FFFF-FFFF00000000}"/>
  </bookViews>
  <sheets>
    <sheet name="Titel" sheetId="46" r:id="rId1"/>
    <sheet name="Innehåll" sheetId="36" r:id="rId2"/>
    <sheet name="Kort om statistiken" sheetId="70" r:id="rId3"/>
    <sheet name="Definitioner" sheetId="103" r:id="rId4"/>
    <sheet name="Teckenförklaringar" sheetId="101" r:id="rId5"/>
    <sheet name="Sammanfattning" sheetId="85" r:id="rId6"/>
    <sheet name="Tabell 1" sheetId="86" r:id="rId7"/>
    <sheet name="Tabell 2" sheetId="87" r:id="rId8"/>
    <sheet name="Tabell 3" sheetId="88" r:id="rId9"/>
    <sheet name="Tabell 4" sheetId="89" r:id="rId10"/>
    <sheet name="Tabell 5" sheetId="90" r:id="rId11"/>
    <sheet name="Tabell 6" sheetId="97" r:id="rId12"/>
    <sheet name="Tabell 7" sheetId="98" r:id="rId13"/>
    <sheet name="Tabell 8" sheetId="102" r:id="rId14"/>
    <sheet name="Tabell 9" sheetId="92" r:id="rId15"/>
    <sheet name="Tabell 10" sheetId="93" r:id="rId16"/>
    <sheet name="Tabell 11" sheetId="95" r:id="rId17"/>
    <sheet name="Tabell 12" sheetId="94" r:id="rId18"/>
    <sheet name="Tabell 13" sheetId="99" r:id="rId19"/>
    <sheet name="Tabell 14" sheetId="100" r:id="rId20"/>
    <sheet name="Utökad historik 2ABC" sheetId="58" state="hidden" r:id="rId21"/>
    <sheet name="Utökad historik 3ABC" sheetId="59" state="hidden" r:id="rId22"/>
  </sheets>
  <externalReferences>
    <externalReference r:id="rId23"/>
    <externalReference r:id="rId24"/>
    <externalReference r:id="rId25"/>
    <externalReference r:id="rId26"/>
    <externalReference r:id="rId27"/>
    <externalReference r:id="rId28"/>
    <externalReference r:id="rId29"/>
  </externalReferences>
  <definedNames>
    <definedName name="_10FrC1" localSheetId="4">#REF!</definedName>
    <definedName name="_10FrC1">#REF!</definedName>
    <definedName name="_10FrC2" localSheetId="4">#REF!</definedName>
    <definedName name="_10FrC2">#REF!</definedName>
    <definedName name="_10FrC3" localSheetId="4">#REF!</definedName>
    <definedName name="_10FrC3">#REF!</definedName>
    <definedName name="_10ToC1">#REF!</definedName>
    <definedName name="_10ToC2">#REF!</definedName>
    <definedName name="_10ToC3">#REF!</definedName>
    <definedName name="_11AC1">#REF!</definedName>
    <definedName name="_11AC2">#REF!</definedName>
    <definedName name="_11AC3">#REF!</definedName>
    <definedName name="_11AC4">#REF!</definedName>
    <definedName name="_11AC5">#REF!</definedName>
    <definedName name="_11AC6">#REF!</definedName>
    <definedName name="_11AC7">#REF!</definedName>
    <definedName name="_11BC1">#REF!</definedName>
    <definedName name="_11BC2">#REF!</definedName>
    <definedName name="_11BC3">#REF!</definedName>
    <definedName name="_11BC4">#REF!</definedName>
    <definedName name="_11BC5">#REF!</definedName>
    <definedName name="_11BC6">#REF!</definedName>
    <definedName name="_11BC7">#REF!</definedName>
    <definedName name="_12C1">#REF!</definedName>
    <definedName name="_12C2">#REF!</definedName>
    <definedName name="_12C3">#REF!</definedName>
    <definedName name="_12C4">#REF!</definedName>
    <definedName name="_12C5">#REF!</definedName>
    <definedName name="_12C6">#REF!</definedName>
    <definedName name="_13C1">#REF!</definedName>
    <definedName name="_13C2">#REF!</definedName>
    <definedName name="_13C3">#REF!</definedName>
    <definedName name="_14C1">#REF!</definedName>
    <definedName name="_14C2">#REF!</definedName>
    <definedName name="_14C3">#REF!</definedName>
    <definedName name="_1A18Q1" localSheetId="3">#REF!</definedName>
    <definedName name="_1A18Q1">#REF!</definedName>
    <definedName name="_1A18Q2" localSheetId="3">#REF!</definedName>
    <definedName name="_1A18Q2">#REF!</definedName>
    <definedName name="_1A18Q3" localSheetId="3">#REF!</definedName>
    <definedName name="_1A18Q3">#REF!</definedName>
    <definedName name="_1A18Q4" localSheetId="3">#REF!</definedName>
    <definedName name="_1A18Q4">#REF!</definedName>
    <definedName name="_1A19Q1" localSheetId="3">#REF!</definedName>
    <definedName name="_1A19Q1">#REF!</definedName>
    <definedName name="_1A19Q2" localSheetId="3">#REF!</definedName>
    <definedName name="_1A19Q2">#REF!</definedName>
    <definedName name="_1A19Q3" localSheetId="3">#REF!</definedName>
    <definedName name="_1A19Q3">#REF!</definedName>
    <definedName name="_1A19Q4" localSheetId="3">#REF!</definedName>
    <definedName name="_1A19Q4">#REF!</definedName>
    <definedName name="_1AQPrev1" localSheetId="3">#REF!</definedName>
    <definedName name="_1AQPrev1">#REF!</definedName>
    <definedName name="_1AQPrev2" localSheetId="3">'[1]Tabell 1A'!#REF!</definedName>
    <definedName name="_1AQPrev2">#REF!</definedName>
    <definedName name="_1AQPrev3" localSheetId="3">'[1]Tabell 1A'!#REF!</definedName>
    <definedName name="_1AQPrev3">#REF!</definedName>
    <definedName name="_1AQThis" localSheetId="3">#REF!</definedName>
    <definedName name="_1AQThis">#REF!</definedName>
    <definedName name="_1B18Q1" localSheetId="3">#REF!</definedName>
    <definedName name="_1B18Q1">#REF!</definedName>
    <definedName name="_1B18Q2" localSheetId="3">#REF!</definedName>
    <definedName name="_1B18Q2">#REF!</definedName>
    <definedName name="_1B18Q3" localSheetId="3">#REF!</definedName>
    <definedName name="_1B18Q3">#REF!</definedName>
    <definedName name="_1B18Q4" localSheetId="3">#REF!</definedName>
    <definedName name="_1B18Q4">#REF!</definedName>
    <definedName name="_1B19Q1" localSheetId="3">#REF!</definedName>
    <definedName name="_1B19Q1">#REF!</definedName>
    <definedName name="_1B19Q2" localSheetId="3">#REF!</definedName>
    <definedName name="_1B19Q2">#REF!</definedName>
    <definedName name="_1B19Q3" localSheetId="3">#REF!</definedName>
    <definedName name="_1B19Q3">#REF!</definedName>
    <definedName name="_1B19Q4" localSheetId="3">#REF!</definedName>
    <definedName name="_1B19Q4">#REF!</definedName>
    <definedName name="_1BQPrev1" localSheetId="3">'[1]Tabell 1B'!#REF!</definedName>
    <definedName name="_1BQPrev1">#REF!</definedName>
    <definedName name="_1BQPrev2" localSheetId="3">'[1]Tabell 1B'!#REF!</definedName>
    <definedName name="_1BQPrev2">#REF!</definedName>
    <definedName name="_1BQPrev3" localSheetId="3">'[1]Tabell 1B'!#REF!</definedName>
    <definedName name="_1BQPrev3">#REF!</definedName>
    <definedName name="_1BQThis" localSheetId="3">#REF!</definedName>
    <definedName name="_1BQThis">#REF!</definedName>
    <definedName name="_1YThis" localSheetId="3">'[2]Tabell 2'!#REF!</definedName>
    <definedName name="_1YThis">#REF!</definedName>
    <definedName name="_218Q1" localSheetId="3">#REF!</definedName>
    <definedName name="_218Q1">#REF!</definedName>
    <definedName name="_218Q2" localSheetId="3">#REF!</definedName>
    <definedName name="_218Q2">#REF!</definedName>
    <definedName name="_218Q3" localSheetId="3">#REF!</definedName>
    <definedName name="_218Q3">#REF!</definedName>
    <definedName name="_218Q4" localSheetId="3">#REF!</definedName>
    <definedName name="_218Q4">#REF!</definedName>
    <definedName name="_219Q1" localSheetId="3">#REF!</definedName>
    <definedName name="_219Q1">#REF!</definedName>
    <definedName name="_219Q2" localSheetId="3">#REF!</definedName>
    <definedName name="_219Q2">#REF!</definedName>
    <definedName name="_219Q3" localSheetId="3">#REF!</definedName>
    <definedName name="_219Q3">#REF!</definedName>
    <definedName name="_219Q4" localSheetId="3">#REF!</definedName>
    <definedName name="_219Q4">#REF!</definedName>
    <definedName name="_2AYThis">#REF!</definedName>
    <definedName name="_2BYThis">#REF!</definedName>
    <definedName name="_2CYThis">#REF!</definedName>
    <definedName name="_2DYThis" localSheetId="3">'[2]Tabell 20'!#REF!</definedName>
    <definedName name="_2DYThis">#REF!</definedName>
    <definedName name="_2QPrev1" localSheetId="3">#REF!</definedName>
    <definedName name="_2QPrev1">#REF!</definedName>
    <definedName name="_2QPrev2" localSheetId="3">#REF!</definedName>
    <definedName name="_2QPrev2">#REF!</definedName>
    <definedName name="_2QPrev3" localSheetId="3">#REF!</definedName>
    <definedName name="_2QPrev3">#REF!</definedName>
    <definedName name="_2QThis" localSheetId="3">#REF!</definedName>
    <definedName name="_2QThis">#REF!</definedName>
    <definedName name="_3AQPrev1C1" localSheetId="3">#REF!</definedName>
    <definedName name="_3AQPrev1C1">#REF!</definedName>
    <definedName name="_3AQPrev1C2" localSheetId="3">#REF!</definedName>
    <definedName name="_3AQPrev1C2">#REF!</definedName>
    <definedName name="_3AQPrev1C3" localSheetId="3">#REF!</definedName>
    <definedName name="_3AQPrev1C3">#REF!</definedName>
    <definedName name="_3AQPrev1C4" localSheetId="3">#REF!</definedName>
    <definedName name="_3AQPrev1C4">#REF!</definedName>
    <definedName name="_3AQPrev1C5" localSheetId="3">#REF!</definedName>
    <definedName name="_3AQPrev1C5">#REF!</definedName>
    <definedName name="_3AQPrev1C6" localSheetId="3">#REF!</definedName>
    <definedName name="_3AQPrev1C6">#REF!</definedName>
    <definedName name="_3AQPrev1C7" localSheetId="3">#REF!</definedName>
    <definedName name="_3AQPrev1C7">#REF!</definedName>
    <definedName name="_3AQPrev1C8" localSheetId="3">#REF!</definedName>
    <definedName name="_3AQPrev1C8">#REF!</definedName>
    <definedName name="_3AQPrev2C1" localSheetId="3">#REF!</definedName>
    <definedName name="_3AQPrev2C1">#REF!</definedName>
    <definedName name="_3AQPrev2C2" localSheetId="3">#REF!</definedName>
    <definedName name="_3AQPrev2C2">#REF!</definedName>
    <definedName name="_3AQPrev2C3" localSheetId="3">#REF!</definedName>
    <definedName name="_3AQPrev2C3">#REF!</definedName>
    <definedName name="_3AQPrev2C4" localSheetId="3">#REF!</definedName>
    <definedName name="_3AQPrev2C4">#REF!</definedName>
    <definedName name="_3AQPrev2C5" localSheetId="3">#REF!</definedName>
    <definedName name="_3AQPrev2C5">#REF!</definedName>
    <definedName name="_3AQPrev2C6" localSheetId="3">#REF!</definedName>
    <definedName name="_3AQPrev2C6">#REF!</definedName>
    <definedName name="_3AQPrev2C7" localSheetId="3">#REF!</definedName>
    <definedName name="_3AQPrev2C7">#REF!</definedName>
    <definedName name="_3AQPrev2C8" localSheetId="3">#REF!</definedName>
    <definedName name="_3AQPrev2C8">#REF!</definedName>
    <definedName name="_3AQPrev3C1" localSheetId="3">#REF!</definedName>
    <definedName name="_3AQPrev3C1">#REF!</definedName>
    <definedName name="_3AQPrev3C2" localSheetId="3">#REF!</definedName>
    <definedName name="_3AQPrev3C2">#REF!</definedName>
    <definedName name="_3AQPrev3C3" localSheetId="3">#REF!</definedName>
    <definedName name="_3AQPrev3C3">#REF!</definedName>
    <definedName name="_3AQPrev3C4" localSheetId="3">#REF!</definedName>
    <definedName name="_3AQPrev3C4">#REF!</definedName>
    <definedName name="_3AQPrev3C5" localSheetId="3">#REF!</definedName>
    <definedName name="_3AQPrev3C5">#REF!</definedName>
    <definedName name="_3AQPrev3C6" localSheetId="3">#REF!</definedName>
    <definedName name="_3AQPrev3C6">#REF!</definedName>
    <definedName name="_3AQPrev3C7" localSheetId="3">#REF!</definedName>
    <definedName name="_3AQPrev3C7">#REF!</definedName>
    <definedName name="_3AQPrev3C8" localSheetId="3">#REF!</definedName>
    <definedName name="_3AQPrev3C8">#REF!</definedName>
    <definedName name="_3AQPrev4C1" localSheetId="3">#REF!</definedName>
    <definedName name="_3AQPrev4C1">#REF!</definedName>
    <definedName name="_3AQPrev4C2" localSheetId="3">#REF!</definedName>
    <definedName name="_3AQPrev4C2">#REF!</definedName>
    <definedName name="_3AQPrev4C3" localSheetId="3">#REF!</definedName>
    <definedName name="_3AQPrev4C3">#REF!</definedName>
    <definedName name="_3AQPrev4C4" localSheetId="3">#REF!</definedName>
    <definedName name="_3AQPrev4C4">#REF!</definedName>
    <definedName name="_3AQPrev4C5" localSheetId="3">#REF!</definedName>
    <definedName name="_3AQPrev4C5">#REF!</definedName>
    <definedName name="_3AQPrev4C6" localSheetId="3">#REF!</definedName>
    <definedName name="_3AQPrev4C6">#REF!</definedName>
    <definedName name="_3AQPrev4C7" localSheetId="3">#REF!</definedName>
    <definedName name="_3AQPrev4C7">#REF!</definedName>
    <definedName name="_3AQPrev4C8" localSheetId="3">#REF!</definedName>
    <definedName name="_3AQPrev4C8">#REF!</definedName>
    <definedName name="_3AQThisC1" localSheetId="3">#REF!</definedName>
    <definedName name="_3AQThisC1">#REF!</definedName>
    <definedName name="_3AQThisC2" localSheetId="3">#REF!</definedName>
    <definedName name="_3AQThisC2">#REF!</definedName>
    <definedName name="_3AQThisC3" localSheetId="3">#REF!</definedName>
    <definedName name="_3AQThisC3">#REF!</definedName>
    <definedName name="_3AQThisC4" localSheetId="3">#REF!</definedName>
    <definedName name="_3AQThisC4">#REF!</definedName>
    <definedName name="_3AQThisC5" localSheetId="3">#REF!</definedName>
    <definedName name="_3AQThisC5">#REF!</definedName>
    <definedName name="_3AQThisC6" localSheetId="3">#REF!</definedName>
    <definedName name="_3AQThisC6">#REF!</definedName>
    <definedName name="_3AQThisC7" localSheetId="3">#REF!</definedName>
    <definedName name="_3AQThisC7">#REF!</definedName>
    <definedName name="_3AQThisC8" localSheetId="3">#REF!</definedName>
    <definedName name="_3AQThisC8">#REF!</definedName>
    <definedName name="_3AYThisC1">#REF!</definedName>
    <definedName name="_3AYThisC2">#REF!</definedName>
    <definedName name="_3AYThisC3">#REF!</definedName>
    <definedName name="_3BQPrev1C1" localSheetId="3">#REF!</definedName>
    <definedName name="_3BQPrev1C1">#REF!</definedName>
    <definedName name="_3BQPrev1C2" localSheetId="3">#REF!</definedName>
    <definedName name="_3BQPrev1C2">#REF!</definedName>
    <definedName name="_3BQPrev1C3" localSheetId="3">#REF!</definedName>
    <definedName name="_3BQPrev1C3">#REF!</definedName>
    <definedName name="_3BQPrev1C4" localSheetId="3">#REF!</definedName>
    <definedName name="_3BQPrev1C4">#REF!</definedName>
    <definedName name="_3BQPrev1C5" localSheetId="3">#REF!</definedName>
    <definedName name="_3BQPrev1C5">#REF!</definedName>
    <definedName name="_3BQPrev1C6" localSheetId="3">#REF!</definedName>
    <definedName name="_3BQPrev1C6">#REF!</definedName>
    <definedName name="_3BQPrev1C7" localSheetId="3">#REF!</definedName>
    <definedName name="_3BQPrev1C7">#REF!</definedName>
    <definedName name="_3BQPrev1C8" localSheetId="3">#REF!</definedName>
    <definedName name="_3BQPrev1C8">#REF!</definedName>
    <definedName name="_3BQPrev2C1" localSheetId="3">#REF!</definedName>
    <definedName name="_3BQPrev2C1">#REF!</definedName>
    <definedName name="_3BQPrev2C2" localSheetId="3">#REF!</definedName>
    <definedName name="_3BQPrev2C2">#REF!</definedName>
    <definedName name="_3BQPrev2C3" localSheetId="3">#REF!</definedName>
    <definedName name="_3BQPrev2C3">#REF!</definedName>
    <definedName name="_3BQPrev2C4" localSheetId="3">#REF!</definedName>
    <definedName name="_3BQPrev2C4">#REF!</definedName>
    <definedName name="_3BQPrev2C5" localSheetId="3">#REF!</definedName>
    <definedName name="_3BQPrev2C5">#REF!</definedName>
    <definedName name="_3BQPrev2C6" localSheetId="3">#REF!</definedName>
    <definedName name="_3BQPrev2C6">#REF!</definedName>
    <definedName name="_3BQPrev2C7" localSheetId="3">#REF!</definedName>
    <definedName name="_3BQPrev2C7">#REF!</definedName>
    <definedName name="_3BQPrev2C8" localSheetId="3">#REF!</definedName>
    <definedName name="_3BQPrev2C8">#REF!</definedName>
    <definedName name="_3BQPrev3C1" localSheetId="3">#REF!</definedName>
    <definedName name="_3BQPrev3C1">#REF!</definedName>
    <definedName name="_3BQPrev3C2" localSheetId="3">#REF!</definedName>
    <definedName name="_3BQPrev3C2">#REF!</definedName>
    <definedName name="_3BQPrev3C3" localSheetId="3">#REF!</definedName>
    <definedName name="_3BQPrev3C3">#REF!</definedName>
    <definedName name="_3BQPrev3C4" localSheetId="3">#REF!</definedName>
    <definedName name="_3BQPrev3C4">#REF!</definedName>
    <definedName name="_3BQPrev3C5" localSheetId="3">#REF!</definedName>
    <definedName name="_3BQPrev3C5">#REF!</definedName>
    <definedName name="_3BQPrev3C6" localSheetId="3">#REF!</definedName>
    <definedName name="_3BQPrev3C6">#REF!</definedName>
    <definedName name="_3BQPrev3C7" localSheetId="3">#REF!</definedName>
    <definedName name="_3BQPrev3C7">#REF!</definedName>
    <definedName name="_3BQPrev3C8" localSheetId="3">#REF!</definedName>
    <definedName name="_3BQPrev3C8">#REF!</definedName>
    <definedName name="_3BQPrev4C1" localSheetId="3">#REF!</definedName>
    <definedName name="_3BQPrev4C1">#REF!</definedName>
    <definedName name="_3BQPrev4C2" localSheetId="3">#REF!</definedName>
    <definedName name="_3BQPrev4C2">#REF!</definedName>
    <definedName name="_3BQPrev4C3" localSheetId="3">#REF!</definedName>
    <definedName name="_3BQPrev4C3">#REF!</definedName>
    <definedName name="_3BQPrev4C4" localSheetId="3">#REF!</definedName>
    <definedName name="_3BQPrev4C4">#REF!</definedName>
    <definedName name="_3BQPrev4C5" localSheetId="3">#REF!</definedName>
    <definedName name="_3BQPrev4C5">#REF!</definedName>
    <definedName name="_3BQPrev4C6" localSheetId="3">#REF!</definedName>
    <definedName name="_3BQPrev4C6">#REF!</definedName>
    <definedName name="_3BQPrev4C7" localSheetId="3">#REF!</definedName>
    <definedName name="_3BQPrev4C7">#REF!</definedName>
    <definedName name="_3BQPrev4C8" localSheetId="3">#REF!</definedName>
    <definedName name="_3BQPrev4C8">#REF!</definedName>
    <definedName name="_3BQThisC1" localSheetId="3">#REF!</definedName>
    <definedName name="_3BQThisC1">#REF!</definedName>
    <definedName name="_3BQThisC2" localSheetId="3">#REF!</definedName>
    <definedName name="_3BQThisC2">#REF!</definedName>
    <definedName name="_3BQThisC3" localSheetId="3">#REF!</definedName>
    <definedName name="_3BQThisC3">#REF!</definedName>
    <definedName name="_3BQThisC4" localSheetId="3">#REF!</definedName>
    <definedName name="_3BQThisC4">#REF!</definedName>
    <definedName name="_3BQThisC5" localSheetId="3">#REF!</definedName>
    <definedName name="_3BQThisC5">#REF!</definedName>
    <definedName name="_3BQThisC6" localSheetId="3">#REF!</definedName>
    <definedName name="_3BQThisC6">#REF!</definedName>
    <definedName name="_3BQThisC7" localSheetId="3">#REF!</definedName>
    <definedName name="_3BQThisC7">#REF!</definedName>
    <definedName name="_3BQThisC8" localSheetId="3">#REF!</definedName>
    <definedName name="_3BQThisC8">#REF!</definedName>
    <definedName name="_3BYThisC1">#REF!</definedName>
    <definedName name="_3BYThisC2">#REF!</definedName>
    <definedName name="_3BYThisC3">#REF!</definedName>
    <definedName name="_3CYThisC1">#REF!</definedName>
    <definedName name="_3CYThisC2">#REF!</definedName>
    <definedName name="_3CYThisC3">#REF!</definedName>
    <definedName name="_4AC1">#REF!</definedName>
    <definedName name="_4AC10">#REF!</definedName>
    <definedName name="_4AC11">#REF!</definedName>
    <definedName name="_4AC12">#REF!</definedName>
    <definedName name="_4AC2">#REF!</definedName>
    <definedName name="_4AC3">#REF!</definedName>
    <definedName name="_4AC4">#REF!</definedName>
    <definedName name="_4AC5">#REF!</definedName>
    <definedName name="_4AC6">#REF!</definedName>
    <definedName name="_4AC7">#REF!</definedName>
    <definedName name="_4AC8">#REF!</definedName>
    <definedName name="_4AC9">#REF!</definedName>
    <definedName name="_4AQPrev1C1" localSheetId="3">#REF!</definedName>
    <definedName name="_4AQPrev1C1">#REF!</definedName>
    <definedName name="_4AQPrev1C2" localSheetId="3">#REF!</definedName>
    <definedName name="_4AQPrev1C2">#REF!</definedName>
    <definedName name="_4AQPrev2C1" localSheetId="3">#REF!</definedName>
    <definedName name="_4AQPrev2C1">#REF!</definedName>
    <definedName name="_4AQPrev2C2" localSheetId="3">#REF!</definedName>
    <definedName name="_4AQPrev2C2">#REF!</definedName>
    <definedName name="_4AQPrev3C1" localSheetId="3">#REF!</definedName>
    <definedName name="_4AQPrev3C1">#REF!</definedName>
    <definedName name="_4AQPrev3C2" localSheetId="3">#REF!</definedName>
    <definedName name="_4AQPrev3C2">#REF!</definedName>
    <definedName name="_4AQPrev4C1" localSheetId="3">'[1]Tabell 4A'!#REF!</definedName>
    <definedName name="_4AQPrev4C1">#REF!</definedName>
    <definedName name="_4AQPrev4C2" localSheetId="3">'[1]Tabell 4A'!#REF!</definedName>
    <definedName name="_4AQPrev4C2">#REF!</definedName>
    <definedName name="_4AQThisC1" localSheetId="3">#REF!</definedName>
    <definedName name="_4AQThisC1">#REF!</definedName>
    <definedName name="_4AQThisC2" localSheetId="3">#REF!</definedName>
    <definedName name="_4AQThisC2">#REF!</definedName>
    <definedName name="_4ATot">#REF!</definedName>
    <definedName name="_4BC1">#REF!</definedName>
    <definedName name="_4BC10">#REF!</definedName>
    <definedName name="_4BC11">#REF!</definedName>
    <definedName name="_4BC12">#REF!</definedName>
    <definedName name="_4BC2">#REF!</definedName>
    <definedName name="_4BC3">#REF!</definedName>
    <definedName name="_4BC4">#REF!</definedName>
    <definedName name="_4BC5">#REF!</definedName>
    <definedName name="_4BC6">#REF!</definedName>
    <definedName name="_4BC7">#REF!</definedName>
    <definedName name="_4BC8">#REF!</definedName>
    <definedName name="_4BC9">#REF!</definedName>
    <definedName name="_4BQPrev1C1" localSheetId="3">#REF!</definedName>
    <definedName name="_4BQPrev1C1">#REF!</definedName>
    <definedName name="_4BQPrev1C2" localSheetId="3">#REF!</definedName>
    <definedName name="_4BQPrev1C2">#REF!</definedName>
    <definedName name="_4BQPrev2C1" localSheetId="3">#REF!</definedName>
    <definedName name="_4BQPrev2C1">#REF!</definedName>
    <definedName name="_4BQPrev2C2" localSheetId="3">#REF!</definedName>
    <definedName name="_4BQPrev2C2">#REF!</definedName>
    <definedName name="_4BQPrev3C1" localSheetId="3">#REF!</definedName>
    <definedName name="_4BQPrev3C1">#REF!</definedName>
    <definedName name="_4BQPrev3C2" localSheetId="3">#REF!</definedName>
    <definedName name="_4BQPrev3C2">#REF!</definedName>
    <definedName name="_4BQPrev4C1" localSheetId="3">#REF!</definedName>
    <definedName name="_4BQPrev4C1">#REF!</definedName>
    <definedName name="_4BQPrev4C2" localSheetId="3">#REF!</definedName>
    <definedName name="_4BQPrev4C2">#REF!</definedName>
    <definedName name="_4BQThisC1" localSheetId="3">#REF!</definedName>
    <definedName name="_4BQThisC1">#REF!</definedName>
    <definedName name="_4BQThisC2" localSheetId="3">#REF!</definedName>
    <definedName name="_4BQThisC2">#REF!</definedName>
    <definedName name="_4BTot">#REF!</definedName>
    <definedName name="_5Aa10This">#REF!</definedName>
    <definedName name="_5Aa117This">#REF!</definedName>
    <definedName name="_5Aa11This">#REF!</definedName>
    <definedName name="_5Aa122This">#REF!</definedName>
    <definedName name="_5Aa12This">#REF!</definedName>
    <definedName name="_5Aa13This">#REF!</definedName>
    <definedName name="_5Aa14This">#REF!</definedName>
    <definedName name="_5Aa15This" localSheetId="3">'[2]Tabell 11.1'!#REF!</definedName>
    <definedName name="_5Aa15This">#REF!</definedName>
    <definedName name="_5Aa16This">#REF!</definedName>
    <definedName name="_5Aa17This">#REF!</definedName>
    <definedName name="_5Aa18This">#REF!</definedName>
    <definedName name="_5Aa19This">#REF!</definedName>
    <definedName name="_5Aa1This">#REF!</definedName>
    <definedName name="_5Aa20This">#REF!</definedName>
    <definedName name="_5Aa21This">#REF!</definedName>
    <definedName name="_5Aa22This">#REF!</definedName>
    <definedName name="_5Aa2This">#REF!</definedName>
    <definedName name="_5Aa3This">#REF!</definedName>
    <definedName name="_5Aa4This">#REF!</definedName>
    <definedName name="_5Aa5This">#REF!</definedName>
    <definedName name="_5Aa6This">#REF!</definedName>
    <definedName name="_5Aa7This">#REF!</definedName>
    <definedName name="_5Aa8This">#REF!</definedName>
    <definedName name="_5Aa9This">#REF!</definedName>
    <definedName name="_5AQPrev1" localSheetId="3">#REF!</definedName>
    <definedName name="_5AQPrev1">#REF!</definedName>
    <definedName name="_5AQPrev2" localSheetId="3">#REF!</definedName>
    <definedName name="_5AQPrev2">#REF!</definedName>
    <definedName name="_5AQPrev3" localSheetId="3">#REF!</definedName>
    <definedName name="_5AQPrev3">#REF!</definedName>
    <definedName name="_5AQPrev4" localSheetId="3">#REF!</definedName>
    <definedName name="_5AQPrev4">#REF!</definedName>
    <definedName name="_5AQThis" localSheetId="3">#REF!</definedName>
    <definedName name="_5AQThis">#REF!</definedName>
    <definedName name="_5Ba10This">#REF!</definedName>
    <definedName name="_5Ba117This">#REF!</definedName>
    <definedName name="_5Ba11This">#REF!</definedName>
    <definedName name="_5Ba122This">#REF!</definedName>
    <definedName name="_5Ba12This">#REF!</definedName>
    <definedName name="_5Ba13This">#REF!</definedName>
    <definedName name="_5Ba14This">#REF!</definedName>
    <definedName name="_5Ba15This" localSheetId="3">'[2]Tabell 11.2'!#REF!</definedName>
    <definedName name="_5Ba15This">#REF!</definedName>
    <definedName name="_5Ba16This">#REF!</definedName>
    <definedName name="_5Ba17This">#REF!</definedName>
    <definedName name="_5Ba18This">#REF!</definedName>
    <definedName name="_5Ba19This">#REF!</definedName>
    <definedName name="_5Ba1This">#REF!</definedName>
    <definedName name="_5Ba20This">#REF!</definedName>
    <definedName name="_5Ba21This">#REF!</definedName>
    <definedName name="_5Ba22This">#REF!</definedName>
    <definedName name="_5Ba2This">#REF!</definedName>
    <definedName name="_5Ba3This">#REF!</definedName>
    <definedName name="_5Ba4This">#REF!</definedName>
    <definedName name="_5Ba5This">#REF!</definedName>
    <definedName name="_5Ba6This">#REF!</definedName>
    <definedName name="_5Ba7This">#REF!</definedName>
    <definedName name="_5Ba8This">#REF!</definedName>
    <definedName name="_5Ba9This">#REF!</definedName>
    <definedName name="_5BQPrev1" localSheetId="3">#REF!</definedName>
    <definedName name="_5BQPrev1">#REF!</definedName>
    <definedName name="_5BQPrev2" localSheetId="3">#REF!</definedName>
    <definedName name="_5BQPrev2">#REF!</definedName>
    <definedName name="_5BQPrev3" localSheetId="3">#REF!</definedName>
    <definedName name="_5BQPrev3">#REF!</definedName>
    <definedName name="_5BQPrev4" localSheetId="3">#REF!</definedName>
    <definedName name="_5BQPrev4">#REF!</definedName>
    <definedName name="_5BQThis" localSheetId="3">#REF!</definedName>
    <definedName name="_5BQThis">#REF!</definedName>
    <definedName name="_5CC1">#REF!</definedName>
    <definedName name="_5CC2">#REF!</definedName>
    <definedName name="_5CC3">#REF!</definedName>
    <definedName name="_5DC1">#REF!</definedName>
    <definedName name="_6AC1">#REF!</definedName>
    <definedName name="_6AC10">#REF!</definedName>
    <definedName name="_6AC11">#REF!</definedName>
    <definedName name="_6AC12">#REF!</definedName>
    <definedName name="_6AC2">#REF!</definedName>
    <definedName name="_6AC3">#REF!</definedName>
    <definedName name="_6AC4">#REF!</definedName>
    <definedName name="_6AC5">#REF!</definedName>
    <definedName name="_6AC6">#REF!</definedName>
    <definedName name="_6AC7">#REF!</definedName>
    <definedName name="_6AC8">#REF!</definedName>
    <definedName name="_6AC9">#REF!</definedName>
    <definedName name="_6ATot">#REF!</definedName>
    <definedName name="_6BC1">#REF!</definedName>
    <definedName name="_6BC10">#REF!</definedName>
    <definedName name="_6BC11">#REF!</definedName>
    <definedName name="_6BC12">#REF!</definedName>
    <definedName name="_6BC2">#REF!</definedName>
    <definedName name="_6BC3">#REF!</definedName>
    <definedName name="_6BC4">#REF!</definedName>
    <definedName name="_6BC5">#REF!</definedName>
    <definedName name="_6BC6">#REF!</definedName>
    <definedName name="_6BC7">#REF!</definedName>
    <definedName name="_6BC8">#REF!</definedName>
    <definedName name="_6BC9">#REF!</definedName>
    <definedName name="_6BTot">#REF!</definedName>
    <definedName name="_6C">#REF!</definedName>
    <definedName name="_6QPrev1" localSheetId="3">#REF!</definedName>
    <definedName name="_6QPrev1">#REF!</definedName>
    <definedName name="_6QPrev2" localSheetId="3">#REF!</definedName>
    <definedName name="_6QPrev2">#REF!</definedName>
    <definedName name="_6QPrev3" localSheetId="3">#REF!</definedName>
    <definedName name="_6QPrev3">#REF!</definedName>
    <definedName name="_6QPrev4" localSheetId="3">#REF!</definedName>
    <definedName name="_6QPrev4">#REF!</definedName>
    <definedName name="_6QThis" localSheetId="3">#REF!</definedName>
    <definedName name="_6QThis">#REF!</definedName>
    <definedName name="_7AC1">#REF!</definedName>
    <definedName name="_7AC2">#REF!</definedName>
    <definedName name="_7AC3">#REF!</definedName>
    <definedName name="_7BC1">#REF!</definedName>
    <definedName name="_7BC2">#REF!</definedName>
    <definedName name="_7BC3">#REF!</definedName>
    <definedName name="_8AC1">#REF!</definedName>
    <definedName name="_8AC10">#REF!</definedName>
    <definedName name="_8AC11">#REF!</definedName>
    <definedName name="_8AC12">#REF!</definedName>
    <definedName name="_8AC2">#REF!</definedName>
    <definedName name="_8AC3">#REF!</definedName>
    <definedName name="_8AC4">#REF!</definedName>
    <definedName name="_8AC5">#REF!</definedName>
    <definedName name="_8AC6">#REF!</definedName>
    <definedName name="_8AC7">#REF!</definedName>
    <definedName name="_8AC8">#REF!</definedName>
    <definedName name="_8AC9">#REF!</definedName>
    <definedName name="_8ATot">#REF!</definedName>
    <definedName name="_8BC1">#REF!</definedName>
    <definedName name="_8BC10">#REF!</definedName>
    <definedName name="_8BC11">#REF!</definedName>
    <definedName name="_8BC12">#REF!</definedName>
    <definedName name="_8BC2">#REF!</definedName>
    <definedName name="_8BC3">#REF!</definedName>
    <definedName name="_8BC4">#REF!</definedName>
    <definedName name="_8BC5">#REF!</definedName>
    <definedName name="_8BC6">#REF!</definedName>
    <definedName name="_8BC7">#REF!</definedName>
    <definedName name="_8BC8">#REF!</definedName>
    <definedName name="_8BC9">#REF!</definedName>
    <definedName name="_8BTot">#REF!</definedName>
    <definedName name="_9AC1">#REF!</definedName>
    <definedName name="_9AC2">#REF!</definedName>
    <definedName name="_9AC3">#REF!</definedName>
    <definedName name="_9BC1">#REF!</definedName>
    <definedName name="_9BC2">#REF!</definedName>
    <definedName name="_9BC3">#REF!</definedName>
    <definedName name="_xlnm._FilterDatabase" localSheetId="15" hidden="1">'Tabell 10'!$A$1:$J$26</definedName>
    <definedName name="_xlnm._FilterDatabase" localSheetId="16" hidden="1">'Tabell 11'!$A$1:$I$26</definedName>
    <definedName name="_xlnm._FilterDatabase" localSheetId="17" hidden="1">'Tabell 12'!$A$1:$I$19</definedName>
    <definedName name="_xlnm._FilterDatabase" localSheetId="18" hidden="1">'Tabell 13'!$A$1:$J$8</definedName>
    <definedName name="_xlnm._FilterDatabase" localSheetId="19" hidden="1">'Tabell 14'!$A$1:$C$8</definedName>
    <definedName name="_xlnm._FilterDatabase" localSheetId="14" hidden="1">'Tabell 9'!$A$1:$I$26</definedName>
    <definedName name="_SamIVV">#REF!</definedName>
    <definedName name="_SamYPrev1">#REF!</definedName>
    <definedName name="_SamYThis">#REF!</definedName>
    <definedName name="_Toc343681227" localSheetId="3">Definitioner!$A$1</definedName>
    <definedName name="adsfasdassdf" localSheetId="4">#REF!</definedName>
    <definedName name="adsfasdassdf">#REF!</definedName>
    <definedName name="afa" localSheetId="4">'[3]RSK-Tabell 1_2012'!#REF!</definedName>
    <definedName name="afa">'[3]RSK-Tabell 1_2012'!#REF!</definedName>
    <definedName name="asaf" localSheetId="4">#REF!</definedName>
    <definedName name="asaf">#REF!</definedName>
    <definedName name="Excel_BuiltIn__FilterDatabase_1" localSheetId="3">'[4]RSK-Tabell 1_2012'!#REF!</definedName>
    <definedName name="Excel_BuiltIn__FilterDatabase_1" localSheetId="4">'[5]RSK-Tabell 1_2012'!#REF!</definedName>
    <definedName name="Excel_BuiltIn__FilterDatabase_1">'[4]RSK-Tabell 1_2012'!#REF!</definedName>
    <definedName name="Excel_BuiltIn__FilterDatabase_4" localSheetId="3">#REF!</definedName>
    <definedName name="Excel_BuiltIn__FilterDatabase_4" localSheetId="4">#REF!</definedName>
    <definedName name="Excel_BuiltIn__FilterDatabase_4">#REF!</definedName>
    <definedName name="Excel_BuiltIn_Print_Titles_4" localSheetId="3">#REF!</definedName>
    <definedName name="Excel_BuiltIn_Print_Titles_4" localSheetId="4">#REF!</definedName>
    <definedName name="Excel_BuiltIn_Print_Titles_4">#REF!</definedName>
    <definedName name="f">'[4]RSK-Tabell 1_2012'!#REF!</definedName>
    <definedName name="F1I">'Tabell 12'!$A$2</definedName>
    <definedName name="F1IE">'Tabell 12'!$A$3</definedName>
    <definedName name="gfqagq" localSheetId="3">'[6]Tabell 2'!#REF!</definedName>
    <definedName name="gfqagq">'[6]Tabell 2'!#REF!</definedName>
    <definedName name="jtjr" localSheetId="3">'[6]Tabell 2'!#REF!</definedName>
    <definedName name="jtjr">'[6]Tabell 2'!#REF!</definedName>
    <definedName name="L1I">'Tabell 6'!$A$2</definedName>
    <definedName name="L1IE">'Tabell 6'!$A$3</definedName>
    <definedName name="L2I">'Tabell 7'!$A$2</definedName>
    <definedName name="L2IE">'Tabell 7'!$A$3</definedName>
    <definedName name="q" localSheetId="3">'[1]Tabell 1B'!#REF!</definedName>
    <definedName name="q">'[1]Tabell 1B'!#REF!</definedName>
    <definedName name="qg" localSheetId="3">'[6]Tabell 2'!#REF!</definedName>
    <definedName name="qg">'[6]Tabell 2'!#REF!</definedName>
    <definedName name="s" localSheetId="3">'[1]Tabell 1B'!#REF!</definedName>
    <definedName name="s">'[1]Tabell 1B'!#REF!</definedName>
    <definedName name="S1I">Sammanfattning!$A$2</definedName>
    <definedName name="S1IE">Sammanfattning!$A$3</definedName>
    <definedName name="T1I">'Tabell 4'!$A$2</definedName>
    <definedName name="T1IE">'Tabell 4'!$A$3</definedName>
    <definedName name="T2I">'Tabell 5'!$A$2</definedName>
    <definedName name="T2IE">'Tabell 5'!$A$3</definedName>
    <definedName name="tab9b">[7]Data!$B$44:$M$85</definedName>
    <definedName name="thr">'[6]Tabell 2'!#REF!</definedName>
    <definedName name="TT1I">'Tabell 13'!#REF!</definedName>
    <definedName name="TT1INY">'Tabell 13'!$A$2</definedName>
    <definedName name="TT1INYE">'Tabell 13'!$A$3</definedName>
    <definedName name="TT2I">'Tabell 14'!$A$2</definedName>
    <definedName name="TT2IE">'Tabell 14'!$A$3</definedName>
    <definedName name="_xlnm.Print_Area" localSheetId="3">Definitioner!$A$1:$C$27</definedName>
    <definedName name="_xlnm.Print_Area" localSheetId="4">Teckenförklaringar!$A$1:$C$12</definedName>
    <definedName name="V1I">'Tabell 9'!$A$2</definedName>
    <definedName name="V1IE">'Tabell 9'!$A$3</definedName>
    <definedName name="V1N">'Tabell 8'!$A$2</definedName>
    <definedName name="V1NE">'Tabell 8'!$A$3</definedName>
    <definedName name="V2I">'Tabell 10'!$A$2</definedName>
    <definedName name="V2IE">'Tabell 10'!$A$3</definedName>
    <definedName name="V3I">'Tabell 11'!$A$2</definedName>
    <definedName name="V3IE">'Tabell 11'!$A$3</definedName>
    <definedName name="wb" localSheetId="3">'[6]Tabell 1B'!#REF!</definedName>
    <definedName name="wb">'[6]Tabell 1B'!#REF!</definedName>
    <definedName name="År">2008</definedName>
    <definedName name="Är1">'Tabell 1'!$A$2</definedName>
    <definedName name="Är1E">'Tabell 1'!$A$3</definedName>
    <definedName name="Är2">'Tabell 2'!$A$2</definedName>
    <definedName name="Är2E">'Tabell 2'!$A$3</definedName>
    <definedName name="Är3">'Tabell 3'!$A$2</definedName>
    <definedName name="Är3E">'Tabell 3'!$A$3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 i="36" l="1"/>
  <c r="B4" i="36"/>
  <c r="B3" i="36"/>
  <c r="B46" i="36"/>
  <c r="B45" i="36"/>
  <c r="B43" i="36"/>
  <c r="B42" i="36"/>
  <c r="B40" i="36"/>
  <c r="B39" i="36"/>
  <c r="B37" i="36"/>
  <c r="B36" i="36"/>
  <c r="B34" i="36"/>
  <c r="B33" i="36"/>
  <c r="B31" i="36"/>
  <c r="B30" i="36"/>
  <c r="B25" i="36"/>
  <c r="B24" i="36"/>
  <c r="B22" i="36"/>
  <c r="B21" i="36"/>
  <c r="B19" i="36"/>
  <c r="B18" i="36"/>
  <c r="B16" i="36"/>
  <c r="B15" i="36"/>
  <c r="B13" i="36"/>
  <c r="B12" i="36"/>
  <c r="B10" i="36"/>
  <c r="B9" i="36"/>
  <c r="B7" i="36"/>
  <c r="B28" i="36"/>
  <c r="B27" i="36"/>
</calcChain>
</file>

<file path=xl/sharedStrings.xml><?xml version="1.0" encoding="utf-8"?>
<sst xmlns="http://schemas.openxmlformats.org/spreadsheetml/2006/main" count="936" uniqueCount="341">
  <si>
    <t>Övriga länder</t>
  </si>
  <si>
    <t/>
  </si>
  <si>
    <t>..</t>
  </si>
  <si>
    <t>Tabell 3A</t>
  </si>
  <si>
    <t>Region</t>
  </si>
  <si>
    <t>Övriga EU-länder</t>
  </si>
  <si>
    <t>Okänt land</t>
  </si>
  <si>
    <t>Tabell 3B</t>
  </si>
  <si>
    <t>Tabell 3C</t>
  </si>
  <si>
    <t>Tabell 2A</t>
  </si>
  <si>
    <t>därav</t>
  </si>
  <si>
    <t>lastbilar, släp, påhängsvagnar</t>
  </si>
  <si>
    <t>järnvägsvagnar</t>
  </si>
  <si>
    <t>Tabell 2B</t>
  </si>
  <si>
    <t>Tabell 2C</t>
  </si>
  <si>
    <t>Antal fartyg</t>
  </si>
  <si>
    <t xml:space="preserve"> </t>
  </si>
  <si>
    <t>flytande bulk</t>
  </si>
  <si>
    <t>containrar</t>
  </si>
  <si>
    <t>torr bulk</t>
  </si>
  <si>
    <t>annan last</t>
  </si>
  <si>
    <r>
      <t xml:space="preserve">flytande bulk </t>
    </r>
    <r>
      <rPr>
        <sz val="8"/>
        <rFont val="Calibri"/>
        <family val="2"/>
      </rPr>
      <t>–</t>
    </r>
    <r>
      <rPr>
        <sz val="8"/>
        <rFont val="Arial"/>
        <family val="2"/>
      </rPr>
      <t xml:space="preserve"> </t>
    </r>
    <r>
      <rPr>
        <i/>
        <sz val="8"/>
        <rFont val="Arial"/>
        <family val="2"/>
      </rPr>
      <t>liquid bulk</t>
    </r>
  </si>
  <si>
    <r>
      <t xml:space="preserve">torr bulk </t>
    </r>
    <r>
      <rPr>
        <sz val="8"/>
        <rFont val="Calibri"/>
        <family val="2"/>
      </rPr>
      <t>–</t>
    </r>
    <r>
      <rPr>
        <sz val="8"/>
        <rFont val="Arial"/>
        <family val="2"/>
      </rPr>
      <t xml:space="preserve"> </t>
    </r>
    <r>
      <rPr>
        <i/>
        <sz val="8"/>
        <rFont val="Arial"/>
        <family val="2"/>
      </rPr>
      <t>dry bulk</t>
    </r>
  </si>
  <si>
    <r>
      <t xml:space="preserve">lastbilar, släp, påhängsvagnar </t>
    </r>
    <r>
      <rPr>
        <sz val="8"/>
        <rFont val="Calibri"/>
        <family val="2"/>
      </rPr>
      <t>–</t>
    </r>
  </si>
  <si>
    <t>semitrailers</t>
  </si>
  <si>
    <r>
      <t xml:space="preserve">containrar </t>
    </r>
    <r>
      <rPr>
        <sz val="8"/>
        <rFont val="Calibri"/>
        <family val="2"/>
      </rPr>
      <t>–</t>
    </r>
    <r>
      <rPr>
        <sz val="8"/>
        <rFont val="Arial"/>
        <family val="2"/>
      </rPr>
      <t xml:space="preserve"> </t>
    </r>
    <r>
      <rPr>
        <i/>
        <sz val="8"/>
        <rFont val="Arial"/>
        <family val="2"/>
      </rPr>
      <t>containers</t>
    </r>
  </si>
  <si>
    <t>of which</t>
  </si>
  <si>
    <t>disembarking passengers</t>
  </si>
  <si>
    <t>embarking passengers</t>
  </si>
  <si>
    <t>Antal fartygsanlöp i svenska hamnar, ankommande fartyg</t>
  </si>
  <si>
    <t>Number of vessels entered in Swedish ports</t>
  </si>
  <si>
    <t xml:space="preserve">därav </t>
  </si>
  <si>
    <r>
      <t>passagerarfartyg och färjor</t>
    </r>
    <r>
      <rPr>
        <vertAlign val="superscript"/>
        <sz val="8"/>
        <rFont val="Arial"/>
        <family val="2"/>
      </rPr>
      <t>2</t>
    </r>
  </si>
  <si>
    <t xml:space="preserve">of which </t>
  </si>
  <si>
    <t xml:space="preserve">passenger vessels and ferries </t>
  </si>
  <si>
    <t>kryssningsfartyg</t>
  </si>
  <si>
    <t>vessels in direct voyages</t>
  </si>
  <si>
    <t>Total godshantering i svenska hamnar fördelad på region. Kvantitet i 1 000-tal ton</t>
  </si>
  <si>
    <t xml:space="preserve">road goods vehicles, trailers and </t>
  </si>
  <si>
    <r>
      <t xml:space="preserve">annan last </t>
    </r>
    <r>
      <rPr>
        <sz val="8"/>
        <rFont val="Calibri"/>
        <family val="2"/>
      </rPr>
      <t>–</t>
    </r>
    <r>
      <rPr>
        <sz val="8"/>
        <rFont val="Arial"/>
        <family val="2"/>
      </rPr>
      <t xml:space="preserve"> </t>
    </r>
    <r>
      <rPr>
        <i/>
        <sz val="8"/>
        <rFont val="Arial"/>
        <family val="2"/>
      </rPr>
      <t>other cargo</t>
    </r>
  </si>
  <si>
    <r>
      <t xml:space="preserve">Totalt </t>
    </r>
    <r>
      <rPr>
        <b/>
        <sz val="8"/>
        <rFont val="Calibri"/>
        <family val="2"/>
      </rPr>
      <t>–</t>
    </r>
    <r>
      <rPr>
        <b/>
        <i/>
        <sz val="8"/>
        <rFont val="Arial"/>
        <family val="2"/>
      </rPr>
      <t xml:space="preserve"> Total</t>
    </r>
  </si>
  <si>
    <r>
      <t xml:space="preserve">ankommande passagerare </t>
    </r>
    <r>
      <rPr>
        <sz val="8"/>
        <rFont val="Calibri"/>
        <family val="2"/>
      </rPr>
      <t>–</t>
    </r>
  </si>
  <si>
    <t>Other seaborne goods handled in Swedish ports by region. Quantity in 1 000 tonnes</t>
  </si>
  <si>
    <r>
      <t xml:space="preserve">avresande passagerare </t>
    </r>
    <r>
      <rPr>
        <sz val="8"/>
        <rFont val="Calibri"/>
        <family val="2"/>
      </rPr>
      <t>–</t>
    </r>
  </si>
  <si>
    <t>Total seaborne goods handled in Swedish ports by region. Quantity in 1 000 tonnes</t>
  </si>
  <si>
    <t>Hantering av övrigt gods i svenska hamnar fördelad på region. Kvantitet i 1 000-tal ton</t>
  </si>
  <si>
    <r>
      <t xml:space="preserve">Totalt – </t>
    </r>
    <r>
      <rPr>
        <b/>
        <i/>
        <sz val="8"/>
        <rFont val="Arial"/>
        <family val="2"/>
      </rPr>
      <t>Total</t>
    </r>
  </si>
  <si>
    <r>
      <t xml:space="preserve">Lossat gods – </t>
    </r>
    <r>
      <rPr>
        <i/>
        <sz val="8"/>
        <color theme="1"/>
        <rFont val="Arial"/>
        <family val="2"/>
      </rPr>
      <t>Unloaded goods</t>
    </r>
  </si>
  <si>
    <r>
      <t xml:space="preserve">Lastat gods – </t>
    </r>
    <r>
      <rPr>
        <i/>
        <sz val="8"/>
        <color theme="1"/>
        <rFont val="Arial"/>
        <family val="2"/>
      </rPr>
      <t>Loaded goods</t>
    </r>
  </si>
  <si>
    <r>
      <t xml:space="preserve">Totalt – </t>
    </r>
    <r>
      <rPr>
        <i/>
        <sz val="8"/>
        <color theme="1"/>
        <rFont val="Arial"/>
        <family val="2"/>
      </rPr>
      <t>Total</t>
    </r>
  </si>
  <si>
    <r>
      <t xml:space="preserve">Lastade varor – </t>
    </r>
    <r>
      <rPr>
        <b/>
        <i/>
        <sz val="8"/>
        <rFont val="Arial"/>
        <family val="2"/>
      </rPr>
      <t>Loaded goods</t>
    </r>
  </si>
  <si>
    <t xml:space="preserve">Bruttodräktighet i 1 000 </t>
  </si>
  <si>
    <r>
      <rPr>
        <b/>
        <sz val="8"/>
        <rFont val="Arial"/>
        <family val="2"/>
      </rPr>
      <t xml:space="preserve">Antal besökande kryssningspassagerare </t>
    </r>
    <r>
      <rPr>
        <i/>
        <sz val="8"/>
        <rFont val="Arial"/>
        <family val="2"/>
      </rPr>
      <t xml:space="preserve">– </t>
    </r>
  </si>
  <si>
    <r>
      <t>Antal passagerare</t>
    </r>
    <r>
      <rPr>
        <b/>
        <vertAlign val="superscript"/>
        <sz val="8"/>
        <rFont val="Arial"/>
        <family val="2"/>
      </rPr>
      <t>1</t>
    </r>
    <r>
      <rPr>
        <b/>
        <sz val="8"/>
        <rFont val="Arial"/>
        <family val="2"/>
      </rPr>
      <t xml:space="preserve"> </t>
    </r>
    <r>
      <rPr>
        <b/>
        <sz val="8"/>
        <rFont val="Calibri"/>
        <family val="2"/>
      </rPr>
      <t>–</t>
    </r>
    <r>
      <rPr>
        <b/>
        <sz val="8"/>
        <rFont val="Arial"/>
        <family val="2"/>
      </rPr>
      <t xml:space="preserve"> </t>
    </r>
    <r>
      <rPr>
        <b/>
        <i/>
        <sz val="8"/>
        <rFont val="Arial"/>
        <family val="2"/>
      </rPr>
      <t>Number of passengers</t>
    </r>
    <r>
      <rPr>
        <b/>
        <i/>
        <vertAlign val="superscript"/>
        <sz val="8"/>
        <rFont val="Arial"/>
        <family val="2"/>
      </rPr>
      <t>1</t>
    </r>
  </si>
  <si>
    <t>Antal passagerare, 1 000-tal</t>
  </si>
  <si>
    <t xml:space="preserve">Number of passengers, 1 000 </t>
  </si>
  <si>
    <r>
      <t>Hantering av råolja och raffinerade petroleumprodukter i svenska hamnar fördelad på region. Kvantitet i 1</t>
    </r>
    <r>
      <rPr>
        <b/>
        <sz val="10"/>
        <color theme="1"/>
        <rFont val="Calibri"/>
        <family val="2"/>
      </rPr>
      <t xml:space="preserve"> </t>
    </r>
    <r>
      <rPr>
        <b/>
        <sz val="10"/>
        <color theme="1"/>
        <rFont val="Arial"/>
        <family val="2"/>
      </rPr>
      <t>000-tal ton</t>
    </r>
  </si>
  <si>
    <r>
      <t>Crude petroleum and refined petroleum products handled in Swedish ports by region. Quantity in 1</t>
    </r>
    <r>
      <rPr>
        <sz val="10"/>
        <color theme="1"/>
        <rFont val="Calibri"/>
        <family val="2"/>
      </rPr>
      <t xml:space="preserve"> </t>
    </r>
    <r>
      <rPr>
        <sz val="10"/>
        <color theme="1"/>
        <rFont val="Arial"/>
        <family val="2"/>
      </rPr>
      <t>000 tonnes</t>
    </r>
  </si>
  <si>
    <r>
      <t>Share of types of cargo handled in Swedish ports, foreign and domestic traffic. Quantity in 1</t>
    </r>
    <r>
      <rPr>
        <sz val="9"/>
        <rFont val="Calibri"/>
        <family val="2"/>
      </rPr>
      <t> </t>
    </r>
    <r>
      <rPr>
        <sz val="9"/>
        <rFont val="Arial"/>
        <family val="2"/>
      </rPr>
      <t>000 tonnes</t>
    </r>
  </si>
  <si>
    <r>
      <t>Hanterade godsvolymer i svenska hamnar, utrikes och inrikes trafik, fördelade efter lasttyper. Kvantitet i 1</t>
    </r>
    <r>
      <rPr>
        <b/>
        <sz val="10"/>
        <rFont val="Calibri"/>
        <family val="2"/>
      </rPr>
      <t> </t>
    </r>
    <r>
      <rPr>
        <b/>
        <sz val="10"/>
        <rFont val="Arial"/>
        <family val="2"/>
      </rPr>
      <t>000-tal ton</t>
    </r>
  </si>
  <si>
    <r>
      <t xml:space="preserve">järnvägsvagnar </t>
    </r>
    <r>
      <rPr>
        <sz val="8"/>
        <rFont val="Calibri"/>
        <family val="2"/>
      </rPr>
      <t>–</t>
    </r>
    <r>
      <rPr>
        <sz val="8"/>
        <rFont val="Arial"/>
        <family val="2"/>
      </rPr>
      <t xml:space="preserve"> </t>
    </r>
    <r>
      <rPr>
        <i/>
        <sz val="8"/>
        <rFont val="Arial"/>
        <family val="2"/>
      </rPr>
      <t>railway wagons</t>
    </r>
  </si>
  <si>
    <t xml:space="preserve">Number of cruise passengers on excursion </t>
  </si>
  <si>
    <r>
      <t xml:space="preserve">kryssningsfartyg </t>
    </r>
    <r>
      <rPr>
        <sz val="8"/>
        <rFont val="Calibri"/>
        <family val="2"/>
      </rPr>
      <t>–</t>
    </r>
    <r>
      <rPr>
        <sz val="8"/>
        <rFont val="Arial"/>
        <family val="2"/>
      </rPr>
      <t xml:space="preserve"> </t>
    </r>
    <r>
      <rPr>
        <i/>
        <sz val="8"/>
        <rFont val="Arial"/>
        <family val="2"/>
      </rPr>
      <t>cruise passenger vessels</t>
    </r>
  </si>
  <si>
    <r>
      <t xml:space="preserve">Bruttodräktighet i 1 000  – </t>
    </r>
    <r>
      <rPr>
        <i/>
        <sz val="8"/>
        <rFont val="Arial"/>
        <family val="2"/>
      </rPr>
      <t>Gross tonnage in 1 000</t>
    </r>
  </si>
  <si>
    <r>
      <t xml:space="preserve">Övriga länder – </t>
    </r>
    <r>
      <rPr>
        <i/>
        <sz val="8"/>
        <rFont val="Arial"/>
        <family val="2"/>
      </rPr>
      <t>Other countries</t>
    </r>
  </si>
  <si>
    <r>
      <t xml:space="preserve">Okänt land – </t>
    </r>
    <r>
      <rPr>
        <i/>
        <sz val="8"/>
        <rFont val="Arial"/>
        <family val="2"/>
      </rPr>
      <t>Unknown country</t>
    </r>
  </si>
  <si>
    <r>
      <t>Övriga Norden</t>
    </r>
    <r>
      <rPr>
        <vertAlign val="superscript"/>
        <sz val="8"/>
        <rFont val="Arial"/>
        <family val="2"/>
      </rPr>
      <t xml:space="preserve">2 </t>
    </r>
    <r>
      <rPr>
        <sz val="8"/>
        <rFont val="Arial"/>
        <family val="2"/>
      </rPr>
      <t xml:space="preserve">– </t>
    </r>
    <r>
      <rPr>
        <i/>
        <sz val="8"/>
        <rFont val="Arial"/>
        <family val="2"/>
      </rPr>
      <t>Other Nordic countries</t>
    </r>
    <r>
      <rPr>
        <i/>
        <vertAlign val="superscript"/>
        <sz val="8"/>
        <rFont val="Arial"/>
        <family val="2"/>
      </rPr>
      <t>2</t>
    </r>
  </si>
  <si>
    <r>
      <t>Sverige</t>
    </r>
    <r>
      <rPr>
        <vertAlign val="superscript"/>
        <sz val="8"/>
        <rFont val="Arial"/>
        <family val="2"/>
      </rPr>
      <t>1</t>
    </r>
  </si>
  <si>
    <r>
      <t>Sverige</t>
    </r>
    <r>
      <rPr>
        <vertAlign val="superscript"/>
        <sz val="8"/>
        <rFont val="Arial"/>
        <family val="2"/>
      </rPr>
      <t>1</t>
    </r>
    <r>
      <rPr>
        <sz val="8"/>
        <rFont val="Arial"/>
        <family val="2"/>
      </rPr>
      <t xml:space="preserve"> – </t>
    </r>
    <r>
      <rPr>
        <i/>
        <sz val="8"/>
        <rFont val="Arial"/>
        <family val="2"/>
      </rPr>
      <t>Sweden</t>
    </r>
    <r>
      <rPr>
        <i/>
        <vertAlign val="superscript"/>
        <sz val="8"/>
        <rFont val="Arial"/>
        <family val="2"/>
      </rPr>
      <t>1</t>
    </r>
  </si>
  <si>
    <r>
      <t>Övriga Norden</t>
    </r>
    <r>
      <rPr>
        <vertAlign val="superscript"/>
        <sz val="8"/>
        <rFont val="Arial"/>
        <family val="2"/>
      </rPr>
      <t>2</t>
    </r>
  </si>
  <si>
    <r>
      <t xml:space="preserve">Övriga EU-länder – </t>
    </r>
    <r>
      <rPr>
        <i/>
        <sz val="8"/>
        <rFont val="Arial"/>
        <family val="2"/>
      </rPr>
      <t>Other EU countries</t>
    </r>
  </si>
  <si>
    <t>roroenheter</t>
  </si>
  <si>
    <t>övriga roroenheter</t>
  </si>
  <si>
    <r>
      <t xml:space="preserve">roroenheter – </t>
    </r>
    <r>
      <rPr>
        <i/>
        <sz val="8"/>
        <rFont val="Arial"/>
        <family val="2"/>
      </rPr>
      <t>roro units</t>
    </r>
  </si>
  <si>
    <r>
      <t xml:space="preserve">övriga roroenheter – </t>
    </r>
    <r>
      <rPr>
        <i/>
        <sz val="8"/>
        <rFont val="Arial"/>
        <family val="2"/>
      </rPr>
      <t>other roro units</t>
    </r>
  </si>
  <si>
    <r>
      <t>Antal fartyg</t>
    </r>
    <r>
      <rPr>
        <b/>
        <vertAlign val="superscript"/>
        <sz val="8"/>
        <rFont val="Arial"/>
        <family val="2"/>
      </rPr>
      <t>1</t>
    </r>
    <r>
      <rPr>
        <b/>
        <sz val="8"/>
        <rFont val="Arial"/>
        <family val="2"/>
      </rPr>
      <t xml:space="preserve"> </t>
    </r>
    <r>
      <rPr>
        <b/>
        <sz val="8"/>
        <rFont val="Calibri"/>
        <family val="2"/>
      </rPr>
      <t xml:space="preserve">– </t>
    </r>
    <r>
      <rPr>
        <b/>
        <i/>
        <sz val="8"/>
        <rFont val="Arial"/>
        <family val="2"/>
      </rPr>
      <t>Number of vessels</t>
    </r>
    <r>
      <rPr>
        <b/>
        <i/>
        <vertAlign val="superscript"/>
        <sz val="8"/>
        <rFont val="Arial"/>
        <family val="2"/>
      </rPr>
      <t>1</t>
    </r>
    <r>
      <rPr>
        <b/>
        <i/>
        <sz val="8"/>
        <rFont val="Arial"/>
        <family val="2"/>
      </rPr>
      <t xml:space="preserve"> </t>
    </r>
  </si>
  <si>
    <t>I direkt utrikes fart</t>
  </si>
  <si>
    <r>
      <t>Lossade varor – Unl</t>
    </r>
    <r>
      <rPr>
        <b/>
        <i/>
        <sz val="8"/>
        <rFont val="Arial"/>
        <family val="2"/>
      </rPr>
      <t>oaded goods</t>
    </r>
  </si>
  <si>
    <t>Ändamål och innehåll</t>
  </si>
  <si>
    <t>Statistikens framställning</t>
  </si>
  <si>
    <t>Statistikens kvalitet</t>
  </si>
  <si>
    <t>Björn Tano</t>
  </si>
  <si>
    <t>tel: 010-414 42 28, e-post: bjorn.tano@trafa.se</t>
  </si>
  <si>
    <r>
      <t xml:space="preserve">Kontaktpersoner på Trafikanalys: / </t>
    </r>
    <r>
      <rPr>
        <b/>
        <i/>
        <sz val="10"/>
        <rFont val="Arial"/>
        <family val="2"/>
      </rPr>
      <t>Contact persons at Transport Analysis:</t>
    </r>
  </si>
  <si>
    <t>Enhet</t>
  </si>
  <si>
    <t>Utländska lastbilar Till / Från Sverige</t>
  </si>
  <si>
    <t>Utländska lastbilar Cabotage i Sverige</t>
  </si>
  <si>
    <t>Utländska lastbilar Transit i Sverige</t>
  </si>
  <si>
    <t>Svenska lastbilar Till / Från Sverige</t>
  </si>
  <si>
    <t>Svenska lastbilar Inrikes</t>
  </si>
  <si>
    <t>Svenska lastbilar Transit i Sverige</t>
  </si>
  <si>
    <t>Procent</t>
  </si>
  <si>
    <t>LASTAT GODS</t>
  </si>
  <si>
    <t>TRANSPORTARBETE I SVERIGE</t>
  </si>
  <si>
    <t>År</t>
  </si>
  <si>
    <t>1  Produkter från jordbruk, skogsbruk och fiske</t>
  </si>
  <si>
    <t>2  Kol, råolja och naturgas</t>
  </si>
  <si>
    <t>3  Malm, andra produkter från utvinning</t>
  </si>
  <si>
    <t>4  Livsmedel, drycker och tobak</t>
  </si>
  <si>
    <t>5  Textil, beklädnadsvaror, läder och lädervaror</t>
  </si>
  <si>
    <t>7  Stenkols- och raffinerade petroleumprodukter</t>
  </si>
  <si>
    <t>8  Kemikalier, kemiska produkter, konstfiber, gummi- och plastvaror samt kärnbränsle</t>
  </si>
  <si>
    <t>9  Andra icke-metalliska mineraliska produkter</t>
  </si>
  <si>
    <t>11  Maskiner och instrument</t>
  </si>
  <si>
    <t>12  Transportutrustning</t>
  </si>
  <si>
    <t>13  Möbler och andra tillverkade varor</t>
  </si>
  <si>
    <t>14  Hushållsavfall, annat avfall och returråvara</t>
  </si>
  <si>
    <t>15  Post och paket</t>
  </si>
  <si>
    <t>16  Utrustning för transport och gods</t>
  </si>
  <si>
    <t>17  Flyttgods, fordon för reparation</t>
  </si>
  <si>
    <t>18  Styckegods och samlastat gods</t>
  </si>
  <si>
    <t>19  Oidentifierbart gods</t>
  </si>
  <si>
    <t>20  Andra varor, ej tidigare specificerade</t>
  </si>
  <si>
    <t>2  Gaser</t>
  </si>
  <si>
    <t>3  Brandfarliga vätskor</t>
  </si>
  <si>
    <t>4.1  Brandfarliga fasta ämnen</t>
  </si>
  <si>
    <t>4.2  Självantändande ämnen</t>
  </si>
  <si>
    <t>4.3  Ämnen som utvecklar brandfarliga gaser vid kontakt med vatten</t>
  </si>
  <si>
    <t>5.1  Oxiderande ämnen</t>
  </si>
  <si>
    <t>5.2  Organiska peroxider</t>
  </si>
  <si>
    <t>6.1  Giftiga ämnen</t>
  </si>
  <si>
    <t>7  Radioaktiva ämnen</t>
  </si>
  <si>
    <t>8  Frätande ämnen</t>
  </si>
  <si>
    <t>9  Övriga farliga ämnen och föremål</t>
  </si>
  <si>
    <t>1  Explosiva ämnen och föremål</t>
  </si>
  <si>
    <t>6.2  Smittförande ämnen</t>
  </si>
  <si>
    <t>Okänd</t>
  </si>
  <si>
    <t>Yrkestrafik</t>
  </si>
  <si>
    <t>Firmabilstrafik</t>
  </si>
  <si>
    <r>
      <t xml:space="preserve">Teckenförklaring / </t>
    </r>
    <r>
      <rPr>
        <b/>
        <i/>
        <sz val="16"/>
        <color rgb="FFFFFFFF"/>
        <rFont val="Tahoma"/>
        <family val="2"/>
      </rPr>
      <t>Legends</t>
    </r>
  </si>
  <si>
    <t>Teckenförklaring</t>
  </si>
  <si>
    <t>Legends</t>
  </si>
  <si>
    <t xml:space="preserve">..   </t>
  </si>
  <si>
    <t>uppgift inte tillgänglig eller alltför osäker</t>
  </si>
  <si>
    <t>data not available</t>
  </si>
  <si>
    <t xml:space="preserve">.    </t>
  </si>
  <si>
    <t>uppgift kan inte förekomma</t>
  </si>
  <si>
    <t>not applicable</t>
  </si>
  <si>
    <t>–</t>
  </si>
  <si>
    <t>noll (inget finns att redovisa)</t>
  </si>
  <si>
    <t>zero</t>
  </si>
  <si>
    <t>mindre än hälften av enheten, men större än noll</t>
  </si>
  <si>
    <t>less than half of unit used, but more than zero</t>
  </si>
  <si>
    <t xml:space="preserve">k   </t>
  </si>
  <si>
    <t>korrigerad uppgift</t>
  </si>
  <si>
    <t>corrected figure</t>
  </si>
  <si>
    <t xml:space="preserve">r    </t>
  </si>
  <si>
    <t>reviderad uppgift</t>
  </si>
  <si>
    <t>revised figure</t>
  </si>
  <si>
    <t>xxx</t>
  </si>
  <si>
    <t>betydande skillnad i jämförbarheten i en tidsserie markeras med en horisontell eller vertikal linje</t>
  </si>
  <si>
    <t>significant difference in the comparability of time series are marked with a horizontal or vertical line</t>
  </si>
  <si>
    <t>10  Metallvaror exkl. maskiner och utrustning</t>
  </si>
  <si>
    <t>Purpose and content</t>
  </si>
  <si>
    <t>The quality of the statistics</t>
  </si>
  <si>
    <r>
      <t xml:space="preserve">Kort om statistiken / </t>
    </r>
    <r>
      <rPr>
        <b/>
        <i/>
        <sz val="16"/>
        <color theme="0"/>
        <rFont val="Tahoma"/>
        <family val="2"/>
      </rPr>
      <t>Statistics in brief</t>
    </r>
  </si>
  <si>
    <t>Production</t>
  </si>
  <si>
    <r>
      <t>Innehållsförteckning</t>
    </r>
    <r>
      <rPr>
        <b/>
        <sz val="16"/>
        <color rgb="FFFF0000"/>
        <rFont val="Tahoma"/>
        <family val="2"/>
      </rPr>
      <t xml:space="preserve"> </t>
    </r>
    <r>
      <rPr>
        <b/>
        <sz val="16"/>
        <color theme="0"/>
        <rFont val="Tahoma"/>
        <family val="2"/>
      </rPr>
      <t xml:space="preserve">/ </t>
    </r>
    <r>
      <rPr>
        <b/>
        <i/>
        <sz val="16"/>
        <color theme="0"/>
        <rFont val="Tahoma"/>
        <family val="2"/>
      </rPr>
      <t>Contents</t>
    </r>
  </si>
  <si>
    <r>
      <t>TRAFIKARBETE I SVERIGE</t>
    </r>
    <r>
      <rPr>
        <b/>
        <vertAlign val="superscript"/>
        <sz val="9"/>
        <rFont val="Arial"/>
        <family val="2"/>
      </rPr>
      <t>1</t>
    </r>
  </si>
  <si>
    <r>
      <t>TRANSPORTER</t>
    </r>
    <r>
      <rPr>
        <b/>
        <vertAlign val="superscript"/>
        <sz val="9"/>
        <rFont val="Arial"/>
        <family val="2"/>
      </rPr>
      <t>1</t>
    </r>
  </si>
  <si>
    <t>Andel utländska lastblar, Till / Från Sverige</t>
  </si>
  <si>
    <t>Andel utländska lastbilar, Totalt</t>
  </si>
  <si>
    <t>Andel utländska lastbilar, Inrikes</t>
  </si>
  <si>
    <t>Cabotagetrafik</t>
  </si>
  <si>
    <t>Transittrafik</t>
  </si>
  <si>
    <t>Trafik genom Sverige utan att uppehåll görs för lastning eller lossning av gods.</t>
  </si>
  <si>
    <t>Utländsk lastbil som kör mellan två svenska platser. Motsvarande inrikes trafik med en svensk lastbil. Cabotage är omgärdat av ett detaljerat regelverk om hur länge en utländsk lastbil får stanna i Sverige för att cabotaget ska vara lagligt.</t>
  </si>
  <si>
    <t>Ton i 1 000-tal</t>
  </si>
  <si>
    <t>Godsmängd
i 1 000 ton</t>
  </si>
  <si>
    <t>Trafikarbete
med last i
Sverige, 1 000 km</t>
  </si>
  <si>
    <t>Trafikarbete
utan last i
Sverige, 1 000 km</t>
  </si>
  <si>
    <t>Trafikarbete
med last
hela sträckan, 1 000 km</t>
  </si>
  <si>
    <t>Antal transporter
utan last i Sverige, 1 000-tal</t>
  </si>
  <si>
    <t>Antal transporter
med last i
Sverige, 1 000-tal</t>
  </si>
  <si>
    <t>Trafikarbete utan last
hela sträckan, 1 000 km</t>
  </si>
  <si>
    <t>Transportarbete
i Sverige,
miljoner tonkilometer</t>
  </si>
  <si>
    <t>Transportarbete
hela sträckan,
miljoner tonkilometer</t>
  </si>
  <si>
    <t>Trafikarbete med last
i Sverige, 1 000 km</t>
  </si>
  <si>
    <t>Trafikarbete utan last
i Sverige, 1 000 km</t>
  </si>
  <si>
    <t>Transportarbete i Sverige,
miljoner tonkilometer</t>
  </si>
  <si>
    <t>Antal transporter med last i Sverige, 1 000-tal</t>
  </si>
  <si>
    <t>Antal transporter utan last i Sverige, 1 000-tal</t>
  </si>
  <si>
    <t>Antal transporter
med last i Sverige, 1 000-tal</t>
  </si>
  <si>
    <t>Godsmängd från utlandet i 1 000 ton</t>
  </si>
  <si>
    <t>Godsmängd 	cabotage i 1 000 ton</t>
  </si>
  <si>
    <t>Total godsmängd i 1 000 ton</t>
  </si>
  <si>
    <t>Godsmängd till utlandet i 1 000 ton</t>
  </si>
  <si>
    <t>Transportarbete hela sträckan, miljoner tonkilometer</t>
  </si>
  <si>
    <t>Trafikarbete med last hela sträckan, 1 000 km</t>
  </si>
  <si>
    <t>Trafikarbete utan last hela sträckan, 1 000 km</t>
  </si>
  <si>
    <t>Tonkilometer i 
miljoner</t>
  </si>
  <si>
    <t>Avser transporter för företagets egen räkning, exempelvis grossister och återförsäljare som distribuerar egna varor till sina kunder.</t>
  </si>
  <si>
    <t>Avser transporter som ställs till allmänhetens förfogande mot betalning såsom godstrafik, taxitrafik, linjetrafik samt beställningstrafik med buss. Trafiktillstånd krävs.</t>
  </si>
  <si>
    <t>Refers to transports for the company's own account, such as wholesalers and retailers who distribute their own goods to their customers.</t>
  </si>
  <si>
    <t>01 Stockholms län</t>
  </si>
  <si>
    <t>03 Uppsala län</t>
  </si>
  <si>
    <t>04 Södermanlands län</t>
  </si>
  <si>
    <t>05 Östergötlands län</t>
  </si>
  <si>
    <t>06 Jönköpings län</t>
  </si>
  <si>
    <t>07 Kronobergs län</t>
  </si>
  <si>
    <t>08 Kalmar län</t>
  </si>
  <si>
    <t>09 Gotlands län</t>
  </si>
  <si>
    <t>10 Blekinge län</t>
  </si>
  <si>
    <t>12 Skåne län</t>
  </si>
  <si>
    <t>13 Hallands län</t>
  </si>
  <si>
    <t>14 Västra Götalands län</t>
  </si>
  <si>
    <t>17 Värmlands län</t>
  </si>
  <si>
    <t>18 Örebro län</t>
  </si>
  <si>
    <t>19 Västmanlands län</t>
  </si>
  <si>
    <t>21 Gävleborgs län</t>
  </si>
  <si>
    <t>22 Västernorrlands län</t>
  </si>
  <si>
    <t>23 Jämtlands län</t>
  </si>
  <si>
    <t>24 Västerbottens län</t>
  </si>
  <si>
    <t>25 Norrbottens län</t>
  </si>
  <si>
    <t>20 Dalarnas län</t>
  </si>
  <si>
    <t>Totalt</t>
  </si>
  <si>
    <t>Remark: Observations and information about the transports comes from the same database as dangerous goods and type of transport.</t>
  </si>
  <si>
    <t>Anm: Observationer och information om transporterna kommer från samma databas som farligt gods och typ av transport.</t>
  </si>
  <si>
    <t>Anm: Observationer och information om transporterna kommer från samma databas som varugrupper och typ av transport.</t>
  </si>
  <si>
    <t>Remark: Observations and information about the transports comes from the same database as commodity groups and type of transport.</t>
  </si>
  <si>
    <t>Anm: Observationer och information om transporterna kommer från samma databas som varugrupper och farligt gods.</t>
  </si>
  <si>
    <t>Remark: Observations and information about the transports comes from the same database as commodity groups and dangerous goods.</t>
  </si>
  <si>
    <t>Anette Myhr</t>
  </si>
  <si>
    <t>tel: 010-414 42 17, e-post: anette.myhr@trafa.se</t>
  </si>
  <si>
    <t>Sammanfattning</t>
  </si>
  <si>
    <t>Tabell 1</t>
  </si>
  <si>
    <t>Tabell 2</t>
  </si>
  <si>
    <t>Tabell 3</t>
  </si>
  <si>
    <t>Tabell 4</t>
  </si>
  <si>
    <t>Tabell 5</t>
  </si>
  <si>
    <t>Tabell 6</t>
  </si>
  <si>
    <t>Tabell 7</t>
  </si>
  <si>
    <t>Tabell 8</t>
  </si>
  <si>
    <t>Tabell 9</t>
  </si>
  <si>
    <t>Tabell 10</t>
  </si>
  <si>
    <t>Tabell 11</t>
  </si>
  <si>
    <t>Tabell 12</t>
  </si>
  <si>
    <t>Tabell 13</t>
  </si>
  <si>
    <t>Tabell 14</t>
  </si>
  <si>
    <t>Remark: Observations and information about the transports comes from the same database as commodity groups and dangerous goods. Therefore the total does not add up to the total in Table 1.</t>
  </si>
  <si>
    <t>Anm: Observationer och information om transporterna kommer från samma databas som varugrupper och farligt gods.  Därmed summerar totalen inte till totalen redovisad i Tabell 1.</t>
  </si>
  <si>
    <t>Sammanfattningstabell</t>
  </si>
  <si>
    <t>Lastbilens registreringsland</t>
  </si>
  <si>
    <t>Transportens startland</t>
  </si>
  <si>
    <t>Transportens destinationsland</t>
  </si>
  <si>
    <t>Till län</t>
  </si>
  <si>
    <t>Från län</t>
  </si>
  <si>
    <t>Varugrupp</t>
  </si>
  <si>
    <t>Farligt gods</t>
  </si>
  <si>
    <t>Typ av transport</t>
  </si>
  <si>
    <t>BE  Belgien</t>
  </si>
  <si>
    <t>BG  Bulgarien</t>
  </si>
  <si>
    <t>CY  Cypern</t>
  </si>
  <si>
    <t>CZ  Tjeckien</t>
  </si>
  <si>
    <t>DE  Tyskland</t>
  </si>
  <si>
    <t>DK  Danmark</t>
  </si>
  <si>
    <t>EE  Estland</t>
  </si>
  <si>
    <t>ES  Spanien</t>
  </si>
  <si>
    <t>FI  Finland</t>
  </si>
  <si>
    <t>FR  Frankrike</t>
  </si>
  <si>
    <t>HR  Kroatien</t>
  </si>
  <si>
    <t>HU  Ungern</t>
  </si>
  <si>
    <t>IE  Irland</t>
  </si>
  <si>
    <t>IT  Italien</t>
  </si>
  <si>
    <t>LT  Litauen</t>
  </si>
  <si>
    <t>LU  Luxemburg</t>
  </si>
  <si>
    <t>LV  Lettland</t>
  </si>
  <si>
    <t>NL  Nederländerna</t>
  </si>
  <si>
    <t>NO  Norge</t>
  </si>
  <si>
    <t>PL  Polen</t>
  </si>
  <si>
    <t>PT  Portugal</t>
  </si>
  <si>
    <t>RO  Rumänien</t>
  </si>
  <si>
    <t>SI  Slovenien</t>
  </si>
  <si>
    <t>SK  Slovakien</t>
  </si>
  <si>
    <t>CH  Schweiz</t>
  </si>
  <si>
    <t>RS  Serbien</t>
  </si>
  <si>
    <t>SE  Sverige</t>
  </si>
  <si>
    <t>Antal i 1 000-tal</t>
  </si>
  <si>
    <t>Kilometer i 1 000-tal</t>
  </si>
  <si>
    <t xml:space="preserve">Cabotage traffic </t>
  </si>
  <si>
    <t>Transit traffic</t>
  </si>
  <si>
    <t xml:space="preserve">Hire or Reward traffic </t>
  </si>
  <si>
    <t>Own account traffic</t>
  </si>
  <si>
    <r>
      <t xml:space="preserve">Definitioner / </t>
    </r>
    <r>
      <rPr>
        <b/>
        <i/>
        <sz val="16"/>
        <color rgb="FFFFFFFF"/>
        <rFont val="Tahoma"/>
        <family val="2"/>
      </rPr>
      <t>Definitions</t>
    </r>
  </si>
  <si>
    <t>Anm: Observationer och information om transporterna kommer från samma databas som farligt gods och typ av transport. Därmed summerar totalen inte till totalen redovisad i Tabell 2.</t>
  </si>
  <si>
    <t>Remark: Observations and information about the transports comes from the same database as dangerous goods and type of transport. Therefore the total does not add up to the total in Table 2.</t>
  </si>
  <si>
    <t>-</t>
  </si>
  <si>
    <t>EL  Grekland</t>
  </si>
  <si>
    <t>MA  Marocko</t>
  </si>
  <si>
    <t>UK  Storbritannien</t>
  </si>
  <si>
    <t>6  Trä och varor av trä och kork (exkl.möbler), massa, papper och pappersvaror, trycksaker</t>
  </si>
  <si>
    <t>AT  Österrike</t>
  </si>
  <si>
    <t>Statistiken omfattar de utländska tunga lastbilarnas transporter till, från, inom och transit genom Sverige. Uppgifterna jämförs med de svenska lastbilarnas transporter i inrikes och utrikes trafik motsvarande period för att få en uppskattning av den totala transportverksamheten med tung lastbil och därmed även de utländska lastbilarnas marknadsandelar i Sverige. Statistiken omfattar inte lastbilar som är registrerade i länder utanför EU som inte frivilligt lämnar in statistik. Exempelvis ingår inte Ryssland och sannolikt ingår inte heller trafik som utförs av utländska lastbilar utan tillstånd. Däremot ingår exempelvis norska lastbilar i statistiken. De variabler som redovisas är bland annat transportarbete, trafikarbete, transporterad vikt, cabotage och transittrafik. Rapporten publiceras som ett komplement till Trafikanalys officiella statistik över Lastbilstrafik som publiceras per kvartal och helår.</t>
  </si>
  <si>
    <t>Kvalitén beror till stor del på kvalitén i respektive lands urvalsundersökning och den varierar mycket mellan länderna och troligen mellan åren. I stora drag har cabotage största standardfelen. Notera att vi enbart kan visa punktskattningar, vi har inte underlag för att beräkna felmarginalerna. De länder som ingår i sammanställningen har varierat något över åren. Lastbilar som inte ingår i undersökningen räknas inte upp, exempelvis ryska lastbilar, så därmed underskattas sannolikt andelen utländska lastbilar på svenska vägar. Definitionen på vad en tung lastbil är skiljer sig mellan många länder i undersökningen. Indatafilerna innehållande varugrupper och farligt gods från Eurostat skiljer sig åt något från övriga datafiler. Det innebär att totalen i tabell 1 inte är lika som totalen i tabell 13.</t>
  </si>
  <si>
    <t>These statistics cover road freight transports by foreign lorries to, from and within Sweden. The data are compared with statistics regarding the Swedish lorries in domestic and foreign service for corresponding periods, in order to provide an overview of the total transport activity involving heavy lorries, as well as determine the market shares of foreign lorries in Sweden. The statistics do not include lorries registered in non-European countries, such as Russia, and shipments by foreign lorries without permits are also not likely to be included in the statistics. However, Norwegian lorries are included in the statistics. The reported variables include transport mileage and vehicle miles travelled, transported weight, transport performance, cabotage and transit traffic. The report is issued as a supplement to Transport Analysis's official statistics on road freight, which is published quarterly and annually.</t>
  </si>
  <si>
    <t>The quality largely depends on the quality of each country's sample survey, which varies greatly between countries and probably between years. In general, cabotage has the largest standard errors. Note that we can only present point estimates; we do not have a data to calculate the margins of error. The countries included in the compilation have varied slightly over the years. Lorries not included in the survey , such as Russian lorries, are therefore not listed, which likely leads to an underestimation of the share of foreign lorries on Swedish roads. The definition of what constitutes a heavy lorry is differs between many of the countries in the survey. The datafiles containing commodity groups and dangerous goods from Eurostat differs slightly from the other data files. This means that the total in Table 1 does not equal to the total in Table 13.</t>
  </si>
  <si>
    <t>Foreign lorry transport within Sweden. There are detailed regulations governing how long a foreign lorry may remain in Sweden for cabotage to be legal.</t>
  </si>
  <si>
    <t>Traffic passing through Sweden without stopping to load or unload goods.</t>
  </si>
  <si>
    <t>Refers to transport services made available to the public for a fee, such as freight transport, taxi traffic, scheduled traffic and chartered traffic by bus. A traffic permit required.</t>
  </si>
  <si>
    <t>Anmärkning: Notera att inte alla länder finns med i inrapporteringen. Därmed underskattas sannolikt samtliga målvariabler för utländska lastbilar, samt även de utländska lastbilarnas andelar.</t>
  </si>
  <si>
    <t>Utländska lastbilstransporter i Sverige 2025</t>
  </si>
  <si>
    <t>Road goods transport by foreign lorries in Sweden 2025</t>
  </si>
  <si>
    <t>Transporter med utländska lastbilar jämfört med svenska lastbilar, på svensk mark. Åren 2012−2025.</t>
  </si>
  <si>
    <t>Transports with foreign lorries compared to Swedish lorries, on Swedish roads. Years 2012 − 2025.</t>
  </si>
  <si>
    <t>Transporter med utländska lastbilar per lastbilens registreringsland, inklusive cabotage och exklusive transit. År 2025.</t>
  </si>
  <si>
    <t>Transports with foreign lorries divided in the country of registration of the lorry, including cabotage and excluding transit. Year 2025.</t>
  </si>
  <si>
    <t>Transporter med utländska lastbilar per lastbilens registreringsland, cabotage. År 2025.</t>
  </si>
  <si>
    <t>Transports with foreign lorries divided in the country of registration of the lorry, cabotage. Year 2025.</t>
  </si>
  <si>
    <t>Transporter med utländska lastbilar per lastbilens registreringsland, transittrafik. År 2025.</t>
  </si>
  <si>
    <t>Transports with foreign lorries divided in the country of registration of the lorry, transit traffic. Year 2025.</t>
  </si>
  <si>
    <t>AT  Österike</t>
  </si>
  <si>
    <t>ME  Montenegro</t>
  </si>
  <si>
    <t>Transporter med utländska lastbilar till Sverige, per transportens startland. Inklusive Sverige. År 2025.</t>
  </si>
  <si>
    <t>Transports with foreign lorries to Sweden, divided in the country of origin. Including Sweden. Year 2025.</t>
  </si>
  <si>
    <t>RU  Ryssland</t>
  </si>
  <si>
    <t>Transporter med utländska lastbilar från Sverige, per transportens destinationsland. Inklusive Sverige. År 2025.</t>
  </si>
  <si>
    <t>Transports with foreign lorries from Sweden, divided in the country of destination. Including Sweden. Year 2025.</t>
  </si>
  <si>
    <t>Transporter med utländska lastbilar till län. År 2025.</t>
  </si>
  <si>
    <t>Transports with foreign lorries to counties. Year 2025.</t>
  </si>
  <si>
    <t>Transporter med utländska lastbilar från län. År 2025.</t>
  </si>
  <si>
    <t>Transports with foreign lorries from counties. Year 2025.</t>
  </si>
  <si>
    <t>Transporter med utländska lastbilar per varugrupp, inklusive cabotage och exklusive transit.  År 2025.</t>
  </si>
  <si>
    <t>Transports with foreign lorries divided in commodity groups, including cabotage and excluding transit. Year 2025.</t>
  </si>
  <si>
    <t>Transporter med utländska lastbilar till Sverige från utlandet, per varugrupp.  År 2025.</t>
  </si>
  <si>
    <t>Transports with foreign lorries to Sweden from abroad, divided in commodity groups. Year 2025.</t>
  </si>
  <si>
    <t>Transporter med utländska lastbilar från Sverige till utlandet, per varugrupp.  År 2025.</t>
  </si>
  <si>
    <t>Transports with foreign lorries from Sweden to abroad, divided in commodity groups. Year 2025.</t>
  </si>
  <si>
    <t>Transporter med utländska lastbilar per varugrupp, cabotage.  År 2025.</t>
  </si>
  <si>
    <t>Cabotage transports in Sweden with foreign lorries, divided in commodity groups. Year 2025.</t>
  </si>
  <si>
    <t>Transporter med utländska lastbilar med farligt gods, inklusive cabotage och exklusive transit.  År 2025.</t>
  </si>
  <si>
    <t>Transports with foreign lorries divided in dangerous goods, including cabotage and excluding transit. Year 2025.</t>
  </si>
  <si>
    <t>Transporter med utländska lastbilar med last per typ av transport, inklusive cabotage och exklusive transit.  År 2025.</t>
  </si>
  <si>
    <t>Transports with loaded, foreign lorries divided in transport type, including cabotage and excluding transit. Year 2025.</t>
  </si>
  <si>
    <t>Transporter med utländska lastbilar utan last per typ av transport, inklusive cabotage och exklusive transit.  År 2025.</t>
  </si>
  <si>
    <t>Transports with unloaded, foreign lorries divided in transport type, including cabotage and excluding transit. Year 2025.</t>
  </si>
  <si>
    <t>Statistik 2026:35</t>
  </si>
  <si>
    <t>Statistiken baseras på en sammanställning av uppgifter från EU-länder samt länder i Europa som rapporterar frivilligt om varutransporter på väg, inrapporterade under den EU-förordning som reglerar ländernas statistikinsamling. År 2025 innehåller statistik från 26 länder och baseras på urvalsundersökningar av tunga lastbilar i respektive land. Trafikanalys får uppräknade värden av Eurostat, som ska motsvara alla transporter av ländernas lastbilar, och beräknar redovisningsvariabler samt sammanställer tabellbilagan.</t>
  </si>
  <si>
    <t>The statistics are based on a compilation of data relating to goods transport by road from EU countries, as well as data voluntarily supplied  by other European countries. The information is derived from sample surveys conducted in each country, the year of 2025 includes data from 26 countries. Transport Analysis receives calculated values, which correspond to all transports by the countries' lorries, from Eurostat and Transport Analysis produce the table appendix.</t>
  </si>
  <si>
    <r>
      <t>Publiceringsdatum:  2026-10-27 /</t>
    </r>
    <r>
      <rPr>
        <b/>
        <i/>
        <sz val="10"/>
        <rFont val="Arial"/>
        <family val="2"/>
      </rPr>
      <t xml:space="preserve"> Date of publication: October 27, 2026</t>
    </r>
  </si>
  <si>
    <t>/ Please note that not all countries are included in the reporting. Consequently, all target variables for foreign lorries are likely to be underestimated, as are the shares attributable to foreign lorries.</t>
  </si>
  <si>
    <r>
      <rPr>
        <vertAlign val="superscript"/>
        <sz val="9"/>
        <rFont val="Arial"/>
        <family val="2"/>
      </rPr>
      <t>1)</t>
    </r>
    <r>
      <rPr>
        <sz val="9"/>
        <rFont val="Arial"/>
        <family val="2"/>
      </rPr>
      <t xml:space="preserve"> Notera att tomtransporter ingår. / </t>
    </r>
    <r>
      <rPr>
        <i/>
        <sz val="9"/>
        <rFont val="Arial"/>
        <family val="2"/>
      </rPr>
      <t>Empty lorry movements are included.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</si>
</sst>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 _k_r_-;\-* #,##0.00\ _k_r_-;_-* &quot;-&quot;??\ _k_r_-;_-@_-"/>
    <numFmt numFmtId="165" formatCode="#,##0;\-#,##0;&quot;-&quot;"/>
    <numFmt numFmtId="166" formatCode="000"/>
    <numFmt numFmtId="167" formatCode="#\ ##0;\-#\ ##0;&quot;-&quot;"/>
    <numFmt numFmtId="168" formatCode="#,###;\-\ #,###;&quot;-&quot;"/>
    <numFmt numFmtId="169" formatCode="&quot; &quot;;&quot; &quot;;&quot; &quot;"/>
    <numFmt numFmtId="170" formatCode="_-* #,##0_-;\-* #,##0_-;_-* &quot;-&quot;??_-;_-@_-"/>
    <numFmt numFmtId="171" formatCode="0.0"/>
    <numFmt numFmtId="172" formatCode="##,###,###,###,###,###,##0"/>
    <numFmt numFmtId="173" formatCode="_-* #,##0.000000_-;\-* #,##0.000000_-;_-* &quot;-&quot;??_-;_-@_-"/>
  </numFmts>
  <fonts count="70"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9"/>
      <name val="Arial"/>
      <family val="2"/>
    </font>
    <font>
      <sz val="8"/>
      <name val="Arial"/>
      <family val="2"/>
    </font>
    <font>
      <b/>
      <sz val="8"/>
      <name val="Arial"/>
      <family val="2"/>
    </font>
    <font>
      <i/>
      <sz val="8"/>
      <name val="Arial"/>
      <family val="2"/>
    </font>
    <font>
      <vertAlign val="superscript"/>
      <sz val="8"/>
      <name val="Arial"/>
      <family val="2"/>
    </font>
    <font>
      <b/>
      <i/>
      <sz val="8"/>
      <name val="Arial"/>
      <family val="2"/>
    </font>
    <font>
      <i/>
      <sz val="10"/>
      <name val="Arial"/>
      <family val="2"/>
    </font>
    <font>
      <i/>
      <sz val="9"/>
      <name val="Arial"/>
      <family val="2"/>
    </font>
    <font>
      <i/>
      <vertAlign val="superscript"/>
      <sz val="8"/>
      <name val="Arial"/>
      <family val="2"/>
    </font>
    <font>
      <b/>
      <sz val="8"/>
      <name val="Calibri"/>
      <family val="2"/>
    </font>
    <font>
      <b/>
      <sz val="10"/>
      <color theme="1"/>
      <name val="Arial"/>
      <family val="2"/>
    </font>
    <font>
      <b/>
      <sz val="10"/>
      <name val="Calibri"/>
      <family val="2"/>
    </font>
    <font>
      <sz val="9"/>
      <name val="Calibri"/>
      <family val="2"/>
    </font>
    <font>
      <sz val="8"/>
      <name val="Calibri"/>
      <family val="2"/>
    </font>
    <font>
      <sz val="8"/>
      <color theme="1"/>
      <name val="Arial"/>
      <family val="2"/>
    </font>
    <font>
      <i/>
      <sz val="8"/>
      <color theme="1"/>
      <name val="Arial"/>
      <family val="2"/>
    </font>
    <font>
      <u/>
      <sz val="10"/>
      <color theme="10"/>
      <name val="Arial"/>
      <family val="2"/>
    </font>
    <font>
      <b/>
      <vertAlign val="superscript"/>
      <sz val="8"/>
      <name val="Arial"/>
      <family val="2"/>
    </font>
    <font>
      <b/>
      <i/>
      <vertAlign val="superscript"/>
      <sz val="8"/>
      <name val="Arial"/>
      <family val="2"/>
    </font>
    <font>
      <b/>
      <sz val="10"/>
      <color theme="1"/>
      <name val="Calibri"/>
      <family val="2"/>
    </font>
    <font>
      <sz val="10"/>
      <color theme="1"/>
      <name val="Calibri"/>
      <family val="2"/>
    </font>
    <font>
      <b/>
      <sz val="16"/>
      <color indexed="9"/>
      <name val="Tahoma"/>
      <family val="2"/>
    </font>
    <font>
      <b/>
      <sz val="20"/>
      <name val="Arial"/>
      <family val="2"/>
    </font>
    <font>
      <b/>
      <i/>
      <sz val="16"/>
      <name val="Arial"/>
      <family val="2"/>
    </font>
    <font>
      <b/>
      <i/>
      <sz val="14"/>
      <name val="Arial"/>
      <family val="2"/>
    </font>
    <font>
      <i/>
      <sz val="14"/>
      <name val="Arial"/>
      <family val="2"/>
    </font>
    <font>
      <u/>
      <sz val="10"/>
      <color indexed="12"/>
      <name val="Arial"/>
      <family val="2"/>
    </font>
    <font>
      <b/>
      <i/>
      <u/>
      <sz val="10"/>
      <name val="Arial"/>
      <family val="2"/>
    </font>
    <font>
      <sz val="8"/>
      <color theme="1"/>
      <name val="Verdana"/>
      <family val="2"/>
    </font>
    <font>
      <u/>
      <sz val="11"/>
      <color theme="10"/>
      <name val="Calibri"/>
      <family val="2"/>
      <scheme val="minor"/>
    </font>
    <font>
      <u/>
      <sz val="11"/>
      <color theme="10"/>
      <name val="Calibri"/>
      <family val="2"/>
    </font>
    <font>
      <sz val="11"/>
      <name val="Arial"/>
      <family val="2"/>
    </font>
    <font>
      <b/>
      <sz val="16"/>
      <color rgb="FFFF0000"/>
      <name val="Tahoma"/>
      <family val="2"/>
    </font>
    <font>
      <b/>
      <i/>
      <sz val="10"/>
      <name val="Arial"/>
      <family val="2"/>
    </font>
    <font>
      <sz val="10"/>
      <name val="Arial"/>
      <family val="2"/>
    </font>
    <font>
      <b/>
      <sz val="12"/>
      <name val="Arial"/>
      <family val="2"/>
    </font>
    <font>
      <u/>
      <sz val="10"/>
      <color rgb="FF0000FF"/>
      <name val="Arial"/>
      <family val="2"/>
    </font>
    <font>
      <sz val="9"/>
      <color rgb="FF0000FF"/>
      <name val="Arial"/>
      <family val="2"/>
    </font>
    <font>
      <b/>
      <i/>
      <sz val="16"/>
      <color rgb="FFFFFFFF"/>
      <name val="Tahoma"/>
      <family val="2"/>
    </font>
    <font>
      <b/>
      <sz val="9.5"/>
      <name val="Arial"/>
      <family val="2"/>
    </font>
    <font>
      <sz val="10"/>
      <name val="Calibri"/>
      <family val="2"/>
    </font>
    <font>
      <u/>
      <sz val="10"/>
      <name val="Arial"/>
      <family val="2"/>
    </font>
    <font>
      <sz val="9.5"/>
      <name val="Arial"/>
      <family val="2"/>
    </font>
    <font>
      <b/>
      <sz val="16"/>
      <color theme="0"/>
      <name val="Tahoma"/>
      <family val="2"/>
    </font>
    <font>
      <b/>
      <i/>
      <sz val="16"/>
      <color theme="0"/>
      <name val="Tahoma"/>
      <family val="2"/>
    </font>
    <font>
      <b/>
      <i/>
      <sz val="9"/>
      <name val="Arial"/>
      <family val="2"/>
    </font>
    <font>
      <b/>
      <vertAlign val="superscript"/>
      <sz val="9"/>
      <name val="Arial"/>
      <family val="2"/>
    </font>
    <font>
      <i/>
      <u/>
      <sz val="10"/>
      <color rgb="FF0000FF"/>
      <name val="Arial"/>
      <family val="2"/>
    </font>
    <font>
      <i/>
      <sz val="10"/>
      <color theme="1"/>
      <name val="Arial"/>
      <family val="2"/>
    </font>
    <font>
      <b/>
      <i/>
      <sz val="10"/>
      <color theme="1"/>
      <name val="Arial"/>
      <family val="2"/>
    </font>
    <font>
      <sz val="9"/>
      <color rgb="FF000000"/>
      <name val="Arial"/>
      <family val="2"/>
    </font>
    <font>
      <b/>
      <sz val="9"/>
      <color rgb="FF000000"/>
      <name val="Arial"/>
      <family val="2"/>
    </font>
    <font>
      <sz val="10"/>
      <color rgb="FFFF0000"/>
      <name val="Arial"/>
      <family val="2"/>
    </font>
    <font>
      <vertAlign val="superscript"/>
      <sz val="9"/>
      <name val="Arial"/>
      <family val="2"/>
    </font>
    <font>
      <sz val="10"/>
      <color rgb="FF0000FF"/>
      <name val="Arial"/>
      <family val="2"/>
    </font>
    <font>
      <sz val="10"/>
      <color theme="0"/>
      <name val="Arial"/>
      <family val="2"/>
    </font>
  </fonts>
  <fills count="5">
    <fill>
      <patternFill patternType="none"/>
    </fill>
    <fill>
      <patternFill patternType="gray125"/>
    </fill>
    <fill>
      <patternFill patternType="solid">
        <fgColor theme="0"/>
        <bgColor indexed="64"/>
      </patternFill>
    </fill>
    <fill>
      <patternFill patternType="solid">
        <fgColor rgb="FF52AF32"/>
        <bgColor indexed="64"/>
      </patternFill>
    </fill>
    <fill>
      <patternFill patternType="solid">
        <fgColor theme="0" tint="-0.14999847407452621"/>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43">
    <xf numFmtId="0" fontId="0" fillId="0" borderId="0"/>
    <xf numFmtId="0" fontId="10" fillId="0" borderId="0"/>
    <xf numFmtId="164" fontId="10" fillId="0" borderId="0" applyFont="0" applyFill="0" applyBorder="0" applyAlignment="0" applyProtection="0"/>
    <xf numFmtId="0" fontId="40" fillId="0" borderId="0" applyNumberFormat="0" applyFill="0" applyBorder="0" applyAlignment="0" applyProtection="0">
      <alignment vertical="top"/>
      <protection locked="0"/>
    </xf>
    <xf numFmtId="0" fontId="9" fillId="0" borderId="0"/>
    <xf numFmtId="9" fontId="11" fillId="0" borderId="0" applyFill="0" applyBorder="0" applyAlignment="0" applyProtection="0"/>
    <xf numFmtId="0" fontId="41" fillId="0" borderId="0" applyNumberFormat="0" applyFill="0" applyBorder="0" applyAlignment="0" applyProtection="0"/>
    <xf numFmtId="9" fontId="9"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0" fontId="42" fillId="0" borderId="0"/>
    <xf numFmtId="0" fontId="5" fillId="0" borderId="0"/>
    <xf numFmtId="0" fontId="43" fillId="0" borderId="0" applyNumberFormat="0" applyFill="0" applyBorder="0" applyAlignment="0" applyProtection="0"/>
    <xf numFmtId="0" fontId="5" fillId="0" borderId="0"/>
    <xf numFmtId="0" fontId="44" fillId="0" borderId="0" applyNumberFormat="0" applyFill="0" applyBorder="0" applyAlignment="0" applyProtection="0">
      <alignment vertical="top"/>
      <protection locked="0"/>
    </xf>
    <xf numFmtId="0" fontId="11" fillId="0" borderId="0"/>
    <xf numFmtId="0" fontId="11" fillId="0" borderId="0"/>
    <xf numFmtId="0" fontId="15" fillId="0" borderId="0"/>
    <xf numFmtId="0" fontId="4" fillId="0" borderId="0"/>
    <xf numFmtId="9" fontId="4" fillId="0" borderId="0" applyFont="0" applyFill="0" applyBorder="0" applyAlignment="0" applyProtection="0"/>
    <xf numFmtId="0" fontId="3" fillId="0" borderId="0"/>
    <xf numFmtId="0" fontId="3" fillId="0" borderId="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30" fillId="0" borderId="0" applyNumberFormat="0" applyFill="0" applyBorder="0" applyAlignment="0" applyProtection="0">
      <alignment vertical="top"/>
      <protection locked="0"/>
    </xf>
    <xf numFmtId="0" fontId="11" fillId="0" borderId="0"/>
    <xf numFmtId="0" fontId="48" fillId="0" borderId="0"/>
    <xf numFmtId="0" fontId="11" fillId="0" borderId="0"/>
    <xf numFmtId="0" fontId="15" fillId="0" borderId="0"/>
    <xf numFmtId="43" fontId="11" fillId="0" borderId="0" applyFont="0" applyFill="0" applyBorder="0" applyAlignment="0" applyProtection="0"/>
    <xf numFmtId="0" fontId="30" fillId="0" borderId="0" applyNumberFormat="0" applyFill="0" applyBorder="0" applyAlignment="0" applyProtection="0"/>
    <xf numFmtId="9" fontId="11" fillId="0" borderId="0" applyFont="0" applyFill="0" applyBorder="0" applyAlignment="0" applyProtection="0"/>
    <xf numFmtId="0" fontId="1" fillId="0" borderId="0"/>
  </cellStyleXfs>
  <cellXfs count="172">
    <xf numFmtId="0" fontId="0" fillId="0" borderId="0" xfId="0"/>
    <xf numFmtId="165" fontId="14" fillId="0" borderId="0" xfId="0" applyNumberFormat="1" applyFont="1"/>
    <xf numFmtId="165" fontId="0" fillId="0" borderId="0" xfId="0" applyNumberFormat="1"/>
    <xf numFmtId="165" fontId="13" fillId="0" borderId="0" xfId="0" applyNumberFormat="1" applyFont="1" applyAlignment="1">
      <alignment wrapText="1"/>
    </xf>
    <xf numFmtId="165" fontId="12" fillId="0" borderId="0" xfId="0" applyNumberFormat="1" applyFont="1"/>
    <xf numFmtId="165" fontId="15" fillId="0" borderId="1" xfId="0" applyNumberFormat="1" applyFont="1" applyBorder="1"/>
    <xf numFmtId="165" fontId="16" fillId="0" borderId="1" xfId="0" applyNumberFormat="1" applyFont="1" applyBorder="1"/>
    <xf numFmtId="165" fontId="15" fillId="0" borderId="0" xfId="0" applyNumberFormat="1" applyFont="1"/>
    <xf numFmtId="165" fontId="15" fillId="0" borderId="0" xfId="0" applyNumberFormat="1" applyFont="1" applyAlignment="1">
      <alignment wrapText="1"/>
    </xf>
    <xf numFmtId="165" fontId="17" fillId="0" borderId="0" xfId="0" applyNumberFormat="1" applyFont="1" applyAlignment="1">
      <alignment vertical="top"/>
    </xf>
    <xf numFmtId="165" fontId="16" fillId="0" borderId="0" xfId="0" applyNumberFormat="1" applyFont="1"/>
    <xf numFmtId="165" fontId="15" fillId="0" borderId="0" xfId="0" applyNumberFormat="1" applyFont="1" applyAlignment="1">
      <alignment vertical="top"/>
    </xf>
    <xf numFmtId="1" fontId="0" fillId="0" borderId="0" xfId="0" applyNumberFormat="1"/>
    <xf numFmtId="165" fontId="0" fillId="0" borderId="0" xfId="0" applyNumberFormat="1" applyAlignment="1">
      <alignment wrapText="1"/>
    </xf>
    <xf numFmtId="165" fontId="17" fillId="0" borderId="0" xfId="0" applyNumberFormat="1" applyFont="1"/>
    <xf numFmtId="165" fontId="19" fillId="0" borderId="0" xfId="0" applyNumberFormat="1" applyFont="1"/>
    <xf numFmtId="0" fontId="14" fillId="0" borderId="0" xfId="0" applyFont="1"/>
    <xf numFmtId="0" fontId="15" fillId="0" borderId="0" xfId="0" applyFont="1" applyAlignment="1">
      <alignment wrapText="1"/>
    </xf>
    <xf numFmtId="0" fontId="15" fillId="0" borderId="0" xfId="0" applyFont="1"/>
    <xf numFmtId="165" fontId="17" fillId="0" borderId="1" xfId="0" applyNumberFormat="1" applyFont="1" applyBorder="1"/>
    <xf numFmtId="0" fontId="12" fillId="0" borderId="0" xfId="0" applyFont="1"/>
    <xf numFmtId="0" fontId="0" fillId="0" borderId="0" xfId="0" applyAlignment="1">
      <alignment wrapText="1"/>
    </xf>
    <xf numFmtId="165" fontId="20" fillId="0" borderId="0" xfId="0" applyNumberFormat="1" applyFont="1" applyAlignment="1">
      <alignment wrapText="1"/>
    </xf>
    <xf numFmtId="0" fontId="16" fillId="0" borderId="1" xfId="0" applyFont="1" applyBorder="1"/>
    <xf numFmtId="0" fontId="0" fillId="0" borderId="1" xfId="0" applyBorder="1"/>
    <xf numFmtId="165" fontId="19" fillId="0" borderId="1" xfId="0" applyNumberFormat="1" applyFont="1" applyBorder="1"/>
    <xf numFmtId="0" fontId="12" fillId="0" borderId="0" xfId="0" applyFont="1" applyAlignment="1">
      <alignment wrapText="1"/>
    </xf>
    <xf numFmtId="165" fontId="15" fillId="0" borderId="0" xfId="0" applyNumberFormat="1" applyFont="1" applyAlignment="1">
      <alignment horizontal="right"/>
    </xf>
    <xf numFmtId="0" fontId="24" fillId="0" borderId="0" xfId="0" applyFont="1"/>
    <xf numFmtId="165" fontId="13" fillId="0" borderId="0" xfId="0" applyNumberFormat="1" applyFont="1" applyAlignment="1">
      <alignment vertical="top"/>
    </xf>
    <xf numFmtId="165" fontId="14" fillId="0" borderId="0" xfId="0" applyNumberFormat="1" applyFont="1" applyAlignment="1">
      <alignment vertical="center"/>
    </xf>
    <xf numFmtId="165" fontId="13" fillId="0" borderId="0" xfId="0" applyNumberFormat="1" applyFont="1" applyAlignment="1">
      <alignment vertical="center"/>
    </xf>
    <xf numFmtId="165" fontId="13" fillId="0" borderId="0" xfId="0" applyNumberFormat="1" applyFont="1" applyAlignment="1">
      <alignment vertical="center" wrapText="1"/>
    </xf>
    <xf numFmtId="165" fontId="13" fillId="0" borderId="3" xfId="0" applyNumberFormat="1" applyFont="1" applyBorder="1"/>
    <xf numFmtId="165" fontId="14" fillId="0" borderId="3" xfId="0" applyNumberFormat="1" applyFont="1" applyBorder="1" applyAlignment="1">
      <alignment vertical="top"/>
    </xf>
    <xf numFmtId="165" fontId="14" fillId="0" borderId="3" xfId="0" applyNumberFormat="1" applyFont="1" applyBorder="1" applyAlignment="1">
      <alignment wrapText="1"/>
    </xf>
    <xf numFmtId="165" fontId="14" fillId="0" borderId="3" xfId="0" applyNumberFormat="1" applyFont="1" applyBorder="1"/>
    <xf numFmtId="165" fontId="21" fillId="0" borderId="3" xfId="0" applyNumberFormat="1" applyFont="1" applyBorder="1"/>
    <xf numFmtId="167" fontId="15" fillId="0" borderId="0" xfId="0" applyNumberFormat="1" applyFont="1"/>
    <xf numFmtId="165" fontId="0" fillId="0" borderId="0" xfId="0" applyNumberFormat="1" applyAlignment="1">
      <alignment vertical="top"/>
    </xf>
    <xf numFmtId="0" fontId="15" fillId="0" borderId="0" xfId="0" applyFont="1" applyAlignment="1">
      <alignment horizontal="right"/>
    </xf>
    <xf numFmtId="165" fontId="15" fillId="0" borderId="3" xfId="0" applyNumberFormat="1" applyFont="1" applyBorder="1"/>
    <xf numFmtId="165" fontId="17" fillId="0" borderId="1" xfId="0" applyNumberFormat="1" applyFont="1" applyBorder="1" applyAlignment="1">
      <alignment vertical="top"/>
    </xf>
    <xf numFmtId="165" fontId="16" fillId="0" borderId="3" xfId="0" applyNumberFormat="1" applyFont="1" applyBorder="1"/>
    <xf numFmtId="165" fontId="15" fillId="0" borderId="3" xfId="0" applyNumberFormat="1" applyFont="1" applyBorder="1" applyAlignment="1">
      <alignment vertical="top"/>
    </xf>
    <xf numFmtId="165" fontId="15" fillId="0" borderId="3" xfId="0" applyNumberFormat="1" applyFont="1" applyBorder="1" applyAlignment="1">
      <alignment wrapText="1"/>
    </xf>
    <xf numFmtId="166" fontId="15" fillId="0" borderId="3" xfId="0" applyNumberFormat="1" applyFont="1" applyBorder="1"/>
    <xf numFmtId="169" fontId="15" fillId="0" borderId="0" xfId="0" applyNumberFormat="1" applyFont="1"/>
    <xf numFmtId="165" fontId="16" fillId="0" borderId="0" xfId="0" applyNumberFormat="1" applyFont="1" applyAlignment="1">
      <alignment vertical="top"/>
    </xf>
    <xf numFmtId="165" fontId="16" fillId="0" borderId="0" xfId="0" applyNumberFormat="1" applyFont="1" applyAlignment="1">
      <alignment wrapText="1"/>
    </xf>
    <xf numFmtId="168" fontId="15" fillId="0" borderId="0" xfId="0" applyNumberFormat="1" applyFont="1"/>
    <xf numFmtId="3" fontId="15" fillId="0" borderId="0" xfId="0" applyNumberFormat="1" applyFont="1"/>
    <xf numFmtId="165" fontId="0" fillId="0" borderId="1" xfId="0" applyNumberFormat="1" applyBorder="1" applyAlignment="1">
      <alignment vertical="top"/>
    </xf>
    <xf numFmtId="165" fontId="16" fillId="0" borderId="1" xfId="0" applyNumberFormat="1" applyFont="1" applyBorder="1" applyAlignment="1">
      <alignment horizontal="right"/>
    </xf>
    <xf numFmtId="0" fontId="0" fillId="2" borderId="0" xfId="0" applyFill="1"/>
    <xf numFmtId="0" fontId="28" fillId="0" borderId="1" xfId="0" applyFont="1" applyBorder="1"/>
    <xf numFmtId="0" fontId="28" fillId="0" borderId="0" xfId="0" applyFont="1"/>
    <xf numFmtId="0" fontId="38" fillId="0" borderId="0" xfId="0" applyFont="1"/>
    <xf numFmtId="0" fontId="39" fillId="0" borderId="0" xfId="0" applyFont="1"/>
    <xf numFmtId="0" fontId="40" fillId="0" borderId="0" xfId="3" applyAlignment="1" applyProtection="1">
      <alignment horizontal="left"/>
    </xf>
    <xf numFmtId="0" fontId="11" fillId="0" borderId="0" xfId="0" applyFont="1" applyAlignment="1">
      <alignment horizontal="left"/>
    </xf>
    <xf numFmtId="0" fontId="28" fillId="0" borderId="0" xfId="0" applyFont="1" applyAlignment="1">
      <alignment horizontal="center"/>
    </xf>
    <xf numFmtId="3" fontId="15" fillId="0" borderId="0" xfId="0" applyNumberFormat="1" applyFont="1" applyAlignment="1">
      <alignment horizontal="right"/>
    </xf>
    <xf numFmtId="3" fontId="16" fillId="0" borderId="0" xfId="0" applyNumberFormat="1" applyFont="1" applyAlignment="1">
      <alignment horizontal="right"/>
    </xf>
    <xf numFmtId="3" fontId="15" fillId="0" borderId="1" xfId="0" applyNumberFormat="1" applyFont="1" applyBorder="1" applyAlignment="1">
      <alignment horizontal="right"/>
    </xf>
    <xf numFmtId="168" fontId="15" fillId="0" borderId="2" xfId="0" applyNumberFormat="1" applyFont="1" applyBorder="1"/>
    <xf numFmtId="168" fontId="15" fillId="0" borderId="1" xfId="0" applyNumberFormat="1" applyFont="1" applyBorder="1"/>
    <xf numFmtId="3" fontId="15" fillId="4" borderId="0" xfId="0" applyNumberFormat="1" applyFont="1" applyFill="1" applyAlignment="1">
      <alignment horizontal="right"/>
    </xf>
    <xf numFmtId="165" fontId="0" fillId="4" borderId="0" xfId="0" applyNumberFormat="1" applyFill="1"/>
    <xf numFmtId="0" fontId="0" fillId="4" borderId="0" xfId="0" applyFill="1"/>
    <xf numFmtId="165" fontId="15" fillId="4" borderId="0" xfId="0" applyNumberFormat="1" applyFont="1" applyFill="1"/>
    <xf numFmtId="0" fontId="15" fillId="4" borderId="0" xfId="0" applyFont="1" applyFill="1" applyAlignment="1">
      <alignment horizontal="right"/>
    </xf>
    <xf numFmtId="165" fontId="17" fillId="4" borderId="0" xfId="0" applyNumberFormat="1" applyFont="1" applyFill="1"/>
    <xf numFmtId="165" fontId="17" fillId="4" borderId="0" xfId="0" applyNumberFormat="1" applyFont="1" applyFill="1" applyAlignment="1">
      <alignment vertical="top"/>
    </xf>
    <xf numFmtId="165" fontId="15" fillId="4" borderId="0" xfId="0" applyNumberFormat="1" applyFont="1" applyFill="1" applyAlignment="1">
      <alignment wrapText="1"/>
    </xf>
    <xf numFmtId="165" fontId="15" fillId="4" borderId="0" xfId="0" applyNumberFormat="1" applyFont="1" applyFill="1" applyAlignment="1">
      <alignment vertical="top"/>
    </xf>
    <xf numFmtId="0" fontId="0" fillId="0" borderId="2" xfId="0" applyBorder="1"/>
    <xf numFmtId="0" fontId="28" fillId="0" borderId="3" xfId="0" applyFont="1" applyBorder="1"/>
    <xf numFmtId="168" fontId="16" fillId="0" borderId="1" xfId="0" applyNumberFormat="1" applyFont="1" applyBorder="1"/>
    <xf numFmtId="0" fontId="0" fillId="0" borderId="3" xfId="0" applyBorder="1"/>
    <xf numFmtId="0" fontId="36" fillId="2" borderId="0" xfId="0" applyFont="1" applyFill="1"/>
    <xf numFmtId="0" fontId="37" fillId="2" borderId="0" xfId="0" applyFont="1" applyFill="1"/>
    <xf numFmtId="0" fontId="38" fillId="2" borderId="0" xfId="0" applyFont="1" applyFill="1"/>
    <xf numFmtId="0" fontId="45" fillId="0" borderId="0" xfId="18" applyFont="1" applyAlignment="1">
      <alignment vertical="center" wrapText="1"/>
    </xf>
    <xf numFmtId="0" fontId="35" fillId="3" borderId="0" xfId="0" applyFont="1" applyFill="1" applyAlignment="1">
      <alignment horizontal="center" vertical="center"/>
    </xf>
    <xf numFmtId="0" fontId="12" fillId="0" borderId="0" xfId="35" applyFont="1"/>
    <xf numFmtId="170" fontId="0" fillId="0" borderId="0" xfId="39" applyNumberFormat="1" applyFont="1"/>
    <xf numFmtId="0" fontId="49" fillId="0" borderId="0" xfId="0" applyFont="1"/>
    <xf numFmtId="0" fontId="13" fillId="0" borderId="0" xfId="0" applyFont="1"/>
    <xf numFmtId="170" fontId="14" fillId="0" borderId="0" xfId="39" applyNumberFormat="1" applyFont="1"/>
    <xf numFmtId="0" fontId="13" fillId="0" borderId="0" xfId="0" applyFont="1" applyAlignment="1">
      <alignment wrapText="1"/>
    </xf>
    <xf numFmtId="0" fontId="13" fillId="0" borderId="0" xfId="0" applyFont="1" applyAlignment="1">
      <alignment horizontal="center" wrapText="1"/>
    </xf>
    <xf numFmtId="0" fontId="14" fillId="0" borderId="0" xfId="0" applyFont="1" applyAlignment="1">
      <alignment wrapText="1"/>
    </xf>
    <xf numFmtId="170" fontId="14" fillId="0" borderId="0" xfId="39" applyNumberFormat="1" applyFont="1" applyAlignment="1">
      <alignment horizontal="right"/>
    </xf>
    <xf numFmtId="0" fontId="21" fillId="0" borderId="0" xfId="0" applyFont="1"/>
    <xf numFmtId="0" fontId="50" fillId="0" borderId="0" xfId="40" applyFont="1"/>
    <xf numFmtId="0" fontId="51" fillId="0" borderId="0" xfId="0" applyFont="1"/>
    <xf numFmtId="0" fontId="14" fillId="0" borderId="0" xfId="0" applyFont="1" applyAlignment="1">
      <alignment horizontal="right"/>
    </xf>
    <xf numFmtId="0" fontId="0" fillId="0" borderId="0" xfId="0" applyAlignment="1">
      <alignment horizontal="right"/>
    </xf>
    <xf numFmtId="43" fontId="14" fillId="0" borderId="0" xfId="0" applyNumberFormat="1" applyFont="1"/>
    <xf numFmtId="43" fontId="14" fillId="0" borderId="0" xfId="39" applyFont="1"/>
    <xf numFmtId="9" fontId="14" fillId="0" borderId="0" xfId="41" applyFont="1"/>
    <xf numFmtId="171" fontId="14" fillId="0" borderId="0" xfId="0" applyNumberFormat="1" applyFont="1"/>
    <xf numFmtId="0" fontId="11" fillId="2" borderId="0" xfId="37" applyFill="1"/>
    <xf numFmtId="0" fontId="53" fillId="2" borderId="0" xfId="37" applyFont="1" applyFill="1" applyAlignment="1">
      <alignment vertical="center"/>
    </xf>
    <xf numFmtId="0" fontId="47" fillId="2" borderId="0" xfId="37" applyFont="1" applyFill="1"/>
    <xf numFmtId="0" fontId="12" fillId="0" borderId="0" xfId="37" applyFont="1"/>
    <xf numFmtId="0" fontId="11" fillId="2" borderId="0" xfId="38" applyFont="1" applyFill="1" applyAlignment="1">
      <alignment horizontal="left"/>
    </xf>
    <xf numFmtId="0" fontId="54" fillId="2" borderId="0" xfId="38" applyFont="1" applyFill="1" applyAlignment="1">
      <alignment horizontal="left"/>
    </xf>
    <xf numFmtId="0" fontId="11" fillId="2" borderId="0" xfId="38" applyFont="1" applyFill="1"/>
    <xf numFmtId="0" fontId="11" fillId="2" borderId="0" xfId="38" quotePrefix="1" applyFont="1" applyFill="1" applyAlignment="1">
      <alignment horizontal="left"/>
    </xf>
    <xf numFmtId="0" fontId="55" fillId="2" borderId="0" xfId="38" applyFont="1" applyFill="1" applyAlignment="1">
      <alignment horizontal="left"/>
    </xf>
    <xf numFmtId="0" fontId="11" fillId="2" borderId="0" xfId="38" applyFont="1" applyFill="1" applyAlignment="1">
      <alignment wrapText="1"/>
    </xf>
    <xf numFmtId="0" fontId="56" fillId="0" borderId="0" xfId="0" applyFont="1" applyAlignment="1">
      <alignment horizontal="left" vertical="center" indent="4"/>
    </xf>
    <xf numFmtId="9" fontId="0" fillId="0" borderId="0" xfId="41" applyFont="1"/>
    <xf numFmtId="170" fontId="0" fillId="0" borderId="0" xfId="41" applyNumberFormat="1" applyFont="1"/>
    <xf numFmtId="9" fontId="14" fillId="0" borderId="0" xfId="41" applyFont="1" applyAlignment="1">
      <alignment horizontal="right"/>
    </xf>
    <xf numFmtId="170" fontId="14" fillId="0" borderId="0" xfId="41" applyNumberFormat="1" applyFont="1" applyAlignment="1">
      <alignment horizontal="right"/>
    </xf>
    <xf numFmtId="9" fontId="0" fillId="0" borderId="0" xfId="41" applyFont="1" applyAlignment="1">
      <alignment horizontal="right"/>
    </xf>
    <xf numFmtId="170" fontId="0" fillId="0" borderId="0" xfId="41" applyNumberFormat="1" applyFont="1" applyAlignment="1">
      <alignment horizontal="right"/>
    </xf>
    <xf numFmtId="9" fontId="0" fillId="0" borderId="0" xfId="0" applyNumberFormat="1"/>
    <xf numFmtId="0" fontId="59" fillId="0" borderId="0" xfId="0" applyFont="1"/>
    <xf numFmtId="0" fontId="61" fillId="0" borderId="0" xfId="40" applyFont="1"/>
    <xf numFmtId="0" fontId="13" fillId="0" borderId="0" xfId="0" applyFont="1" applyAlignment="1">
      <alignment horizontal="center"/>
    </xf>
    <xf numFmtId="0" fontId="42" fillId="0" borderId="0" xfId="13"/>
    <xf numFmtId="0" fontId="24" fillId="2" borderId="0" xfId="13" applyFont="1" applyFill="1" applyAlignment="1">
      <alignment vertical="center"/>
    </xf>
    <xf numFmtId="0" fontId="35" fillId="0" borderId="0" xfId="0" applyFont="1" applyAlignment="1">
      <alignment horizontal="center" vertical="center"/>
    </xf>
    <xf numFmtId="172" fontId="64" fillId="0" borderId="0" xfId="0" applyNumberFormat="1" applyFont="1" applyAlignment="1">
      <alignment horizontal="right"/>
    </xf>
    <xf numFmtId="172" fontId="64" fillId="0" borderId="0" xfId="0" applyNumberFormat="1" applyFont="1" applyAlignment="1">
      <alignment horizontal="right" wrapText="1"/>
    </xf>
    <xf numFmtId="0" fontId="26" fillId="0" borderId="0" xfId="0" applyFont="1"/>
    <xf numFmtId="170" fontId="21" fillId="0" borderId="0" xfId="39" applyNumberFormat="1" applyFont="1"/>
    <xf numFmtId="170" fontId="59" fillId="0" borderId="0" xfId="39" applyNumberFormat="1" applyFont="1"/>
    <xf numFmtId="172" fontId="65" fillId="0" borderId="0" xfId="0" applyNumberFormat="1" applyFont="1" applyAlignment="1">
      <alignment horizontal="right"/>
    </xf>
    <xf numFmtId="170" fontId="13" fillId="0" borderId="0" xfId="41" applyNumberFormat="1" applyFont="1" applyAlignment="1">
      <alignment horizontal="right"/>
    </xf>
    <xf numFmtId="9" fontId="13" fillId="0" borderId="0" xfId="41" applyFont="1" applyAlignment="1">
      <alignment horizontal="right"/>
    </xf>
    <xf numFmtId="172" fontId="65" fillId="0" borderId="0" xfId="0" applyNumberFormat="1" applyFont="1" applyAlignment="1">
      <alignment horizontal="right" wrapText="1"/>
    </xf>
    <xf numFmtId="171" fontId="13" fillId="0" borderId="0" xfId="0" applyNumberFormat="1" applyFont="1"/>
    <xf numFmtId="173" fontId="14" fillId="0" borderId="0" xfId="39" applyNumberFormat="1" applyFont="1"/>
    <xf numFmtId="172" fontId="14" fillId="0" borderId="0" xfId="0" applyNumberFormat="1" applyFont="1"/>
    <xf numFmtId="0" fontId="66" fillId="0" borderId="0" xfId="0" applyFont="1"/>
    <xf numFmtId="170" fontId="21" fillId="0" borderId="0" xfId="0" applyNumberFormat="1" applyFont="1"/>
    <xf numFmtId="170" fontId="21" fillId="0" borderId="0" xfId="39" applyNumberFormat="1" applyFont="1" applyFill="1"/>
    <xf numFmtId="0" fontId="24" fillId="2" borderId="0" xfId="13" applyFont="1" applyFill="1"/>
    <xf numFmtId="0" fontId="63" fillId="2" borderId="0" xfId="13" applyFont="1" applyFill="1"/>
    <xf numFmtId="0" fontId="8" fillId="2" borderId="0" xfId="13" applyFont="1" applyFill="1" applyAlignment="1">
      <alignment horizontal="left" wrapText="1"/>
    </xf>
    <xf numFmtId="0" fontId="62" fillId="2" borderId="0" xfId="13" applyFont="1" applyFill="1" applyAlignment="1">
      <alignment horizontal="left" wrapText="1"/>
    </xf>
    <xf numFmtId="0" fontId="62" fillId="2" borderId="0" xfId="13" applyFont="1" applyFill="1" applyAlignment="1">
      <alignment wrapText="1"/>
    </xf>
    <xf numFmtId="0" fontId="11" fillId="0" borderId="0" xfId="0" applyFont="1" applyAlignment="1">
      <alignment wrapText="1"/>
    </xf>
    <xf numFmtId="0" fontId="11" fillId="0" borderId="0" xfId="18" applyAlignment="1">
      <alignment wrapText="1"/>
    </xf>
    <xf numFmtId="0" fontId="12" fillId="0" borderId="0" xfId="18" applyFont="1" applyAlignment="1">
      <alignment wrapText="1"/>
    </xf>
    <xf numFmtId="0" fontId="47" fillId="0" borderId="0" xfId="18" applyFont="1" applyAlignment="1">
      <alignment wrapText="1"/>
    </xf>
    <xf numFmtId="0" fontId="11" fillId="2" borderId="0" xfId="0" applyFont="1" applyFill="1"/>
    <xf numFmtId="0" fontId="11" fillId="0" borderId="0" xfId="0" applyFont="1"/>
    <xf numFmtId="0" fontId="68" fillId="0" borderId="0" xfId="0" applyFont="1"/>
    <xf numFmtId="0" fontId="20" fillId="2" borderId="0" xfId="37" applyFont="1" applyFill="1"/>
    <xf numFmtId="0" fontId="20" fillId="2" borderId="0" xfId="37" applyFont="1" applyFill="1" applyAlignment="1">
      <alignment wrapText="1"/>
    </xf>
    <xf numFmtId="172" fontId="0" fillId="0" borderId="0" xfId="0" applyNumberFormat="1"/>
    <xf numFmtId="0" fontId="20" fillId="0" borderId="0" xfId="18" applyFont="1" applyAlignment="1">
      <alignment vertical="center" wrapText="1"/>
    </xf>
    <xf numFmtId="0" fontId="11" fillId="0" borderId="0" xfId="18" applyAlignment="1">
      <alignment vertical="center" wrapText="1"/>
    </xf>
    <xf numFmtId="0" fontId="62" fillId="2" borderId="0" xfId="13" applyFont="1" applyFill="1" applyAlignment="1">
      <alignment horizontal="left" vertical="top" wrapText="1"/>
    </xf>
    <xf numFmtId="172" fontId="13" fillId="0" borderId="0" xfId="0" applyNumberFormat="1" applyFont="1"/>
    <xf numFmtId="0" fontId="57" fillId="3" borderId="0" xfId="0" applyFont="1" applyFill="1" applyAlignment="1">
      <alignment horizontal="center" vertical="center"/>
    </xf>
    <xf numFmtId="0" fontId="69" fillId="3" borderId="0" xfId="0" applyFont="1" applyFill="1" applyAlignment="1">
      <alignment horizontal="center" vertical="center"/>
    </xf>
    <xf numFmtId="0" fontId="35" fillId="3" borderId="0" xfId="0" applyFont="1" applyFill="1" applyAlignment="1">
      <alignment horizontal="center" vertical="center"/>
    </xf>
    <xf numFmtId="0" fontId="35" fillId="3" borderId="0" xfId="37" applyFont="1" applyFill="1" applyAlignment="1">
      <alignment horizontal="center" vertical="center"/>
    </xf>
    <xf numFmtId="0" fontId="13" fillId="0" borderId="0" xfId="0" applyFont="1" applyAlignment="1">
      <alignment horizontal="center"/>
    </xf>
    <xf numFmtId="165" fontId="12" fillId="0" borderId="0" xfId="0" applyNumberFormat="1" applyFont="1" applyAlignment="1">
      <alignment wrapText="1"/>
    </xf>
    <xf numFmtId="0" fontId="0" fillId="0" borderId="0" xfId="0" applyAlignment="1">
      <alignment wrapText="1"/>
    </xf>
    <xf numFmtId="0" fontId="28" fillId="0" borderId="1" xfId="0" applyFont="1" applyBorder="1" applyAlignment="1">
      <alignment horizontal="center"/>
    </xf>
    <xf numFmtId="0" fontId="24" fillId="0" borderId="0" xfId="0" applyFont="1" applyAlignment="1">
      <alignment horizontal="left" vertical="top" wrapText="1"/>
    </xf>
    <xf numFmtId="0" fontId="8" fillId="0" borderId="0" xfId="0" applyFont="1" applyAlignment="1">
      <alignment vertical="top" wrapText="1"/>
    </xf>
    <xf numFmtId="0" fontId="0" fillId="0" borderId="0" xfId="0"/>
  </cellXfs>
  <cellStyles count="43">
    <cellStyle name="Hyperlänk" xfId="40" builtinId="8"/>
    <cellStyle name="Hyperlänk 2" xfId="3" xr:uid="{00000000-0005-0000-0000-000001000000}"/>
    <cellStyle name="Hyperlänk 2 2" xfId="17" xr:uid="{00000000-0005-0000-0000-000002000000}"/>
    <cellStyle name="Hyperlänk 3" xfId="34" xr:uid="{00000000-0005-0000-0000-000003000000}"/>
    <cellStyle name="Hyperlänk 4" xfId="15" xr:uid="{00000000-0005-0000-0000-000004000000}"/>
    <cellStyle name="Normal" xfId="0" builtinId="0"/>
    <cellStyle name="Normal 11" xfId="35" xr:uid="{1F1B1118-C432-45B5-AD32-3F842FB29E84}"/>
    <cellStyle name="Normal 2" xfId="1" xr:uid="{00000000-0005-0000-0000-000006000000}"/>
    <cellStyle name="Normal 2 2" xfId="8" xr:uid="{00000000-0005-0000-0000-000007000000}"/>
    <cellStyle name="Normal 2 2 2" xfId="29" xr:uid="{00000000-0005-0000-0000-000008000000}"/>
    <cellStyle name="Normal 2 3" xfId="18" xr:uid="{00000000-0005-0000-0000-000009000000}"/>
    <cellStyle name="Normal 2 4" xfId="25" xr:uid="{00000000-0005-0000-0000-00000A000000}"/>
    <cellStyle name="Normal 3" xfId="4" xr:uid="{00000000-0005-0000-0000-00000B000000}"/>
    <cellStyle name="Normal 3 2" xfId="10" xr:uid="{00000000-0005-0000-0000-00000C000000}"/>
    <cellStyle name="Normal 3 2 2" xfId="31" xr:uid="{00000000-0005-0000-0000-00000D000000}"/>
    <cellStyle name="Normal 3 2 2 2" xfId="23" xr:uid="{00000000-0005-0000-0000-00000E000000}"/>
    <cellStyle name="Normal 3 2 3 2 2 2 2" xfId="16" xr:uid="{00000000-0005-0000-0000-00000F000000}"/>
    <cellStyle name="Normal 3 3" xfId="27" xr:uid="{00000000-0005-0000-0000-000010000000}"/>
    <cellStyle name="Normal 3 4" xfId="12" xr:uid="{00000000-0005-0000-0000-000011000000}"/>
    <cellStyle name="Normal 3 4 2" xfId="24" xr:uid="{00000000-0005-0000-0000-000012000000}"/>
    <cellStyle name="Normal 3 4 3" xfId="33" xr:uid="{00000000-0005-0000-0000-000013000000}"/>
    <cellStyle name="Normal 4" xfId="21" xr:uid="{00000000-0005-0000-0000-000014000000}"/>
    <cellStyle name="Normal 5" xfId="19" xr:uid="{00000000-0005-0000-0000-000015000000}"/>
    <cellStyle name="Normal 5 2 2 2" xfId="14" xr:uid="{00000000-0005-0000-0000-000016000000}"/>
    <cellStyle name="Normal 5 2 2 2 2" xfId="42" xr:uid="{FDD72326-B6A1-4538-9A17-F404479E121E}"/>
    <cellStyle name="Normal 5 4" xfId="37" xr:uid="{90C3CD5E-8BBD-4637-B696-A1ACDDC4C1F9}"/>
    <cellStyle name="Normal 6" xfId="13" xr:uid="{00000000-0005-0000-0000-000017000000}"/>
    <cellStyle name="Normal 6 2" xfId="20" xr:uid="{00000000-0005-0000-0000-000018000000}"/>
    <cellStyle name="Normal 6 4" xfId="38" xr:uid="{1C2C274E-3AC4-424E-88E3-F9DD933FB62F}"/>
    <cellStyle name="Normal 7" xfId="36" xr:uid="{F71A3ED6-9DEA-4C00-9E91-C01298D6C407}"/>
    <cellStyle name="Procent" xfId="41" builtinId="5"/>
    <cellStyle name="Procent 2" xfId="5" xr:uid="{00000000-0005-0000-0000-00001A000000}"/>
    <cellStyle name="Procent 3" xfId="7" xr:uid="{00000000-0005-0000-0000-00001B000000}"/>
    <cellStyle name="Procent 3 2" xfId="11" xr:uid="{00000000-0005-0000-0000-00001C000000}"/>
    <cellStyle name="Procent 3 2 2" xfId="32" xr:uid="{00000000-0005-0000-0000-00001D000000}"/>
    <cellStyle name="Procent 3 3" xfId="28" xr:uid="{00000000-0005-0000-0000-00001E000000}"/>
    <cellStyle name="Procent 4" xfId="22" xr:uid="{00000000-0005-0000-0000-00001F000000}"/>
    <cellStyle name="Resultat" xfId="6" xr:uid="{00000000-0005-0000-0000-000020000000}"/>
    <cellStyle name="Tusental" xfId="39" builtinId="3"/>
    <cellStyle name="Tusental 2" xfId="2" xr:uid="{00000000-0005-0000-0000-000022000000}"/>
    <cellStyle name="Tusental 2 2" xfId="9" xr:uid="{00000000-0005-0000-0000-000023000000}"/>
    <cellStyle name="Tusental 2 2 2" xfId="30" xr:uid="{00000000-0005-0000-0000-000024000000}"/>
    <cellStyle name="Tusental 2 3" xfId="26" xr:uid="{00000000-0005-0000-0000-000025000000}"/>
  </cellStyles>
  <dxfs count="0"/>
  <tableStyles count="0" defaultTableStyle="TableStyleMedium9" defaultPivotStyle="PivotStyleLight16"/>
  <colors>
    <mruColors>
      <color rgb="FF0000FF"/>
      <color rgb="FF7CBF33"/>
      <color rgb="FF52AF32"/>
      <color rgb="FFFFFF43"/>
      <color rgb="FFFA4C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4</xdr:col>
      <xdr:colOff>517571</xdr:colOff>
      <xdr:row>7</xdr:row>
      <xdr:rowOff>261384</xdr:rowOff>
    </xdr:to>
    <xdr:pic>
      <xdr:nvPicPr>
        <xdr:cNvPr id="4" name="Bildobjekt 3">
          <a:extLst>
            <a:ext uri="{FF2B5EF4-FFF2-40B4-BE49-F238E27FC236}">
              <a16:creationId xmlns:a16="http://schemas.microsoft.com/office/drawing/2014/main" id="{25235479-3083-47B3-84E6-A7C04293CC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219" y="1571625"/>
          <a:ext cx="2339227" cy="5947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trafa.se/globalassets/statistik/sjotrafik/sjotrafik/2018/sjotrafik-2018-kvartal-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bto\Downloads\sjotrafik-2020---2021-09-09%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nformation\Publikationer\Statistik\Fordon\2013\Fordon%20i%20l&#228;n%20och%20kommuner%2020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leserver1\gemensam\Information\Publikationer\Statistik\Fordon\2013\Fordon%20i%20l&#228;n%20och%20kommuner%2020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trafa.se/Information/Publikationer/Statistik/Fordon/2013/Fordon%20i%20l&#228;n%20och%20kommuner%2020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www.trafa.se/globalassets/statistik/sjotrafik/sjotrafik/2018/sjotrafik-2018-kvartal-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ileserver1\gemensam\prod\RM\Hamn\Tabell\Uttagssystem\MS%20SQL\Tabell_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
      <sheetName val="Fakta om statistiken"/>
      <sheetName val="Innehåll–Contents"/>
      <sheetName val="Sammanfattning–Summary"/>
      <sheetName val="Tabell 1A"/>
      <sheetName val="Tabell 1B"/>
      <sheetName val="Tabell 2"/>
      <sheetName val="Tabell 3A"/>
      <sheetName val="Tabell 3B"/>
      <sheetName val="Tabell 4A"/>
      <sheetName val="Tabell 4B"/>
      <sheetName val="Tabell 5A"/>
      <sheetName val="Tabell 5B"/>
      <sheetName val="Tabell 6"/>
      <sheetName val="Bilaga 1"/>
      <sheetName val="Bilaga 2"/>
      <sheetName val="Bilaga 3"/>
      <sheetName val="Bilaga 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_ Title"/>
      <sheetName val="Innehåll_ Contents"/>
      <sheetName val="Kort om statistiken"/>
      <sheetName val="Teckenförklaring_ Legends"/>
      <sheetName val="Sammanfattning_Summary"/>
      <sheetName val="Tabell 1"/>
      <sheetName val="Tabell 2"/>
      <sheetName val="Tabell 3"/>
      <sheetName val="Tabell 4"/>
      <sheetName val="Tabell 5.1"/>
      <sheetName val="Tabell 5.2"/>
      <sheetName val="Tabell 6"/>
      <sheetName val="Tabell 7"/>
      <sheetName val="Tabell 8"/>
      <sheetName val="Tabell 9.1–9.3"/>
      <sheetName val="Tabell 10.1"/>
      <sheetName val="Tabell 10.2"/>
      <sheetName val="Tabell 11.1"/>
      <sheetName val="Tabell 11.2"/>
      <sheetName val="Tabell 12.1"/>
      <sheetName val="Tabell 12.2"/>
      <sheetName val="Tabell 12.3"/>
      <sheetName val="Tabell 13"/>
      <sheetName val="Tabell 14"/>
      <sheetName val="Tabell 15.1–15.2"/>
      <sheetName val="Tabell 16"/>
      <sheetName val="Tabell 17"/>
      <sheetName val="Tabell 18"/>
      <sheetName val="Tabell 19"/>
      <sheetName val="Sammanfattningstabell IVV"/>
      <sheetName val="Tabell 20"/>
      <sheetName val="Tabell 21"/>
      <sheetName val="Tabell 22"/>
      <sheetName val="Definitioner_ Definitions"/>
      <sheetName val="Definitioner Varugrupper"/>
      <sheetName val="Definitioner Lasttyper"/>
      <sheetName val="Definitioner Fartygstyp"/>
      <sheetName val="Geografiska områden"/>
      <sheetName val="Riksområden"/>
      <sheetName val="Utökad historik 2ABC"/>
      <sheetName val="Utökad historik 3AB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ehåll_Content"/>
      <sheetName val="RSK-Tabell 1_2012"/>
      <sheetName val="RSK-Tabell 3 2012"/>
      <sheetName val="RSK-Tabell 2_2012"/>
      <sheetName val="RSK-Tabell 4 2012"/>
    </sheetNames>
    <sheetDataSet>
      <sheetData sheetId="0" refreshError="1"/>
      <sheetData sheetId="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ehåll_Content"/>
      <sheetName val="RSK-Tabell 1_2012"/>
      <sheetName val="RSK-Tabell 3 2012"/>
      <sheetName val="RSK-Tabell 2_2012"/>
      <sheetName val="RSK-Tabell 4 2012"/>
    </sheetNames>
    <sheetDataSet>
      <sheetData sheetId="0" refreshError="1"/>
      <sheetData sheetId="1"/>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ehåll_Content"/>
      <sheetName val="RSK-Tabell 1_2012"/>
      <sheetName val="RSK-Tabell 3 2012"/>
      <sheetName val="RSK-Tabell 2_2012"/>
      <sheetName val="RSK-Tabell 4 2012"/>
    </sheetNames>
    <sheetDataSet>
      <sheetData sheetId="0" refreshError="1"/>
      <sheetData sheetId="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
      <sheetName val="Fakta om statistiken"/>
      <sheetName val="Innehåll–Contents"/>
      <sheetName val="Sammanfattning–Summary"/>
      <sheetName val="Tabell 1A"/>
      <sheetName val="Tabell 1B"/>
      <sheetName val="Tabell 2"/>
      <sheetName val="Tabell 3A"/>
      <sheetName val="Tabell 3B"/>
      <sheetName val="Tabell 4A"/>
      <sheetName val="Tabell 4B"/>
      <sheetName val="Tabell 5A"/>
      <sheetName val="Tabell 5B"/>
      <sheetName val="Tabell 6"/>
      <sheetName val="Bilaga 1"/>
      <sheetName val="Bilaga 2"/>
      <sheetName val="Bilaga 3"/>
      <sheetName val="Bilaga 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 10A"/>
      <sheetName val="Tabell 10B"/>
      <sheetName val="Data"/>
      <sheetName val="SQLfråga"/>
      <sheetName val="vbaKod"/>
    </sheetNames>
    <sheetDataSet>
      <sheetData sheetId="0"/>
      <sheetData sheetId="1"/>
      <sheetData sheetId="2">
        <row r="2">
          <cell r="B2">
            <v>1</v>
          </cell>
        </row>
        <row r="44">
          <cell r="B44">
            <v>1</v>
          </cell>
          <cell r="C44">
            <v>33110</v>
          </cell>
          <cell r="D44">
            <v>5579256</v>
          </cell>
          <cell r="E44">
            <v>1123645</v>
          </cell>
          <cell r="F44">
            <v>12583</v>
          </cell>
          <cell r="G44">
            <v>296385</v>
          </cell>
          <cell r="H44">
            <v>0</v>
          </cell>
          <cell r="I44">
            <v>3131367</v>
          </cell>
          <cell r="J44">
            <v>0</v>
          </cell>
          <cell r="K44">
            <v>139948</v>
          </cell>
        </row>
        <row r="45">
          <cell r="B45">
            <v>2</v>
          </cell>
          <cell r="C45">
            <v>2130</v>
          </cell>
          <cell r="D45">
            <v>624955</v>
          </cell>
          <cell r="E45">
            <v>125375</v>
          </cell>
          <cell r="F45">
            <v>727</v>
          </cell>
          <cell r="G45">
            <v>82728</v>
          </cell>
          <cell r="H45">
            <v>0</v>
          </cell>
          <cell r="I45">
            <v>1091696</v>
          </cell>
          <cell r="J45">
            <v>0</v>
          </cell>
          <cell r="K45">
            <v>7642</v>
          </cell>
        </row>
        <row r="46">
          <cell r="B46">
            <v>3</v>
          </cell>
          <cell r="C46">
            <v>28610</v>
          </cell>
          <cell r="D46">
            <v>4282073</v>
          </cell>
          <cell r="E46">
            <v>846353</v>
          </cell>
          <cell r="F46">
            <v>11216</v>
          </cell>
          <cell r="G46">
            <v>193159</v>
          </cell>
          <cell r="H46">
            <v>0</v>
          </cell>
          <cell r="I46">
            <v>1748455</v>
          </cell>
          <cell r="J46">
            <v>0</v>
          </cell>
          <cell r="K46">
            <v>0</v>
          </cell>
        </row>
        <row r="47">
          <cell r="B47">
            <v>4</v>
          </cell>
          <cell r="C47">
            <v>588</v>
          </cell>
          <cell r="D47">
            <v>77302</v>
          </cell>
          <cell r="E47">
            <v>16534</v>
          </cell>
          <cell r="F47">
            <v>38</v>
          </cell>
          <cell r="G47">
            <v>17001</v>
          </cell>
          <cell r="H47">
            <v>0</v>
          </cell>
          <cell r="I47">
            <v>244571</v>
          </cell>
          <cell r="J47">
            <v>0</v>
          </cell>
          <cell r="K47">
            <v>2560</v>
          </cell>
        </row>
        <row r="48">
          <cell r="B48">
            <v>5</v>
          </cell>
          <cell r="C48">
            <v>1658</v>
          </cell>
          <cell r="D48">
            <v>594926</v>
          </cell>
          <cell r="E48">
            <v>135383</v>
          </cell>
          <cell r="F48">
            <v>602</v>
          </cell>
          <cell r="G48">
            <v>3421</v>
          </cell>
          <cell r="H48">
            <v>0</v>
          </cell>
          <cell r="I48">
            <v>46541</v>
          </cell>
          <cell r="J48">
            <v>0</v>
          </cell>
          <cell r="K48">
            <v>0</v>
          </cell>
        </row>
        <row r="49">
          <cell r="B49">
            <v>6</v>
          </cell>
          <cell r="C49">
            <v>124</v>
          </cell>
          <cell r="D49">
            <v>0</v>
          </cell>
          <cell r="E49">
            <v>0</v>
          </cell>
          <cell r="F49">
            <v>0</v>
          </cell>
          <cell r="G49">
            <v>76</v>
          </cell>
          <cell r="H49">
            <v>0</v>
          </cell>
          <cell r="I49">
            <v>104</v>
          </cell>
          <cell r="J49">
            <v>0</v>
          </cell>
          <cell r="K49">
            <v>129746</v>
          </cell>
        </row>
        <row r="50">
          <cell r="B50">
            <v>7</v>
          </cell>
          <cell r="C50">
            <v>6892</v>
          </cell>
          <cell r="D50">
            <v>4619592</v>
          </cell>
          <cell r="E50">
            <v>346796</v>
          </cell>
          <cell r="F50">
            <v>9579</v>
          </cell>
          <cell r="G50">
            <v>143809</v>
          </cell>
          <cell r="H50">
            <v>1832</v>
          </cell>
          <cell r="I50">
            <v>2173728</v>
          </cell>
          <cell r="J50">
            <v>80954</v>
          </cell>
          <cell r="K50">
            <v>740952</v>
          </cell>
        </row>
        <row r="51">
          <cell r="B51">
            <v>8</v>
          </cell>
          <cell r="C51">
            <v>976</v>
          </cell>
          <cell r="D51">
            <v>455510</v>
          </cell>
          <cell r="E51">
            <v>67132</v>
          </cell>
          <cell r="F51">
            <v>373</v>
          </cell>
          <cell r="G51">
            <v>1669</v>
          </cell>
          <cell r="H51">
            <v>0</v>
          </cell>
          <cell r="I51">
            <v>21194</v>
          </cell>
          <cell r="J51">
            <v>0</v>
          </cell>
          <cell r="K51">
            <v>21195</v>
          </cell>
        </row>
        <row r="52">
          <cell r="B52">
            <v>9</v>
          </cell>
          <cell r="C52">
            <v>811</v>
          </cell>
          <cell r="D52">
            <v>340455</v>
          </cell>
          <cell r="E52">
            <v>72358</v>
          </cell>
          <cell r="F52">
            <v>300</v>
          </cell>
          <cell r="G52">
            <v>2045</v>
          </cell>
          <cell r="H52">
            <v>0</v>
          </cell>
          <cell r="I52">
            <v>26105</v>
          </cell>
          <cell r="J52">
            <v>0</v>
          </cell>
          <cell r="K52">
            <v>0</v>
          </cell>
        </row>
        <row r="53">
          <cell r="B53">
            <v>10</v>
          </cell>
          <cell r="C53">
            <v>1013</v>
          </cell>
          <cell r="D53">
            <v>94229</v>
          </cell>
          <cell r="E53">
            <v>12638</v>
          </cell>
          <cell r="F53">
            <v>21</v>
          </cell>
          <cell r="G53">
            <v>67529</v>
          </cell>
          <cell r="H53">
            <v>0</v>
          </cell>
          <cell r="I53">
            <v>1032543</v>
          </cell>
          <cell r="J53">
            <v>0</v>
          </cell>
          <cell r="K53">
            <v>1013</v>
          </cell>
        </row>
        <row r="54">
          <cell r="B54">
            <v>11</v>
          </cell>
          <cell r="C54">
            <v>1</v>
          </cell>
          <cell r="D54">
            <v>2169</v>
          </cell>
          <cell r="E54">
            <v>0</v>
          </cell>
          <cell r="F54">
            <v>0</v>
          </cell>
          <cell r="G54">
            <v>0</v>
          </cell>
          <cell r="H54">
            <v>0</v>
          </cell>
          <cell r="I54">
            <v>0</v>
          </cell>
          <cell r="J54">
            <v>0</v>
          </cell>
          <cell r="K54">
            <v>0</v>
          </cell>
        </row>
        <row r="55">
          <cell r="B55">
            <v>12</v>
          </cell>
          <cell r="C55">
            <v>722</v>
          </cell>
          <cell r="D55">
            <v>1201043</v>
          </cell>
          <cell r="E55">
            <v>51681</v>
          </cell>
          <cell r="F55">
            <v>2494</v>
          </cell>
          <cell r="G55">
            <v>19609</v>
          </cell>
          <cell r="H55">
            <v>0</v>
          </cell>
          <cell r="I55">
            <v>294924</v>
          </cell>
          <cell r="J55">
            <v>0</v>
          </cell>
          <cell r="K55">
            <v>13565</v>
          </cell>
        </row>
        <row r="56">
          <cell r="B56">
            <v>13</v>
          </cell>
          <cell r="C56">
            <v>1040</v>
          </cell>
          <cell r="D56">
            <v>966886</v>
          </cell>
          <cell r="E56">
            <v>17839</v>
          </cell>
          <cell r="F56">
            <v>1801</v>
          </cell>
          <cell r="G56">
            <v>243</v>
          </cell>
          <cell r="H56">
            <v>0</v>
          </cell>
          <cell r="I56">
            <v>2818</v>
          </cell>
          <cell r="J56">
            <v>0</v>
          </cell>
          <cell r="K56">
            <v>17</v>
          </cell>
        </row>
        <row r="57">
          <cell r="B57">
            <v>14</v>
          </cell>
          <cell r="C57">
            <v>1716</v>
          </cell>
          <cell r="D57">
            <v>1529540</v>
          </cell>
          <cell r="E57">
            <v>117090</v>
          </cell>
          <cell r="F57">
            <v>4513</v>
          </cell>
          <cell r="G57">
            <v>46864</v>
          </cell>
          <cell r="H57">
            <v>1832</v>
          </cell>
          <cell r="I57">
            <v>689001</v>
          </cell>
          <cell r="J57">
            <v>80954</v>
          </cell>
          <cell r="K57">
            <v>110302</v>
          </cell>
        </row>
        <row r="58">
          <cell r="B58">
            <v>15</v>
          </cell>
          <cell r="C58">
            <v>348</v>
          </cell>
          <cell r="D58">
            <v>28421</v>
          </cell>
          <cell r="E58">
            <v>7909</v>
          </cell>
          <cell r="F58">
            <v>75</v>
          </cell>
          <cell r="G58">
            <v>4884</v>
          </cell>
          <cell r="H58">
            <v>0</v>
          </cell>
          <cell r="I58">
            <v>92555</v>
          </cell>
          <cell r="J58">
            <v>0</v>
          </cell>
          <cell r="K58">
            <v>56358</v>
          </cell>
        </row>
        <row r="59">
          <cell r="B59">
            <v>16</v>
          </cell>
          <cell r="C59">
            <v>265</v>
          </cell>
          <cell r="D59">
            <v>1339</v>
          </cell>
          <cell r="E59">
            <v>149</v>
          </cell>
          <cell r="F59">
            <v>2</v>
          </cell>
          <cell r="G59">
            <v>966</v>
          </cell>
          <cell r="H59">
            <v>0</v>
          </cell>
          <cell r="I59">
            <v>14588</v>
          </cell>
          <cell r="J59">
            <v>0</v>
          </cell>
          <cell r="K59">
            <v>538502</v>
          </cell>
        </row>
        <row r="60">
          <cell r="B60">
            <v>17</v>
          </cell>
          <cell r="C60">
            <v>668</v>
          </cell>
          <cell r="D60">
            <v>410</v>
          </cell>
          <cell r="E60">
            <v>7</v>
          </cell>
          <cell r="F60">
            <v>0</v>
          </cell>
          <cell r="G60">
            <v>54297</v>
          </cell>
          <cell r="H60">
            <v>0</v>
          </cell>
          <cell r="I60">
            <v>994446</v>
          </cell>
          <cell r="J60">
            <v>0</v>
          </cell>
          <cell r="K60">
            <v>2234960</v>
          </cell>
        </row>
        <row r="61">
          <cell r="B61">
            <v>18</v>
          </cell>
          <cell r="C61">
            <v>3</v>
          </cell>
          <cell r="D61">
            <v>0</v>
          </cell>
          <cell r="E61">
            <v>0</v>
          </cell>
          <cell r="F61">
            <v>0</v>
          </cell>
          <cell r="G61">
            <v>0</v>
          </cell>
          <cell r="H61">
            <v>0</v>
          </cell>
          <cell r="I61">
            <v>0</v>
          </cell>
          <cell r="J61">
            <v>0</v>
          </cell>
          <cell r="K61">
            <v>1662</v>
          </cell>
        </row>
        <row r="62">
          <cell r="B62">
            <v>19</v>
          </cell>
          <cell r="C62">
            <v>665</v>
          </cell>
          <cell r="D62">
            <v>410</v>
          </cell>
          <cell r="E62">
            <v>7</v>
          </cell>
          <cell r="F62">
            <v>0</v>
          </cell>
          <cell r="G62">
            <v>54297</v>
          </cell>
          <cell r="H62">
            <v>0</v>
          </cell>
          <cell r="I62">
            <v>994446</v>
          </cell>
          <cell r="J62">
            <v>0</v>
          </cell>
          <cell r="K62">
            <v>2233298</v>
          </cell>
        </row>
        <row r="63">
          <cell r="B63">
            <v>20</v>
          </cell>
          <cell r="C63">
            <v>6788</v>
          </cell>
          <cell r="D63">
            <v>1032615</v>
          </cell>
          <cell r="E63">
            <v>184215</v>
          </cell>
          <cell r="F63">
            <v>2902</v>
          </cell>
          <cell r="G63">
            <v>406147</v>
          </cell>
          <cell r="H63">
            <v>22402</v>
          </cell>
          <cell r="I63">
            <v>6052506</v>
          </cell>
          <cell r="J63">
            <v>819733</v>
          </cell>
          <cell r="K63">
            <v>2297803</v>
          </cell>
        </row>
        <row r="64">
          <cell r="B64">
            <v>21</v>
          </cell>
          <cell r="C64">
            <v>405</v>
          </cell>
          <cell r="D64">
            <v>215489</v>
          </cell>
          <cell r="E64">
            <v>39484</v>
          </cell>
          <cell r="F64">
            <v>929</v>
          </cell>
          <cell r="G64">
            <v>23447</v>
          </cell>
          <cell r="H64">
            <v>0</v>
          </cell>
          <cell r="I64">
            <v>327681</v>
          </cell>
          <cell r="J64">
            <v>0</v>
          </cell>
          <cell r="K64">
            <v>60537</v>
          </cell>
        </row>
        <row r="65">
          <cell r="B65">
            <v>22</v>
          </cell>
          <cell r="C65">
            <v>1010</v>
          </cell>
          <cell r="D65">
            <v>80998</v>
          </cell>
          <cell r="E65">
            <v>81</v>
          </cell>
          <cell r="F65">
            <v>0</v>
          </cell>
          <cell r="G65">
            <v>103510</v>
          </cell>
          <cell r="H65">
            <v>0</v>
          </cell>
          <cell r="I65">
            <v>1512653</v>
          </cell>
          <cell r="J65">
            <v>0</v>
          </cell>
          <cell r="K65">
            <v>41204</v>
          </cell>
        </row>
        <row r="66">
          <cell r="B66">
            <v>23</v>
          </cell>
          <cell r="C66">
            <v>1845</v>
          </cell>
          <cell r="D66">
            <v>304389</v>
          </cell>
          <cell r="E66">
            <v>50161</v>
          </cell>
          <cell r="F66">
            <v>905</v>
          </cell>
          <cell r="G66">
            <v>147774</v>
          </cell>
          <cell r="H66">
            <v>4182</v>
          </cell>
          <cell r="I66">
            <v>2311487</v>
          </cell>
          <cell r="J66">
            <v>150919</v>
          </cell>
          <cell r="K66">
            <v>150984</v>
          </cell>
        </row>
        <row r="67">
          <cell r="B67">
            <v>24</v>
          </cell>
          <cell r="C67">
            <v>1462</v>
          </cell>
          <cell r="D67">
            <v>279949</v>
          </cell>
          <cell r="E67">
            <v>72598</v>
          </cell>
          <cell r="F67">
            <v>628</v>
          </cell>
          <cell r="G67">
            <v>11886</v>
          </cell>
          <cell r="H67">
            <v>18211</v>
          </cell>
          <cell r="I67">
            <v>112280</v>
          </cell>
          <cell r="J67">
            <v>668814</v>
          </cell>
          <cell r="K67">
            <v>668814</v>
          </cell>
        </row>
        <row r="68">
          <cell r="B68">
            <v>25</v>
          </cell>
          <cell r="C68">
            <v>1320</v>
          </cell>
          <cell r="D68">
            <v>150128</v>
          </cell>
          <cell r="E68">
            <v>21891</v>
          </cell>
          <cell r="F68">
            <v>433</v>
          </cell>
          <cell r="G68">
            <v>98875</v>
          </cell>
          <cell r="H68">
            <v>0</v>
          </cell>
          <cell r="I68">
            <v>1457619</v>
          </cell>
          <cell r="J68">
            <v>0</v>
          </cell>
          <cell r="K68">
            <v>78</v>
          </cell>
        </row>
        <row r="69">
          <cell r="B69">
            <v>26</v>
          </cell>
          <cell r="C69">
            <v>746</v>
          </cell>
          <cell r="D69">
            <v>1662</v>
          </cell>
          <cell r="E69">
            <v>0</v>
          </cell>
          <cell r="F69">
            <v>7</v>
          </cell>
          <cell r="G69">
            <v>20655</v>
          </cell>
          <cell r="H69">
            <v>9</v>
          </cell>
          <cell r="I69">
            <v>330786</v>
          </cell>
          <cell r="J69">
            <v>0</v>
          </cell>
          <cell r="K69">
            <v>1376186</v>
          </cell>
        </row>
        <row r="70">
          <cell r="B70">
            <v>27</v>
          </cell>
          <cell r="C70">
            <v>1905</v>
          </cell>
          <cell r="D70">
            <v>479438</v>
          </cell>
          <cell r="E70">
            <v>118428</v>
          </cell>
          <cell r="F70">
            <v>720</v>
          </cell>
          <cell r="G70">
            <v>7950</v>
          </cell>
          <cell r="H70">
            <v>0</v>
          </cell>
          <cell r="I70">
            <v>156271</v>
          </cell>
          <cell r="J70">
            <v>0</v>
          </cell>
          <cell r="K70">
            <v>6851</v>
          </cell>
        </row>
        <row r="71">
          <cell r="B71">
            <v>28</v>
          </cell>
          <cell r="C71">
            <v>0</v>
          </cell>
          <cell r="D71">
            <v>0</v>
          </cell>
          <cell r="E71">
            <v>0</v>
          </cell>
          <cell r="F71">
            <v>0</v>
          </cell>
          <cell r="G71">
            <v>0</v>
          </cell>
          <cell r="H71">
            <v>0</v>
          </cell>
          <cell r="I71">
            <v>0</v>
          </cell>
          <cell r="J71">
            <v>0</v>
          </cell>
          <cell r="K71">
            <v>0</v>
          </cell>
        </row>
        <row r="72">
          <cell r="B72">
            <v>29</v>
          </cell>
          <cell r="C72">
            <v>0</v>
          </cell>
          <cell r="D72">
            <v>0</v>
          </cell>
          <cell r="E72">
            <v>0</v>
          </cell>
          <cell r="F72">
            <v>0</v>
          </cell>
          <cell r="G72">
            <v>0</v>
          </cell>
          <cell r="H72">
            <v>0</v>
          </cell>
          <cell r="I72">
            <v>0</v>
          </cell>
          <cell r="J72">
            <v>0</v>
          </cell>
          <cell r="K72">
            <v>0</v>
          </cell>
        </row>
        <row r="73">
          <cell r="B73">
            <v>30</v>
          </cell>
          <cell r="C73">
            <v>1639</v>
          </cell>
          <cell r="D73">
            <v>453760</v>
          </cell>
          <cell r="E73">
            <v>118428</v>
          </cell>
          <cell r="F73">
            <v>720</v>
          </cell>
          <cell r="G73">
            <v>7950</v>
          </cell>
          <cell r="H73">
            <v>0</v>
          </cell>
          <cell r="I73">
            <v>156271</v>
          </cell>
          <cell r="J73">
            <v>0</v>
          </cell>
          <cell r="K73">
            <v>0</v>
          </cell>
        </row>
        <row r="74">
          <cell r="B74">
            <v>31</v>
          </cell>
          <cell r="C74">
            <v>266</v>
          </cell>
          <cell r="D74">
            <v>25678</v>
          </cell>
          <cell r="E74">
            <v>0</v>
          </cell>
          <cell r="F74">
            <v>0</v>
          </cell>
          <cell r="G74">
            <v>0</v>
          </cell>
          <cell r="H74">
            <v>0</v>
          </cell>
          <cell r="I74">
            <v>0</v>
          </cell>
          <cell r="J74">
            <v>0</v>
          </cell>
          <cell r="K74">
            <v>6851</v>
          </cell>
        </row>
        <row r="75">
          <cell r="B75">
            <v>32</v>
          </cell>
          <cell r="C75">
            <v>3557</v>
          </cell>
          <cell r="D75">
            <v>599237</v>
          </cell>
          <cell r="E75">
            <v>139825</v>
          </cell>
          <cell r="F75">
            <v>1319</v>
          </cell>
          <cell r="G75">
            <v>171005</v>
          </cell>
          <cell r="H75">
            <v>8475</v>
          </cell>
          <cell r="I75">
            <v>2555224</v>
          </cell>
          <cell r="J75">
            <v>213314</v>
          </cell>
          <cell r="K75">
            <v>298060</v>
          </cell>
        </row>
        <row r="76">
          <cell r="B76">
            <v>33</v>
          </cell>
          <cell r="C76">
            <v>628</v>
          </cell>
          <cell r="D76">
            <v>188833</v>
          </cell>
          <cell r="E76">
            <v>36496</v>
          </cell>
          <cell r="F76">
            <v>437</v>
          </cell>
          <cell r="G76">
            <v>36453</v>
          </cell>
          <cell r="H76">
            <v>0</v>
          </cell>
          <cell r="I76">
            <v>512438</v>
          </cell>
          <cell r="J76">
            <v>0</v>
          </cell>
          <cell r="K76">
            <v>9547</v>
          </cell>
        </row>
        <row r="77">
          <cell r="B77">
            <v>34</v>
          </cell>
          <cell r="C77">
            <v>306</v>
          </cell>
          <cell r="D77">
            <v>75884</v>
          </cell>
          <cell r="E77">
            <v>20994</v>
          </cell>
          <cell r="F77">
            <v>229</v>
          </cell>
          <cell r="G77">
            <v>12033</v>
          </cell>
          <cell r="H77">
            <v>0</v>
          </cell>
          <cell r="I77">
            <v>178698</v>
          </cell>
          <cell r="J77">
            <v>0</v>
          </cell>
          <cell r="K77">
            <v>7383</v>
          </cell>
        </row>
        <row r="78">
          <cell r="B78">
            <v>35</v>
          </cell>
          <cell r="C78">
            <v>891</v>
          </cell>
          <cell r="D78">
            <v>60358</v>
          </cell>
          <cell r="E78">
            <v>4297</v>
          </cell>
          <cell r="F78">
            <v>0</v>
          </cell>
          <cell r="G78">
            <v>51588</v>
          </cell>
          <cell r="H78">
            <v>0</v>
          </cell>
          <cell r="I78">
            <v>828244</v>
          </cell>
          <cell r="J78">
            <v>0</v>
          </cell>
          <cell r="K78">
            <v>0</v>
          </cell>
        </row>
        <row r="79">
          <cell r="B79">
            <v>36</v>
          </cell>
          <cell r="C79">
            <v>1675</v>
          </cell>
          <cell r="D79">
            <v>274162</v>
          </cell>
          <cell r="E79">
            <v>78038</v>
          </cell>
          <cell r="F79">
            <v>653</v>
          </cell>
          <cell r="G79">
            <v>70931</v>
          </cell>
          <cell r="H79">
            <v>8475</v>
          </cell>
          <cell r="I79">
            <v>1035844</v>
          </cell>
          <cell r="J79">
            <v>213314</v>
          </cell>
          <cell r="K79">
            <v>213429</v>
          </cell>
        </row>
        <row r="80">
          <cell r="B80">
            <v>37</v>
          </cell>
          <cell r="C80">
            <v>57</v>
          </cell>
          <cell r="D80">
            <v>0</v>
          </cell>
          <cell r="E80">
            <v>0</v>
          </cell>
          <cell r="F80">
            <v>0</v>
          </cell>
          <cell r="G80">
            <v>0</v>
          </cell>
          <cell r="H80">
            <v>0</v>
          </cell>
          <cell r="I80">
            <v>0</v>
          </cell>
          <cell r="J80">
            <v>0</v>
          </cell>
          <cell r="K80">
            <v>67701</v>
          </cell>
        </row>
        <row r="81">
          <cell r="B81">
            <v>38</v>
          </cell>
          <cell r="C81">
            <v>901</v>
          </cell>
          <cell r="D81">
            <v>436552</v>
          </cell>
          <cell r="E81">
            <v>33306</v>
          </cell>
          <cell r="F81">
            <v>1397</v>
          </cell>
          <cell r="G81">
            <v>23986</v>
          </cell>
          <cell r="H81">
            <v>0</v>
          </cell>
          <cell r="I81">
            <v>279552</v>
          </cell>
          <cell r="J81">
            <v>0</v>
          </cell>
          <cell r="K81">
            <v>5075</v>
          </cell>
        </row>
        <row r="82">
          <cell r="B82">
            <v>39</v>
          </cell>
          <cell r="C82">
            <v>617</v>
          </cell>
          <cell r="D82">
            <v>349384</v>
          </cell>
          <cell r="E82">
            <v>44862</v>
          </cell>
          <cell r="F82">
            <v>554</v>
          </cell>
          <cell r="G82">
            <v>18386</v>
          </cell>
          <cell r="H82">
            <v>0</v>
          </cell>
          <cell r="I82">
            <v>237155</v>
          </cell>
          <cell r="J82">
            <v>0</v>
          </cell>
          <cell r="K82">
            <v>4964</v>
          </cell>
        </row>
        <row r="83">
          <cell r="B83">
            <v>40</v>
          </cell>
          <cell r="C83">
            <v>320</v>
          </cell>
          <cell r="D83">
            <v>53973</v>
          </cell>
          <cell r="E83">
            <v>10267</v>
          </cell>
          <cell r="F83">
            <v>4</v>
          </cell>
          <cell r="G83">
            <v>24318</v>
          </cell>
          <cell r="H83">
            <v>0</v>
          </cell>
          <cell r="I83">
            <v>695396</v>
          </cell>
          <cell r="J83">
            <v>0</v>
          </cell>
          <cell r="K83">
            <v>14541</v>
          </cell>
        </row>
        <row r="84">
          <cell r="B84">
            <v>41</v>
          </cell>
          <cell r="C84">
            <v>875</v>
          </cell>
          <cell r="D84">
            <v>5993</v>
          </cell>
          <cell r="E84">
            <v>9</v>
          </cell>
          <cell r="F84">
            <v>0</v>
          </cell>
          <cell r="G84">
            <v>55473</v>
          </cell>
          <cell r="H84">
            <v>0</v>
          </cell>
          <cell r="I84">
            <v>983227</v>
          </cell>
          <cell r="J84">
            <v>0</v>
          </cell>
          <cell r="K84">
            <v>2312179</v>
          </cell>
        </row>
        <row r="85">
          <cell r="B85">
            <v>42</v>
          </cell>
          <cell r="C85">
            <v>55633</v>
          </cell>
          <cell r="D85">
            <v>13156450</v>
          </cell>
          <cell r="E85">
            <v>2001360</v>
          </cell>
          <cell r="F85">
            <v>29058</v>
          </cell>
          <cell r="G85">
            <v>1201756</v>
          </cell>
          <cell r="H85">
            <v>32709</v>
          </cell>
          <cell r="I85">
            <v>17258872</v>
          </cell>
          <cell r="J85">
            <v>1114001</v>
          </cell>
          <cell r="K85">
            <v>8055333</v>
          </cell>
        </row>
      </sheetData>
      <sheetData sheetId="3"/>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32"/>
  <sheetViews>
    <sheetView showGridLines="0" tabSelected="1" zoomScaleNormal="100" zoomScaleSheetLayoutView="100" workbookViewId="0">
      <selection sqref="A1:L1"/>
    </sheetView>
  </sheetViews>
  <sheetFormatPr defaultRowHeight="13.2" x14ac:dyDescent="0.25"/>
  <sheetData>
    <row r="1" spans="1:12" ht="32.25" customHeight="1" x14ac:dyDescent="0.25">
      <c r="A1" s="161" t="s">
        <v>335</v>
      </c>
      <c r="B1" s="162"/>
      <c r="C1" s="162"/>
      <c r="D1" s="162"/>
      <c r="E1" s="162"/>
      <c r="F1" s="162"/>
      <c r="G1" s="162"/>
      <c r="H1" s="162"/>
      <c r="I1" s="162"/>
      <c r="J1" s="162"/>
      <c r="K1" s="162"/>
      <c r="L1" s="162"/>
    </row>
    <row r="5" spans="1:12" x14ac:dyDescent="0.25">
      <c r="K5" s="113"/>
    </row>
    <row r="6" spans="1:12" x14ac:dyDescent="0.25">
      <c r="K6" s="113"/>
    </row>
    <row r="7" spans="1:12" x14ac:dyDescent="0.25">
      <c r="K7" s="113"/>
    </row>
    <row r="8" spans="1:12" ht="65.25" customHeight="1" x14ac:dyDescent="0.4">
      <c r="B8" s="80" t="s">
        <v>300</v>
      </c>
      <c r="C8" s="54"/>
      <c r="D8" s="54"/>
      <c r="E8" s="54"/>
      <c r="K8" s="113"/>
    </row>
    <row r="9" spans="1:12" ht="20.399999999999999" x14ac:dyDescent="0.35">
      <c r="B9" s="81" t="s">
        <v>301</v>
      </c>
      <c r="C9" s="54"/>
      <c r="D9" s="54"/>
      <c r="E9" s="54"/>
      <c r="K9" s="113"/>
    </row>
    <row r="10" spans="1:12" ht="17.399999999999999" x14ac:dyDescent="0.3">
      <c r="B10" s="82"/>
      <c r="C10" s="54"/>
      <c r="D10" s="54"/>
      <c r="E10" s="54"/>
    </row>
    <row r="11" spans="1:12" ht="14.25" customHeight="1" x14ac:dyDescent="0.25">
      <c r="B11" s="85" t="s">
        <v>338</v>
      </c>
      <c r="C11" s="54"/>
      <c r="D11" s="54"/>
      <c r="E11" s="54"/>
    </row>
    <row r="12" spans="1:12" ht="16.5" customHeight="1" x14ac:dyDescent="0.3">
      <c r="B12" s="57"/>
    </row>
    <row r="13" spans="1:12" x14ac:dyDescent="0.25">
      <c r="B13" s="20" t="s">
        <v>83</v>
      </c>
    </row>
    <row r="14" spans="1:12" x14ac:dyDescent="0.25">
      <c r="B14" s="20"/>
    </row>
    <row r="15" spans="1:12" x14ac:dyDescent="0.25">
      <c r="B15" t="s">
        <v>81</v>
      </c>
    </row>
    <row r="16" spans="1:12" x14ac:dyDescent="0.25">
      <c r="B16" t="s">
        <v>82</v>
      </c>
    </row>
    <row r="18" spans="2:6" x14ac:dyDescent="0.25">
      <c r="B18" t="s">
        <v>222</v>
      </c>
    </row>
    <row r="19" spans="2:6" x14ac:dyDescent="0.25">
      <c r="B19" t="s">
        <v>223</v>
      </c>
      <c r="C19" s="139"/>
      <c r="D19" s="139"/>
      <c r="E19" s="139"/>
      <c r="F19" s="139"/>
    </row>
    <row r="21" spans="2:6" x14ac:dyDescent="0.25">
      <c r="B21" s="20"/>
    </row>
    <row r="22" spans="2:6" x14ac:dyDescent="0.25">
      <c r="B22" s="20"/>
    </row>
    <row r="23" spans="2:6" x14ac:dyDescent="0.25">
      <c r="B23" s="20"/>
    </row>
    <row r="26" spans="2:6" ht="18" x14ac:dyDescent="0.35">
      <c r="B26" s="58"/>
    </row>
    <row r="27" spans="2:6" x14ac:dyDescent="0.25">
      <c r="B27" s="20"/>
    </row>
    <row r="28" spans="2:6" x14ac:dyDescent="0.25">
      <c r="B28" s="59"/>
    </row>
    <row r="29" spans="2:6" x14ac:dyDescent="0.25">
      <c r="B29" s="59"/>
    </row>
    <row r="30" spans="2:6" x14ac:dyDescent="0.25">
      <c r="B30" s="59"/>
    </row>
    <row r="31" spans="2:6" x14ac:dyDescent="0.25">
      <c r="B31" s="59"/>
    </row>
    <row r="32" spans="2:6" x14ac:dyDescent="0.25">
      <c r="B32" s="60"/>
    </row>
  </sheetData>
  <mergeCells count="1">
    <mergeCell ref="A1:L1"/>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N52"/>
  <sheetViews>
    <sheetView showGridLines="0" zoomScaleNormal="100" zoomScaleSheetLayoutView="100" workbookViewId="0">
      <selection sqref="A1:B1"/>
    </sheetView>
  </sheetViews>
  <sheetFormatPr defaultColWidth="9.33203125" defaultRowHeight="13.2" x14ac:dyDescent="0.25"/>
  <cols>
    <col min="1" max="1" width="15.6640625" bestFit="1" customWidth="1"/>
    <col min="2" max="2" width="114.33203125" customWidth="1"/>
    <col min="13" max="13" width="8.33203125" customWidth="1"/>
    <col min="14" max="14" width="9.33203125" hidden="1" customWidth="1"/>
  </cols>
  <sheetData>
    <row r="1" spans="1:14" ht="32.700000000000003" customHeight="1" x14ac:dyDescent="0.25">
      <c r="A1" s="163" t="s">
        <v>157</v>
      </c>
      <c r="B1" s="163"/>
      <c r="C1" s="126"/>
      <c r="D1" s="126"/>
      <c r="E1" s="126"/>
      <c r="F1" s="126"/>
      <c r="G1" s="126"/>
      <c r="H1" s="126"/>
      <c r="I1" s="126"/>
      <c r="J1" s="126"/>
      <c r="K1" s="126"/>
      <c r="L1" s="126"/>
      <c r="M1" s="126"/>
      <c r="N1" s="84"/>
    </row>
    <row r="2" spans="1:14" s="16" customFormat="1" ht="12.75" customHeight="1" x14ac:dyDescent="0.2">
      <c r="A2" s="96"/>
      <c r="B2" s="96"/>
    </row>
    <row r="3" spans="1:14" s="152" customFormat="1" ht="12.75" customHeight="1" x14ac:dyDescent="0.25">
      <c r="A3" s="95" t="s">
        <v>224</v>
      </c>
      <c r="B3" s="95" t="str">
        <f>S1I</f>
        <v>Transporter med utländska lastbilar jämfört med svenska lastbilar, på svensk mark. Åren 2012−2025.</v>
      </c>
    </row>
    <row r="4" spans="1:14" s="152" customFormat="1" ht="12.75" customHeight="1" x14ac:dyDescent="0.25">
      <c r="A4" s="95"/>
      <c r="B4" s="122" t="str">
        <f>S1IE</f>
        <v>Transports with foreign lorries compared to Swedish lorries, on Swedish roads. Years 2012 − 2025.</v>
      </c>
    </row>
    <row r="5" spans="1:14" s="152" customFormat="1" ht="12.75" customHeight="1" x14ac:dyDescent="0.25">
      <c r="A5" s="95"/>
      <c r="B5" s="95"/>
    </row>
    <row r="6" spans="1:14" s="152" customFormat="1" ht="12.75" customHeight="1" x14ac:dyDescent="0.25">
      <c r="A6" s="95" t="s">
        <v>225</v>
      </c>
      <c r="B6" s="95" t="str">
        <f>Är1</f>
        <v>Transporter med utländska lastbilar per lastbilens registreringsland, inklusive cabotage och exklusive transit. År 2025.</v>
      </c>
    </row>
    <row r="7" spans="1:14" s="152" customFormat="1" ht="12.75" customHeight="1" x14ac:dyDescent="0.25">
      <c r="A7" s="95"/>
      <c r="B7" s="122" t="str">
        <f>[0]!Är1E</f>
        <v>Transports with foreign lorries divided in the country of registration of the lorry, including cabotage and excluding transit. Year 2025.</v>
      </c>
    </row>
    <row r="8" spans="1:14" s="152" customFormat="1" ht="12.75" customHeight="1" x14ac:dyDescent="0.25">
      <c r="A8" s="95"/>
      <c r="B8" s="95"/>
    </row>
    <row r="9" spans="1:14" s="152" customFormat="1" ht="12.75" customHeight="1" x14ac:dyDescent="0.25">
      <c r="A9" s="95" t="s">
        <v>226</v>
      </c>
      <c r="B9" s="95" t="str">
        <f>[0]!Är2</f>
        <v>Transporter med utländska lastbilar per lastbilens registreringsland, cabotage. År 2025.</v>
      </c>
    </row>
    <row r="10" spans="1:14" s="152" customFormat="1" ht="12.75" customHeight="1" x14ac:dyDescent="0.25">
      <c r="A10" s="95"/>
      <c r="B10" s="122" t="str">
        <f>[0]!Är2E</f>
        <v>Transports with foreign lorries divided in the country of registration of the lorry, cabotage. Year 2025.</v>
      </c>
    </row>
    <row r="11" spans="1:14" s="152" customFormat="1" ht="12.75" customHeight="1" x14ac:dyDescent="0.25">
      <c r="A11" s="95"/>
      <c r="B11" s="95"/>
    </row>
    <row r="12" spans="1:14" s="152" customFormat="1" ht="12.75" customHeight="1" x14ac:dyDescent="0.25">
      <c r="A12" s="95" t="s">
        <v>227</v>
      </c>
      <c r="B12" s="95" t="str">
        <f>[0]!Är3</f>
        <v>Transporter med utländska lastbilar per lastbilens registreringsland, transittrafik. År 2025.</v>
      </c>
    </row>
    <row r="13" spans="1:14" s="152" customFormat="1" ht="12.75" customHeight="1" x14ac:dyDescent="0.25">
      <c r="A13" s="95"/>
      <c r="B13" s="122" t="str">
        <f>[0]!Är3E</f>
        <v>Transports with foreign lorries divided in the country of registration of the lorry, transit traffic. Year 2025.</v>
      </c>
    </row>
    <row r="14" spans="1:14" s="152" customFormat="1" ht="12.75" customHeight="1" x14ac:dyDescent="0.25">
      <c r="A14" s="95"/>
      <c r="B14" s="95"/>
    </row>
    <row r="15" spans="1:14" s="152" customFormat="1" ht="12.75" customHeight="1" x14ac:dyDescent="0.25">
      <c r="A15" s="95" t="s">
        <v>228</v>
      </c>
      <c r="B15" s="95" t="str">
        <f>[0]!T1I</f>
        <v>Transporter med utländska lastbilar till Sverige, per transportens startland. Inklusive Sverige. År 2025.</v>
      </c>
    </row>
    <row r="16" spans="1:14" s="152" customFormat="1" ht="12.75" customHeight="1" x14ac:dyDescent="0.25">
      <c r="A16" s="95"/>
      <c r="B16" s="122" t="str">
        <f>[0]!T1IE</f>
        <v>Transports with foreign lorries to Sweden, divided in the country of origin. Including Sweden. Year 2025.</v>
      </c>
    </row>
    <row r="17" spans="1:2" s="152" customFormat="1" ht="12.75" customHeight="1" x14ac:dyDescent="0.25">
      <c r="A17" s="95"/>
      <c r="B17" s="95"/>
    </row>
    <row r="18" spans="1:2" s="152" customFormat="1" ht="12.75" customHeight="1" x14ac:dyDescent="0.25">
      <c r="A18" s="95" t="s">
        <v>229</v>
      </c>
      <c r="B18" s="95" t="str">
        <f>[0]!T2I</f>
        <v>Transporter med utländska lastbilar från Sverige, per transportens destinationsland. Inklusive Sverige. År 2025.</v>
      </c>
    </row>
    <row r="19" spans="1:2" s="152" customFormat="1" ht="12.75" customHeight="1" x14ac:dyDescent="0.25">
      <c r="A19" s="95"/>
      <c r="B19" s="122" t="str">
        <f>[0]!T2IE</f>
        <v>Transports with foreign lorries from Sweden, divided in the country of destination. Including Sweden. Year 2025.</v>
      </c>
    </row>
    <row r="20" spans="1:2" s="152" customFormat="1" ht="12.75" customHeight="1" x14ac:dyDescent="0.25">
      <c r="A20" s="95"/>
      <c r="B20" s="95"/>
    </row>
    <row r="21" spans="1:2" s="152" customFormat="1" ht="12.75" customHeight="1" x14ac:dyDescent="0.25">
      <c r="A21" s="95" t="s">
        <v>230</v>
      </c>
      <c r="B21" s="95" t="str">
        <f>[0]!L1I</f>
        <v>Transporter med utländska lastbilar till län. År 2025.</v>
      </c>
    </row>
    <row r="22" spans="1:2" s="152" customFormat="1" ht="12.75" customHeight="1" x14ac:dyDescent="0.25">
      <c r="A22" s="95"/>
      <c r="B22" s="122" t="str">
        <f>[0]!L1IE</f>
        <v>Transports with foreign lorries to counties. Year 2025.</v>
      </c>
    </row>
    <row r="23" spans="1:2" s="152" customFormat="1" ht="12.75" customHeight="1" x14ac:dyDescent="0.25">
      <c r="A23" s="95"/>
      <c r="B23" s="95"/>
    </row>
    <row r="24" spans="1:2" s="152" customFormat="1" ht="12.75" customHeight="1" x14ac:dyDescent="0.25">
      <c r="A24" s="95" t="s">
        <v>231</v>
      </c>
      <c r="B24" s="95" t="str">
        <f>[0]!L2I</f>
        <v>Transporter med utländska lastbilar från län. År 2025.</v>
      </c>
    </row>
    <row r="25" spans="1:2" s="152" customFormat="1" ht="12.75" customHeight="1" x14ac:dyDescent="0.25">
      <c r="A25" s="95"/>
      <c r="B25" s="122" t="str">
        <f>[0]!L2IE</f>
        <v>Transports with foreign lorries from counties. Year 2025.</v>
      </c>
    </row>
    <row r="26" spans="1:2" s="152" customFormat="1" ht="12.75" customHeight="1" x14ac:dyDescent="0.25">
      <c r="A26" s="95"/>
      <c r="B26" s="95"/>
    </row>
    <row r="27" spans="1:2" s="152" customFormat="1" ht="12.75" customHeight="1" x14ac:dyDescent="0.25">
      <c r="A27" s="95" t="s">
        <v>232</v>
      </c>
      <c r="B27" s="95" t="str">
        <f>V1N</f>
        <v>Transporter med utländska lastbilar per varugrupp, inklusive cabotage och exklusive transit.  År 2025.</v>
      </c>
    </row>
    <row r="28" spans="1:2" s="152" customFormat="1" ht="12.75" customHeight="1" x14ac:dyDescent="0.25">
      <c r="A28" s="95"/>
      <c r="B28" s="122" t="str">
        <f>V1NE</f>
        <v>Transports with foreign lorries divided in commodity groups, including cabotage and excluding transit. Year 2025.</v>
      </c>
    </row>
    <row r="29" spans="1:2" s="152" customFormat="1" ht="12.75" customHeight="1" x14ac:dyDescent="0.25">
      <c r="A29" s="95"/>
      <c r="B29" s="122"/>
    </row>
    <row r="30" spans="1:2" s="152" customFormat="1" ht="12.75" customHeight="1" x14ac:dyDescent="0.25">
      <c r="A30" s="95" t="s">
        <v>233</v>
      </c>
      <c r="B30" s="95" t="str">
        <f>[0]!V1I</f>
        <v>Transporter med utländska lastbilar till Sverige från utlandet, per varugrupp.  År 2025.</v>
      </c>
    </row>
    <row r="31" spans="1:2" s="152" customFormat="1" ht="12.75" customHeight="1" x14ac:dyDescent="0.25">
      <c r="A31" s="95"/>
      <c r="B31" s="122" t="str">
        <f>[0]!V1IE</f>
        <v>Transports with foreign lorries to Sweden from abroad, divided in commodity groups. Year 2025.</v>
      </c>
    </row>
    <row r="32" spans="1:2" s="152" customFormat="1" ht="12.75" customHeight="1" x14ac:dyDescent="0.25">
      <c r="A32" s="95"/>
      <c r="B32" s="95"/>
    </row>
    <row r="33" spans="1:2" s="152" customFormat="1" ht="12.75" customHeight="1" x14ac:dyDescent="0.25">
      <c r="A33" s="95" t="s">
        <v>234</v>
      </c>
      <c r="B33" s="95" t="str">
        <f>[0]!V2I</f>
        <v>Transporter med utländska lastbilar från Sverige till utlandet, per varugrupp.  År 2025.</v>
      </c>
    </row>
    <row r="34" spans="1:2" s="152" customFormat="1" ht="12.75" customHeight="1" x14ac:dyDescent="0.25">
      <c r="A34" s="95"/>
      <c r="B34" s="122" t="str">
        <f>[0]!V2IE</f>
        <v>Transports with foreign lorries from Sweden to abroad, divided in commodity groups. Year 2025.</v>
      </c>
    </row>
    <row r="35" spans="1:2" s="152" customFormat="1" ht="12.75" customHeight="1" x14ac:dyDescent="0.25">
      <c r="A35" s="95"/>
      <c r="B35" s="95"/>
    </row>
    <row r="36" spans="1:2" s="152" customFormat="1" ht="12.75" customHeight="1" x14ac:dyDescent="0.25">
      <c r="A36" s="95" t="s">
        <v>235</v>
      </c>
      <c r="B36" s="95" t="str">
        <f>[0]!V3I</f>
        <v>Transporter med utländska lastbilar per varugrupp, cabotage.  År 2025.</v>
      </c>
    </row>
    <row r="37" spans="1:2" s="152" customFormat="1" ht="12.75" customHeight="1" x14ac:dyDescent="0.25">
      <c r="A37" s="95"/>
      <c r="B37" s="122" t="str">
        <f>[0]!V3IE</f>
        <v>Cabotage transports in Sweden with foreign lorries, divided in commodity groups. Year 2025.</v>
      </c>
    </row>
    <row r="38" spans="1:2" s="152" customFormat="1" ht="12.75" customHeight="1" x14ac:dyDescent="0.25">
      <c r="A38" s="95"/>
      <c r="B38" s="95"/>
    </row>
    <row r="39" spans="1:2" s="152" customFormat="1" ht="12.75" customHeight="1" x14ac:dyDescent="0.25">
      <c r="A39" s="95" t="s">
        <v>236</v>
      </c>
      <c r="B39" s="95" t="str">
        <f>[0]!F1I</f>
        <v>Transporter med utländska lastbilar med farligt gods, inklusive cabotage och exklusive transit.  År 2025.</v>
      </c>
    </row>
    <row r="40" spans="1:2" s="152" customFormat="1" ht="12.75" customHeight="1" x14ac:dyDescent="0.25">
      <c r="A40" s="95"/>
      <c r="B40" s="122" t="str">
        <f>[0]!F1IE</f>
        <v>Transports with foreign lorries divided in dangerous goods, including cabotage and excluding transit. Year 2025.</v>
      </c>
    </row>
    <row r="41" spans="1:2" s="152" customFormat="1" ht="12.75" customHeight="1" x14ac:dyDescent="0.25">
      <c r="A41" s="95"/>
      <c r="B41" s="95"/>
    </row>
    <row r="42" spans="1:2" s="152" customFormat="1" ht="12.75" customHeight="1" x14ac:dyDescent="0.25">
      <c r="A42" s="95" t="s">
        <v>237</v>
      </c>
      <c r="B42" s="95" t="str">
        <f>[0]!TT1INY</f>
        <v>Transporter med utländska lastbilar med last per typ av transport, inklusive cabotage och exklusive transit.  År 2025.</v>
      </c>
    </row>
    <row r="43" spans="1:2" s="152" customFormat="1" ht="12.75" customHeight="1" x14ac:dyDescent="0.25">
      <c r="A43" s="95"/>
      <c r="B43" s="122" t="str">
        <f>[0]!TT1INYE</f>
        <v>Transports with loaded, foreign lorries divided in transport type, including cabotage and excluding transit. Year 2025.</v>
      </c>
    </row>
    <row r="44" spans="1:2" s="152" customFormat="1" ht="12.75" customHeight="1" x14ac:dyDescent="0.25">
      <c r="A44" s="95"/>
      <c r="B44" s="95"/>
    </row>
    <row r="45" spans="1:2" s="152" customFormat="1" ht="12.75" customHeight="1" x14ac:dyDescent="0.25">
      <c r="A45" s="95" t="s">
        <v>238</v>
      </c>
      <c r="B45" s="95" t="str">
        <f>[0]!TT2I</f>
        <v>Transporter med utländska lastbilar utan last per typ av transport, inklusive cabotage och exklusive transit.  År 2025.</v>
      </c>
    </row>
    <row r="46" spans="1:2" s="152" customFormat="1" ht="12.75" customHeight="1" x14ac:dyDescent="0.25">
      <c r="A46" s="153"/>
      <c r="B46" s="122" t="str">
        <f>[0]!TT2IE</f>
        <v>Transports with unloaded, foreign lorries divided in transport type, including cabotage and excluding transit. Year 2025.</v>
      </c>
    </row>
    <row r="47" spans="1:2" s="152" customFormat="1" ht="12.75" customHeight="1" x14ac:dyDescent="0.25">
      <c r="B47" s="95"/>
    </row>
    <row r="48" spans="1:2" s="16" customFormat="1" ht="12.75" customHeight="1" x14ac:dyDescent="0.2"/>
    <row r="49" s="16" customFormat="1" ht="12.75" customHeight="1" x14ac:dyDescent="0.2"/>
    <row r="50" s="16" customFormat="1" ht="12.75" customHeight="1" x14ac:dyDescent="0.2"/>
    <row r="51" s="16" customFormat="1" ht="11.4" x14ac:dyDescent="0.2"/>
    <row r="52" s="16" customFormat="1" ht="11.4" x14ac:dyDescent="0.2"/>
  </sheetData>
  <mergeCells count="1">
    <mergeCell ref="A1:B1"/>
  </mergeCells>
  <hyperlinks>
    <hyperlink ref="B3" location="S1I" display="S1I" xr:uid="{7268D37D-F6F7-4E19-BC23-812425268162}"/>
    <hyperlink ref="B6" location="Är1" display="Är1" xr:uid="{F487B671-83F6-4FC5-A23C-2AD88C665637}"/>
    <hyperlink ref="B9" location="Är2" display="Är2" xr:uid="{11002462-1CC3-4243-9266-F04AC01913A9}"/>
    <hyperlink ref="B12" location="Är3" display="Är3" xr:uid="{E6913569-7CA5-4775-B86E-1DDFF560D514}"/>
    <hyperlink ref="B15" location="T1I" display="T1I" xr:uid="{7B050C56-D066-4E17-8948-4960BAED9D4C}"/>
    <hyperlink ref="B18" location="T2I" display="T2I" xr:uid="{1DC183D7-DFB4-4845-A70D-7F99BFCFF34E}"/>
    <hyperlink ref="B21" location="L1I" display="L1I" xr:uid="{9FBD748E-D9E3-419B-9A6B-410D2BA7DF6E}"/>
    <hyperlink ref="B24" location="L2I" display="L2I" xr:uid="{20C2BD8F-1434-47CF-89EE-BF9526F2ACB0}"/>
    <hyperlink ref="B30" location="V1I" display="V1I" xr:uid="{F3E7EB87-7E2A-428C-8C53-FCEC4A81A6EB}"/>
    <hyperlink ref="B33" location="V2I" display="V2I" xr:uid="{EF8A07A6-5B61-4A94-BD17-420D2282DB08}"/>
    <hyperlink ref="B36" location="V3I" display="V3I" xr:uid="{3171A3EA-3657-40A4-8A36-BC500FAAD3FE}"/>
    <hyperlink ref="B39" location="F1I" display="F1I" xr:uid="{D88C612B-79D2-4111-ABDD-1B1FA8992241}"/>
    <hyperlink ref="B42" location="TT1INY" display="TT1INY" xr:uid="{DA986842-6400-467A-8F97-B922D0A93642}"/>
    <hyperlink ref="B45" location="TT2I" display="TT2I" xr:uid="{DFDC6551-693F-48DF-AD77-2BDC51328EB3}"/>
    <hyperlink ref="A3" location="S1I" display="S1" xr:uid="{A07D1E40-56A4-47AC-A157-4152F872868B}"/>
    <hyperlink ref="A6" location="Är1" display="R1" xr:uid="{C8D98451-0B73-4AF8-8C95-2877F3834C10}"/>
    <hyperlink ref="A9" location="Är2" display="R2" xr:uid="{ABAB40EF-E940-4142-A624-825A4E021019}"/>
    <hyperlink ref="A12" location="Är3" display="R3" xr:uid="{C8925097-E51B-4E88-AEC1-0C8A324EF40B}"/>
    <hyperlink ref="A15" location="T1I" display="T1" xr:uid="{7A67B432-AF84-404D-BEC8-74DF8F2F5BFF}"/>
    <hyperlink ref="A18" location="T2I" display="T2" xr:uid="{F1DA8EC5-3381-455A-BA59-524C6DB624AF}"/>
    <hyperlink ref="A21" location="L1I" display="L1" xr:uid="{2CE4742D-C32E-4992-9A05-C281EF585118}"/>
    <hyperlink ref="A24" location="L2I" display="L2" xr:uid="{BFE2F060-0D38-4840-BECD-CA57F6584D26}"/>
    <hyperlink ref="A30" location="V1I" display="V1" xr:uid="{3FE54A16-F40D-4D19-BF4F-F97653F260A7}"/>
    <hyperlink ref="A33" location="V2I" display="V2" xr:uid="{98D19A69-41C3-4617-A9B5-75C4D348F9C6}"/>
    <hyperlink ref="A36" location="V3I" display="V3" xr:uid="{2A900C96-5016-4839-88A2-445FE9F76493}"/>
    <hyperlink ref="A39" location="F1I" display="F1" xr:uid="{3678F2C6-E522-43FF-AB5F-83B5FEEAE929}"/>
    <hyperlink ref="A42" location="TT1INY" display="TT1" xr:uid="{E789C668-60C8-4C6A-966A-0CB1404F3BAC}"/>
    <hyperlink ref="A45" location="TT2I" display="TT2" xr:uid="{EFC09FAF-D507-47CF-9813-DF4B49DC22CC}"/>
    <hyperlink ref="A27" location="V1N" display="V1" xr:uid="{F9417F87-9F72-4CDB-8455-B87C77D10D97}"/>
    <hyperlink ref="B27" location="V1N" display="V1N" xr:uid="{A1C9F249-53A7-4DB3-9B3C-827482FDEBBA}"/>
    <hyperlink ref="B4" location="S1I" display="S1I" xr:uid="{2F49779C-7344-434A-A36C-7F90E6E5D6F7}"/>
    <hyperlink ref="B7" location="Är1" display="Är1" xr:uid="{455B8501-F4C6-4954-83B0-45E2BB2D085E}"/>
    <hyperlink ref="B10" location="Är2" display="Är2" xr:uid="{21C7D7C6-9560-4176-AE83-BC6E3D64BF1F}"/>
    <hyperlink ref="B13" location="Är3" display="Är3" xr:uid="{079C0FBD-D478-4FA9-97A2-D219F4656C5E}"/>
    <hyperlink ref="B16" location="T1I" display="T1I" xr:uid="{CF2B016B-A92E-4E9B-B37D-B03A7A4B0494}"/>
    <hyperlink ref="B19" location="T2I" display="T2I" xr:uid="{C4BB2595-927E-452D-BC38-4C353871DD88}"/>
    <hyperlink ref="B22" location="L1I" display="L1I" xr:uid="{BFE83243-0386-4874-AE3E-BB601DC3C675}"/>
    <hyperlink ref="B25" location="L2I" display="L2I" xr:uid="{F1AFC229-3198-44F9-9278-0A37FA2C0F48}"/>
    <hyperlink ref="B28" location="V1N" display="V1N" xr:uid="{70BDAAAD-FACF-4D1A-AAA1-465A11ED1E68}"/>
    <hyperlink ref="B31" location="V1I" display="V1I" xr:uid="{2DCA9878-B81D-4AC3-8A14-209EEA5DCBDB}"/>
    <hyperlink ref="B34" location="V2I" display="V2I" xr:uid="{B12BEAA8-72DC-40B5-9F9E-2946E440F11E}"/>
    <hyperlink ref="B37" location="V3I" display="V3I" xr:uid="{95A5DE3E-1487-4218-9791-82A0A013380A}"/>
    <hyperlink ref="B40" location="F1I" display="F1I" xr:uid="{AEA8E083-4D73-4BC9-A5A3-3AC66FC5524E}"/>
    <hyperlink ref="B43" location="TT1INY" display="TT1INY" xr:uid="{134A7F10-2C16-4239-A46C-F7451820EF29}"/>
    <hyperlink ref="B46" location="TT2I" display="TT2I" xr:uid="{C8FD519D-9A45-4127-BFDF-BFD8AE47C219}"/>
  </hyperlinks>
  <pageMargins left="0.70866141732283472" right="0.70866141732283472" top="0.74803149606299213" bottom="0.74803149606299213"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21"/>
  <sheetViews>
    <sheetView showGridLines="0" zoomScaleNormal="100" workbookViewId="0"/>
  </sheetViews>
  <sheetFormatPr defaultColWidth="9.33203125" defaultRowHeight="13.2" x14ac:dyDescent="0.25"/>
  <cols>
    <col min="1" max="1" width="124.33203125" style="54" customWidth="1"/>
    <col min="2" max="3" width="9.33203125" style="54" customWidth="1"/>
    <col min="4" max="16384" width="9.33203125" style="54"/>
  </cols>
  <sheetData>
    <row r="1" spans="1:1" ht="32.25" customHeight="1" x14ac:dyDescent="0.25">
      <c r="A1" s="84" t="s">
        <v>155</v>
      </c>
    </row>
    <row r="2" spans="1:1" ht="12.75" customHeight="1" x14ac:dyDescent="0.25"/>
    <row r="3" spans="1:1" ht="12.75" customHeight="1" x14ac:dyDescent="0.25">
      <c r="A3" s="149" t="s">
        <v>78</v>
      </c>
    </row>
    <row r="4" spans="1:1" ht="92.4" x14ac:dyDescent="0.25">
      <c r="A4" s="158" t="s">
        <v>292</v>
      </c>
    </row>
    <row r="5" spans="1:1" ht="12.75" customHeight="1" x14ac:dyDescent="0.25">
      <c r="A5" s="148"/>
    </row>
    <row r="6" spans="1:1" ht="12.75" customHeight="1" x14ac:dyDescent="0.25">
      <c r="A6" s="149" t="s">
        <v>79</v>
      </c>
    </row>
    <row r="7" spans="1:1" ht="67.95" customHeight="1" x14ac:dyDescent="0.25">
      <c r="A7" s="158" t="s">
        <v>336</v>
      </c>
    </row>
    <row r="8" spans="1:1" ht="12.75" customHeight="1" x14ac:dyDescent="0.25">
      <c r="A8" s="148"/>
    </row>
    <row r="9" spans="1:1" ht="12.75" customHeight="1" x14ac:dyDescent="0.25">
      <c r="A9" s="149" t="s">
        <v>80</v>
      </c>
    </row>
    <row r="10" spans="1:1" ht="91.2" customHeight="1" x14ac:dyDescent="0.25">
      <c r="A10" s="158" t="s">
        <v>293</v>
      </c>
    </row>
    <row r="11" spans="1:1" ht="12.75" customHeight="1" x14ac:dyDescent="0.25">
      <c r="A11" s="148"/>
    </row>
    <row r="12" spans="1:1" ht="12.75" customHeight="1" x14ac:dyDescent="0.25">
      <c r="A12" s="150" t="s">
        <v>153</v>
      </c>
    </row>
    <row r="13" spans="1:1" ht="94.2" customHeight="1" x14ac:dyDescent="0.25">
      <c r="A13" s="157" t="s">
        <v>294</v>
      </c>
    </row>
    <row r="14" spans="1:1" ht="12.75" customHeight="1" x14ac:dyDescent="0.25">
      <c r="A14" s="148"/>
    </row>
    <row r="15" spans="1:1" ht="12.75" customHeight="1" x14ac:dyDescent="0.25">
      <c r="A15" s="150" t="s">
        <v>156</v>
      </c>
    </row>
    <row r="16" spans="1:1" ht="48.6" customHeight="1" x14ac:dyDescent="0.25">
      <c r="A16" s="157" t="s">
        <v>337</v>
      </c>
    </row>
    <row r="17" spans="1:1" ht="12.75" customHeight="1" x14ac:dyDescent="0.25">
      <c r="A17" s="151"/>
    </row>
    <row r="18" spans="1:1" ht="12.75" customHeight="1" x14ac:dyDescent="0.25">
      <c r="A18" s="150" t="s">
        <v>154</v>
      </c>
    </row>
    <row r="19" spans="1:1" ht="90.6" customHeight="1" x14ac:dyDescent="0.25">
      <c r="A19" s="157" t="s">
        <v>295</v>
      </c>
    </row>
    <row r="20" spans="1:1" ht="13.8" x14ac:dyDescent="0.25">
      <c r="A20" s="83"/>
    </row>
    <row r="21" spans="1:1" ht="13.8" x14ac:dyDescent="0.25">
      <c r="A21" s="83"/>
    </row>
  </sheetData>
  <pageMargins left="0.7" right="0.7" top="0.75" bottom="0.75" header="0.3" footer="0.3"/>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62E32-9DE6-444D-961C-4E7D3017601E}">
  <sheetPr>
    <pageSetUpPr fitToPage="1"/>
  </sheetPr>
  <dimension ref="A1:C14"/>
  <sheetViews>
    <sheetView showGridLines="0" zoomScaleNormal="100" zoomScaleSheetLayoutView="100" workbookViewId="0">
      <selection sqref="A1:C1"/>
    </sheetView>
  </sheetViews>
  <sheetFormatPr defaultColWidth="9.33203125" defaultRowHeight="13.2" x14ac:dyDescent="0.2"/>
  <cols>
    <col min="1" max="1" width="65.6640625" style="125" customWidth="1"/>
    <col min="2" max="2" width="1.44140625" style="125" customWidth="1"/>
    <col min="3" max="3" width="65.6640625" style="124" customWidth="1"/>
    <col min="4" max="16384" width="9.33203125" style="124"/>
  </cols>
  <sheetData>
    <row r="1" spans="1:3" s="54" customFormat="1" ht="32.25" customHeight="1" x14ac:dyDescent="0.25">
      <c r="A1" s="163" t="s">
        <v>283</v>
      </c>
      <c r="B1" s="163"/>
      <c r="C1" s="163"/>
    </row>
    <row r="2" spans="1:3" ht="14.25" customHeight="1" x14ac:dyDescent="0.2"/>
    <row r="3" spans="1:3" x14ac:dyDescent="0.25">
      <c r="A3" s="142" t="s">
        <v>163</v>
      </c>
      <c r="B3" s="142"/>
      <c r="C3" s="143" t="s">
        <v>279</v>
      </c>
    </row>
    <row r="4" spans="1:3" ht="38.25" customHeight="1" x14ac:dyDescent="0.25">
      <c r="A4" s="144" t="s">
        <v>166</v>
      </c>
      <c r="B4" s="144"/>
      <c r="C4" s="159" t="s">
        <v>296</v>
      </c>
    </row>
    <row r="5" spans="1:3" x14ac:dyDescent="0.25">
      <c r="A5" s="142"/>
      <c r="B5" s="142"/>
      <c r="C5" s="142"/>
    </row>
    <row r="6" spans="1:3" x14ac:dyDescent="0.25">
      <c r="A6" s="142" t="s">
        <v>164</v>
      </c>
      <c r="B6" s="142"/>
      <c r="C6" s="143" t="s">
        <v>280</v>
      </c>
    </row>
    <row r="7" spans="1:3" ht="12.75" customHeight="1" x14ac:dyDescent="0.25">
      <c r="A7" s="144" t="s">
        <v>165</v>
      </c>
      <c r="B7" s="144"/>
      <c r="C7" s="145" t="s">
        <v>297</v>
      </c>
    </row>
    <row r="8" spans="1:3" x14ac:dyDescent="0.25">
      <c r="A8" s="142"/>
      <c r="B8" s="142"/>
      <c r="C8" s="142"/>
    </row>
    <row r="9" spans="1:3" x14ac:dyDescent="0.25">
      <c r="A9" s="142" t="s">
        <v>127</v>
      </c>
      <c r="B9" s="142"/>
      <c r="C9" s="143" t="s">
        <v>281</v>
      </c>
    </row>
    <row r="10" spans="1:3" ht="39.6" x14ac:dyDescent="0.25">
      <c r="A10" s="147" t="s">
        <v>192</v>
      </c>
      <c r="B10" s="147"/>
      <c r="C10" s="145" t="s">
        <v>298</v>
      </c>
    </row>
    <row r="11" spans="1:3" x14ac:dyDescent="0.25">
      <c r="A11" s="147"/>
      <c r="B11" s="147"/>
      <c r="C11" s="142"/>
    </row>
    <row r="12" spans="1:3" x14ac:dyDescent="0.25">
      <c r="A12" s="142" t="s">
        <v>128</v>
      </c>
      <c r="B12" s="142"/>
      <c r="C12" s="143" t="s">
        <v>282</v>
      </c>
    </row>
    <row r="13" spans="1:3" ht="26.4" x14ac:dyDescent="0.25">
      <c r="A13" s="147" t="s">
        <v>191</v>
      </c>
      <c r="B13" s="147"/>
      <c r="C13" s="146" t="s">
        <v>193</v>
      </c>
    </row>
    <row r="14" spans="1:3" x14ac:dyDescent="0.25">
      <c r="A14" s="142"/>
      <c r="B14" s="142"/>
    </row>
  </sheetData>
  <mergeCells count="1">
    <mergeCell ref="A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85737-280B-46DB-B394-6584A201016B}">
  <dimension ref="A1:C11"/>
  <sheetViews>
    <sheetView zoomScaleNormal="100" zoomScaleSheetLayoutView="93" workbookViewId="0">
      <selection sqref="A1:C1"/>
    </sheetView>
  </sheetViews>
  <sheetFormatPr defaultColWidth="9.33203125" defaultRowHeight="13.2" x14ac:dyDescent="0.25"/>
  <cols>
    <col min="1" max="1" width="4.44140625" style="103" bestFit="1" customWidth="1"/>
    <col min="2" max="2" width="47.5546875" style="103" customWidth="1"/>
    <col min="3" max="3" width="49.6640625" style="103" customWidth="1"/>
    <col min="4" max="16384" width="9.33203125" style="103"/>
  </cols>
  <sheetData>
    <row r="1" spans="1:3" ht="32.25" customHeight="1" x14ac:dyDescent="0.25">
      <c r="A1" s="164" t="s">
        <v>129</v>
      </c>
      <c r="B1" s="164"/>
      <c r="C1" s="164"/>
    </row>
    <row r="3" spans="1:3" x14ac:dyDescent="0.25">
      <c r="A3" s="104" t="s">
        <v>130</v>
      </c>
      <c r="C3" s="105" t="s">
        <v>131</v>
      </c>
    </row>
    <row r="4" spans="1:3" x14ac:dyDescent="0.25">
      <c r="A4" s="106"/>
    </row>
    <row r="5" spans="1:3" x14ac:dyDescent="0.25">
      <c r="A5" s="107" t="s">
        <v>132</v>
      </c>
      <c r="B5" s="103" t="s">
        <v>133</v>
      </c>
      <c r="C5" s="154" t="s">
        <v>134</v>
      </c>
    </row>
    <row r="6" spans="1:3" x14ac:dyDescent="0.25">
      <c r="A6" s="107" t="s">
        <v>135</v>
      </c>
      <c r="B6" s="103" t="s">
        <v>136</v>
      </c>
      <c r="C6" s="154" t="s">
        <v>137</v>
      </c>
    </row>
    <row r="7" spans="1:3" ht="13.8" x14ac:dyDescent="0.3">
      <c r="A7" s="108" t="s">
        <v>138</v>
      </c>
      <c r="B7" s="109" t="s">
        <v>139</v>
      </c>
      <c r="C7" s="154" t="s">
        <v>140</v>
      </c>
    </row>
    <row r="8" spans="1:3" x14ac:dyDescent="0.25">
      <c r="A8" s="110">
        <v>0</v>
      </c>
      <c r="B8" s="103" t="s">
        <v>141</v>
      </c>
      <c r="C8" s="154" t="s">
        <v>142</v>
      </c>
    </row>
    <row r="9" spans="1:3" x14ac:dyDescent="0.25">
      <c r="A9" s="107" t="s">
        <v>143</v>
      </c>
      <c r="B9" s="109" t="s">
        <v>144</v>
      </c>
      <c r="C9" s="154" t="s">
        <v>145</v>
      </c>
    </row>
    <row r="10" spans="1:3" x14ac:dyDescent="0.25">
      <c r="A10" s="107" t="s">
        <v>146</v>
      </c>
      <c r="B10" s="109" t="s">
        <v>147</v>
      </c>
      <c r="C10" s="154" t="s">
        <v>148</v>
      </c>
    </row>
    <row r="11" spans="1:3" ht="26.4" x14ac:dyDescent="0.25">
      <c r="A11" s="111" t="s">
        <v>149</v>
      </c>
      <c r="B11" s="112" t="s">
        <v>150</v>
      </c>
      <c r="C11" s="155" t="s">
        <v>151</v>
      </c>
    </row>
  </sheetData>
  <mergeCells count="1">
    <mergeCell ref="A1:C1"/>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2E407-4E4D-422A-A96A-873477E3E363}">
  <sheetPr>
    <tabColor rgb="FF7CBF33"/>
    <pageSetUpPr fitToPage="1"/>
  </sheetPr>
  <dimension ref="A1:P54"/>
  <sheetViews>
    <sheetView zoomScaleNormal="100" workbookViewId="0"/>
  </sheetViews>
  <sheetFormatPr defaultColWidth="32.44140625" defaultRowHeight="13.2" x14ac:dyDescent="0.25"/>
  <cols>
    <col min="1" max="1" width="35" customWidth="1"/>
    <col min="2" max="2" width="20.5546875" bestFit="1" customWidth="1"/>
    <col min="3" max="16" width="9.6640625" customWidth="1"/>
  </cols>
  <sheetData>
    <row r="1" spans="1:16" ht="15.6" x14ac:dyDescent="0.3">
      <c r="A1" s="87" t="s">
        <v>241</v>
      </c>
    </row>
    <row r="2" spans="1:16" ht="15.6" x14ac:dyDescent="0.3">
      <c r="A2" s="87" t="s">
        <v>302</v>
      </c>
    </row>
    <row r="3" spans="1:16" s="16" customFormat="1" ht="11.4" x14ac:dyDescent="0.2">
      <c r="A3" s="121" t="s">
        <v>303</v>
      </c>
    </row>
    <row r="4" spans="1:16" s="16" customFormat="1" ht="12" x14ac:dyDescent="0.25">
      <c r="C4" s="165" t="s">
        <v>94</v>
      </c>
      <c r="D4" s="165"/>
      <c r="E4" s="165"/>
      <c r="F4" s="165"/>
      <c r="G4" s="165"/>
      <c r="H4" s="165"/>
      <c r="I4" s="165"/>
      <c r="J4" s="165"/>
      <c r="K4" s="165"/>
      <c r="L4" s="123"/>
      <c r="M4" s="123"/>
      <c r="N4" s="123"/>
      <c r="O4" s="123"/>
      <c r="P4" s="123"/>
    </row>
    <row r="5" spans="1:16" s="16" customFormat="1" ht="12" x14ac:dyDescent="0.25">
      <c r="A5" s="88"/>
      <c r="B5" s="88" t="s">
        <v>84</v>
      </c>
      <c r="C5" s="123">
        <v>2012</v>
      </c>
      <c r="D5" s="123">
        <v>2013</v>
      </c>
      <c r="E5" s="123">
        <v>2014</v>
      </c>
      <c r="F5" s="123">
        <v>2015</v>
      </c>
      <c r="G5" s="123">
        <v>2016</v>
      </c>
      <c r="H5" s="123">
        <v>2017</v>
      </c>
      <c r="I5" s="123">
        <v>2018</v>
      </c>
      <c r="J5" s="123">
        <v>2019</v>
      </c>
      <c r="K5" s="123">
        <v>2020</v>
      </c>
      <c r="L5" s="123">
        <v>2021</v>
      </c>
      <c r="M5" s="123">
        <v>2022</v>
      </c>
      <c r="N5" s="123">
        <v>2023</v>
      </c>
      <c r="O5" s="123">
        <v>2024</v>
      </c>
      <c r="P5" s="123">
        <v>2025</v>
      </c>
    </row>
    <row r="6" spans="1:16" s="16" customFormat="1" ht="13.8" x14ac:dyDescent="0.25">
      <c r="A6" s="88" t="s">
        <v>159</v>
      </c>
    </row>
    <row r="7" spans="1:16" s="16" customFormat="1" ht="11.4" x14ac:dyDescent="0.2">
      <c r="A7" s="16" t="s">
        <v>85</v>
      </c>
      <c r="B7" s="92" t="s">
        <v>277</v>
      </c>
      <c r="C7" s="89">
        <v>1416.7840000000001</v>
      </c>
      <c r="D7" s="89">
        <v>1515.394</v>
      </c>
      <c r="E7" s="89">
        <v>1534.7170000000001</v>
      </c>
      <c r="F7" s="89">
        <v>1561.904</v>
      </c>
      <c r="G7" s="89">
        <v>1786.067</v>
      </c>
      <c r="H7" s="89">
        <v>1823.9770000000001</v>
      </c>
      <c r="I7" s="89">
        <v>1811.8589999999999</v>
      </c>
      <c r="J7" s="89">
        <v>1813.7819999999999</v>
      </c>
      <c r="K7" s="89">
        <v>1833.9780000000001</v>
      </c>
      <c r="L7" s="89">
        <v>1945.0250000000001</v>
      </c>
      <c r="M7" s="89">
        <v>1876.942</v>
      </c>
      <c r="N7" s="89">
        <v>1849.481</v>
      </c>
      <c r="O7" s="89">
        <v>1972.7560000000001</v>
      </c>
      <c r="P7" s="89">
        <v>1726.1959999999999</v>
      </c>
    </row>
    <row r="8" spans="1:16" s="16" customFormat="1" ht="11.4" x14ac:dyDescent="0.2">
      <c r="A8" s="16" t="s">
        <v>86</v>
      </c>
      <c r="B8" s="92" t="s">
        <v>277</v>
      </c>
      <c r="C8" s="89">
        <v>502.49700000000001</v>
      </c>
      <c r="D8" s="89">
        <v>636.06500000000005</v>
      </c>
      <c r="E8" s="89">
        <v>639.43100000000004</v>
      </c>
      <c r="F8" s="89">
        <v>673.45799999999997</v>
      </c>
      <c r="G8" s="89">
        <v>820.24599999999998</v>
      </c>
      <c r="H8" s="89">
        <v>801.67</v>
      </c>
      <c r="I8" s="89">
        <v>792.41399999999999</v>
      </c>
      <c r="J8" s="89">
        <v>831.59799999999996</v>
      </c>
      <c r="K8" s="89">
        <v>802.41700000000003</v>
      </c>
      <c r="L8" s="89">
        <v>867.04899999999998</v>
      </c>
      <c r="M8" s="89">
        <v>695.44600000000003</v>
      </c>
      <c r="N8" s="89">
        <v>600.21400000000006</v>
      </c>
      <c r="O8" s="89">
        <v>654.34900000000005</v>
      </c>
      <c r="P8" s="89">
        <v>568.05799999999999</v>
      </c>
    </row>
    <row r="9" spans="1:16" s="16" customFormat="1" ht="11.4" x14ac:dyDescent="0.2">
      <c r="A9" s="16" t="s">
        <v>87</v>
      </c>
      <c r="B9" s="92" t="s">
        <v>277</v>
      </c>
      <c r="C9" s="89">
        <v>202.571</v>
      </c>
      <c r="D9" s="89">
        <v>253.37799999999999</v>
      </c>
      <c r="E9" s="89">
        <v>187.773</v>
      </c>
      <c r="F9" s="89">
        <v>238.46600000000001</v>
      </c>
      <c r="G9" s="89">
        <v>246.31299999999999</v>
      </c>
      <c r="H9" s="89">
        <v>226.822</v>
      </c>
      <c r="I9" s="89">
        <v>263.11099999999999</v>
      </c>
      <c r="J9" s="89">
        <v>230.06100000000001</v>
      </c>
      <c r="K9" s="89">
        <v>276.59500000000003</v>
      </c>
      <c r="L9" s="89">
        <v>228.16800000000001</v>
      </c>
      <c r="M9" s="89">
        <v>211.17500000000001</v>
      </c>
      <c r="N9" s="89">
        <v>214.84399999999999</v>
      </c>
      <c r="O9" s="89">
        <v>203.31700000000001</v>
      </c>
      <c r="P9" s="89">
        <v>210.637</v>
      </c>
    </row>
    <row r="10" spans="1:16" s="16" customFormat="1" ht="11.4" x14ac:dyDescent="0.2">
      <c r="A10" s="16" t="s">
        <v>88</v>
      </c>
      <c r="B10" s="92" t="s">
        <v>277</v>
      </c>
      <c r="C10" s="89">
        <v>328.95800000000003</v>
      </c>
      <c r="D10" s="89">
        <v>297.29700000000003</v>
      </c>
      <c r="E10" s="89">
        <v>364.49</v>
      </c>
      <c r="F10" s="89">
        <v>418.59100000000001</v>
      </c>
      <c r="G10" s="89">
        <v>384.02600000000001</v>
      </c>
      <c r="H10" s="89">
        <v>407.94799999999998</v>
      </c>
      <c r="I10" s="89">
        <v>352.96699999999998</v>
      </c>
      <c r="J10" s="89">
        <v>319.79500000000002</v>
      </c>
      <c r="K10" s="89">
        <v>311.86</v>
      </c>
      <c r="L10" s="89">
        <v>362.80700000000002</v>
      </c>
      <c r="M10" s="89">
        <v>336.42599999999999</v>
      </c>
      <c r="N10" s="89">
        <v>313.89400000000001</v>
      </c>
      <c r="O10" s="89">
        <v>250.84200000000001</v>
      </c>
      <c r="P10" s="89">
        <v>329.81299999999999</v>
      </c>
    </row>
    <row r="11" spans="1:16" s="16" customFormat="1" ht="11.4" x14ac:dyDescent="0.2">
      <c r="A11" s="16" t="s">
        <v>89</v>
      </c>
      <c r="B11" s="92" t="s">
        <v>277</v>
      </c>
      <c r="C11" s="89">
        <v>38383.881000000001</v>
      </c>
      <c r="D11" s="89">
        <v>36318.226000000002</v>
      </c>
      <c r="E11" s="89">
        <v>37469.555999999997</v>
      </c>
      <c r="F11" s="89">
        <v>38500.572</v>
      </c>
      <c r="G11" s="89">
        <v>39140.703000000001</v>
      </c>
      <c r="H11" s="89">
        <v>41128.542999999998</v>
      </c>
      <c r="I11" s="89">
        <v>45003.695</v>
      </c>
      <c r="J11" s="89">
        <v>42152.118000000002</v>
      </c>
      <c r="K11" s="89">
        <v>42210.521999999997</v>
      </c>
      <c r="L11" s="89">
        <v>43569.851999999999</v>
      </c>
      <c r="M11" s="89">
        <v>42550.116999999998</v>
      </c>
      <c r="N11" s="89">
        <v>40194.021999999997</v>
      </c>
      <c r="O11" s="89">
        <v>40108.978999999999</v>
      </c>
      <c r="P11" s="89">
        <v>38371.404999999999</v>
      </c>
    </row>
    <row r="12" spans="1:16" s="16" customFormat="1" ht="11.4" x14ac:dyDescent="0.2">
      <c r="A12" s="16" t="s">
        <v>90</v>
      </c>
      <c r="B12" s="92" t="s">
        <v>277</v>
      </c>
      <c r="C12" s="89">
        <v>2.9159999999999999</v>
      </c>
      <c r="D12" s="89">
        <v>3.7869999999999999</v>
      </c>
      <c r="E12" s="89">
        <v>2.383</v>
      </c>
      <c r="F12" s="89">
        <v>1.153</v>
      </c>
      <c r="G12" s="89">
        <v>3.3620000000000001</v>
      </c>
      <c r="H12" s="89">
        <v>3.1080000000000001</v>
      </c>
      <c r="I12" s="89">
        <v>6.6849999999999996</v>
      </c>
      <c r="J12" s="89">
        <v>1.5840000000000001</v>
      </c>
      <c r="K12" s="89">
        <v>2.7210000000000001</v>
      </c>
      <c r="L12" s="89">
        <v>7.3940000000000001</v>
      </c>
      <c r="M12" s="89">
        <v>0.84299999999999997</v>
      </c>
      <c r="N12" s="89">
        <v>4.3579999999999997</v>
      </c>
      <c r="O12" s="93" t="s">
        <v>286</v>
      </c>
      <c r="P12" s="93">
        <v>0.93</v>
      </c>
    </row>
    <row r="13" spans="1:16" s="94" customFormat="1" ht="11.4" x14ac:dyDescent="0.2">
      <c r="A13" s="94" t="s">
        <v>160</v>
      </c>
      <c r="B13" s="94" t="s">
        <v>91</v>
      </c>
      <c r="C13" s="130">
        <v>81.156551197141397</v>
      </c>
      <c r="D13" s="130">
        <v>83.599135208372516</v>
      </c>
      <c r="E13" s="130">
        <v>80.808305782360748</v>
      </c>
      <c r="F13" s="130">
        <v>78.864324322959661</v>
      </c>
      <c r="G13" s="130">
        <v>82.303707721281995</v>
      </c>
      <c r="H13" s="130">
        <v>81.722145681418496</v>
      </c>
      <c r="I13" s="130">
        <v>83.695363969205843</v>
      </c>
      <c r="J13" s="130">
        <v>85.011321363138066</v>
      </c>
      <c r="K13" s="130">
        <v>85.46675005289309</v>
      </c>
      <c r="L13" s="130">
        <v>84.279314958801152</v>
      </c>
      <c r="M13" s="130">
        <v>84.800268188570541</v>
      </c>
      <c r="N13" s="141">
        <v>85.490541399433752</v>
      </c>
      <c r="O13" s="141">
        <v>88.719094008899091</v>
      </c>
      <c r="P13" s="141">
        <v>83.958581893367196</v>
      </c>
    </row>
    <row r="14" spans="1:16" s="94" customFormat="1" ht="11.4" x14ac:dyDescent="0.2">
      <c r="A14" s="94" t="s">
        <v>162</v>
      </c>
      <c r="B14" s="94" t="s">
        <v>91</v>
      </c>
      <c r="C14" s="130">
        <v>1.2922185758725073</v>
      </c>
      <c r="D14" s="130">
        <v>1.7212209537452634</v>
      </c>
      <c r="E14" s="130">
        <v>1.6779008059175125</v>
      </c>
      <c r="F14" s="130">
        <v>1.7191440349639799</v>
      </c>
      <c r="G14" s="130">
        <v>2.0526189205366472</v>
      </c>
      <c r="H14" s="130">
        <v>1.9119149239714095</v>
      </c>
      <c r="I14" s="130">
        <v>1.7303085727217566</v>
      </c>
      <c r="J14" s="130">
        <v>1.934681496592803</v>
      </c>
      <c r="K14" s="130">
        <v>1.8655246971149775</v>
      </c>
      <c r="L14" s="130">
        <v>1.9511914208418808</v>
      </c>
      <c r="M14" s="130">
        <v>1.6081326077313411</v>
      </c>
      <c r="N14" s="140">
        <v>1.4713206051953027</v>
      </c>
      <c r="O14" s="140">
        <v>1.605239395566525</v>
      </c>
      <c r="P14" s="140">
        <v>1.4588234049349886</v>
      </c>
    </row>
    <row r="15" spans="1:16" s="94" customFormat="1" ht="11.4" x14ac:dyDescent="0.2">
      <c r="A15" s="121" t="s">
        <v>161</v>
      </c>
      <c r="B15" s="121" t="s">
        <v>91</v>
      </c>
      <c r="C15" s="131">
        <v>5.1958284431308597</v>
      </c>
      <c r="D15" s="131">
        <v>6.1624332237165902</v>
      </c>
      <c r="E15" s="131">
        <v>5.8756665385519602</v>
      </c>
      <c r="F15" s="131">
        <v>5.97627529150017</v>
      </c>
      <c r="G15" s="131">
        <v>6.7309526641561996</v>
      </c>
      <c r="H15" s="131">
        <v>6.4256276594278097</v>
      </c>
      <c r="I15" s="131">
        <v>5.9451390027656901</v>
      </c>
      <c r="J15" s="131">
        <v>6.3407019586655</v>
      </c>
      <c r="K15" s="131">
        <v>6.4108984503377</v>
      </c>
      <c r="L15" s="131">
        <v>6.4713131324526598</v>
      </c>
      <c r="M15" s="131">
        <v>6.0948218965189502</v>
      </c>
      <c r="N15" s="131">
        <v>6.1712266720565996</v>
      </c>
      <c r="O15" s="131">
        <v>6.55338290178178</v>
      </c>
      <c r="P15" s="131">
        <v>6.0787939652737499</v>
      </c>
    </row>
    <row r="16" spans="1:16" s="16" customFormat="1" ht="11.4" x14ac:dyDescent="0.2">
      <c r="C16" s="89"/>
      <c r="D16" s="89"/>
      <c r="E16" s="89"/>
      <c r="F16" s="89"/>
      <c r="G16" s="89"/>
      <c r="H16" s="89"/>
      <c r="I16" s="89"/>
      <c r="J16" s="89"/>
      <c r="K16" s="89"/>
      <c r="L16" s="89"/>
      <c r="M16" s="89"/>
      <c r="N16" s="89"/>
      <c r="O16" s="89"/>
      <c r="P16" s="89"/>
    </row>
    <row r="17" spans="1:16" s="16" customFormat="1" ht="13.8" x14ac:dyDescent="0.25">
      <c r="A17" s="88" t="s">
        <v>158</v>
      </c>
      <c r="B17" s="16" t="s">
        <v>1</v>
      </c>
      <c r="C17" s="89"/>
      <c r="D17" s="89"/>
      <c r="E17" s="89"/>
      <c r="F17" s="89"/>
      <c r="G17" s="89"/>
      <c r="H17" s="89"/>
      <c r="I17" s="89"/>
      <c r="J17" s="89"/>
      <c r="K17" s="89"/>
      <c r="L17" s="89"/>
      <c r="M17" s="89"/>
      <c r="N17" s="89"/>
      <c r="O17" s="89"/>
      <c r="P17" s="89"/>
    </row>
    <row r="18" spans="1:16" s="16" customFormat="1" ht="11.4" x14ac:dyDescent="0.2">
      <c r="A18" s="16" t="s">
        <v>85</v>
      </c>
      <c r="B18" s="16" t="s">
        <v>278</v>
      </c>
      <c r="C18" s="89">
        <v>367201.80982999998</v>
      </c>
      <c r="D18" s="89">
        <v>404246.08224999998</v>
      </c>
      <c r="E18" s="89">
        <v>397784.37748999998</v>
      </c>
      <c r="F18" s="89">
        <v>415272.08254999999</v>
      </c>
      <c r="G18" s="89">
        <v>471684.61044000002</v>
      </c>
      <c r="H18" s="89">
        <v>483591.10940000002</v>
      </c>
      <c r="I18" s="89">
        <v>498774.06786000001</v>
      </c>
      <c r="J18" s="89">
        <v>482149.24012999999</v>
      </c>
      <c r="K18" s="89">
        <v>486274.69861999998</v>
      </c>
      <c r="L18" s="89">
        <v>520765.37939999998</v>
      </c>
      <c r="M18" s="89">
        <v>488663.69553000003</v>
      </c>
      <c r="N18" s="89">
        <v>484828.99916000001</v>
      </c>
      <c r="O18" s="89">
        <v>529591.75242999999</v>
      </c>
      <c r="P18" s="89">
        <v>441775.75696000003</v>
      </c>
    </row>
    <row r="19" spans="1:16" s="16" customFormat="1" ht="11.4" x14ac:dyDescent="0.2">
      <c r="A19" s="16" t="s">
        <v>86</v>
      </c>
      <c r="B19" s="16" t="s">
        <v>278</v>
      </c>
      <c r="C19" s="89">
        <v>96705.863093000007</v>
      </c>
      <c r="D19" s="89">
        <v>135093.63435000001</v>
      </c>
      <c r="E19" s="89">
        <v>141968.84818999999</v>
      </c>
      <c r="F19" s="89">
        <v>141439.49567999999</v>
      </c>
      <c r="G19" s="89">
        <v>164415.94907</v>
      </c>
      <c r="H19" s="89">
        <v>184454.28028000001</v>
      </c>
      <c r="I19" s="89">
        <v>175990.53292999999</v>
      </c>
      <c r="J19" s="89">
        <v>173818.44733</v>
      </c>
      <c r="K19" s="89">
        <v>186384.81833000001</v>
      </c>
      <c r="L19" s="89">
        <v>183540.04216000001</v>
      </c>
      <c r="M19" s="89">
        <v>168359.05945</v>
      </c>
      <c r="N19" s="89">
        <v>155539.1967</v>
      </c>
      <c r="O19" s="89">
        <v>154955.9969</v>
      </c>
      <c r="P19" s="89">
        <v>152502.91764999999</v>
      </c>
    </row>
    <row r="20" spans="1:16" s="16" customFormat="1" ht="11.4" x14ac:dyDescent="0.2">
      <c r="A20" s="16" t="s">
        <v>87</v>
      </c>
      <c r="B20" s="16" t="s">
        <v>278</v>
      </c>
      <c r="C20" s="89">
        <v>86319.266239999997</v>
      </c>
      <c r="D20" s="89">
        <v>104568.09393</v>
      </c>
      <c r="E20" s="89">
        <v>77179.555393999995</v>
      </c>
      <c r="F20" s="89">
        <v>99957.004965999993</v>
      </c>
      <c r="G20" s="89">
        <v>100107.92823</v>
      </c>
      <c r="H20" s="89">
        <v>89846.027350000004</v>
      </c>
      <c r="I20" s="89">
        <v>94924.977322999999</v>
      </c>
      <c r="J20" s="89">
        <v>86868.948046000005</v>
      </c>
      <c r="K20" s="89">
        <v>110884.89155</v>
      </c>
      <c r="L20" s="89">
        <v>93543.114577999993</v>
      </c>
      <c r="M20" s="89">
        <v>84253.071106000003</v>
      </c>
      <c r="N20" s="89">
        <v>89737.139175999997</v>
      </c>
      <c r="O20" s="89">
        <v>70241.162863000005</v>
      </c>
      <c r="P20" s="89">
        <v>80766.262250999993</v>
      </c>
    </row>
    <row r="21" spans="1:16" s="16" customFormat="1" ht="11.4" x14ac:dyDescent="0.2">
      <c r="A21" s="16" t="s">
        <v>88</v>
      </c>
      <c r="B21" s="16" t="s">
        <v>278</v>
      </c>
      <c r="C21" s="89">
        <v>80606.790940000006</v>
      </c>
      <c r="D21" s="89">
        <v>77284.759397999995</v>
      </c>
      <c r="E21" s="89">
        <v>87832.455197000003</v>
      </c>
      <c r="F21" s="89">
        <v>114724.35978</v>
      </c>
      <c r="G21" s="89">
        <v>93303.859045000005</v>
      </c>
      <c r="H21" s="89">
        <v>97823.264181999999</v>
      </c>
      <c r="I21" s="89">
        <v>68864.855953999999</v>
      </c>
      <c r="J21" s="89">
        <v>71693.263800999994</v>
      </c>
      <c r="K21" s="89">
        <v>78441.439173000006</v>
      </c>
      <c r="L21" s="89">
        <v>79351.753693000006</v>
      </c>
      <c r="M21" s="89">
        <v>67596.978459999998</v>
      </c>
      <c r="N21" s="89">
        <v>67146.349577999994</v>
      </c>
      <c r="O21" s="89">
        <v>52351.399602999998</v>
      </c>
      <c r="P21" s="89">
        <v>63751.972946000002</v>
      </c>
    </row>
    <row r="22" spans="1:16" s="16" customFormat="1" ht="11.4" x14ac:dyDescent="0.2">
      <c r="A22" s="16" t="s">
        <v>89</v>
      </c>
      <c r="B22" s="16" t="s">
        <v>278</v>
      </c>
      <c r="C22" s="89">
        <v>2794192.7859999998</v>
      </c>
      <c r="D22" s="89">
        <v>2830328.534</v>
      </c>
      <c r="E22" s="89">
        <v>2818498.665</v>
      </c>
      <c r="F22" s="89">
        <v>2799737.1269999999</v>
      </c>
      <c r="G22" s="89">
        <v>2809680.301</v>
      </c>
      <c r="H22" s="89">
        <v>2841980.1869999999</v>
      </c>
      <c r="I22" s="89">
        <v>2957908.3730000001</v>
      </c>
      <c r="J22" s="89">
        <v>2944789.125</v>
      </c>
      <c r="K22" s="89">
        <v>2948484.9739999999</v>
      </c>
      <c r="L22" s="89">
        <v>3155493.4679999999</v>
      </c>
      <c r="M22" s="89">
        <v>3394869.6809999999</v>
      </c>
      <c r="N22" s="89">
        <v>3110483.0639999998</v>
      </c>
      <c r="O22" s="89">
        <v>3057855.0449999999</v>
      </c>
      <c r="P22" s="89">
        <v>3018414.446</v>
      </c>
    </row>
    <row r="23" spans="1:16" s="16" customFormat="1" ht="11.4" x14ac:dyDescent="0.2">
      <c r="A23" s="16" t="s">
        <v>90</v>
      </c>
      <c r="B23" s="16" t="s">
        <v>278</v>
      </c>
      <c r="C23" s="89">
        <v>1414.4543200000001</v>
      </c>
      <c r="D23" s="89">
        <v>1702.6680699999999</v>
      </c>
      <c r="E23" s="89">
        <v>914.98315000000002</v>
      </c>
      <c r="F23" s="89">
        <v>453.24486999999999</v>
      </c>
      <c r="G23" s="89">
        <v>1425.1755000000001</v>
      </c>
      <c r="H23" s="89">
        <v>1284.1379400000001</v>
      </c>
      <c r="I23" s="89">
        <v>1522.0725399999999</v>
      </c>
      <c r="J23" s="89">
        <v>647.39863000000003</v>
      </c>
      <c r="K23" s="89">
        <v>1069.6860899999999</v>
      </c>
      <c r="L23" s="89">
        <v>2632.0773899999999</v>
      </c>
      <c r="M23" s="89">
        <v>331.37486999999999</v>
      </c>
      <c r="N23" s="89">
        <v>2373.6779999999999</v>
      </c>
      <c r="O23" s="93" t="s">
        <v>286</v>
      </c>
      <c r="P23" s="93">
        <v>408.76947999999999</v>
      </c>
    </row>
    <row r="24" spans="1:16" s="94" customFormat="1" ht="11.4" x14ac:dyDescent="0.2">
      <c r="A24" s="94" t="s">
        <v>160</v>
      </c>
      <c r="B24" s="94" t="s">
        <v>91</v>
      </c>
      <c r="C24" s="130">
        <v>81.999722470404123</v>
      </c>
      <c r="D24" s="130">
        <v>83.950195353323736</v>
      </c>
      <c r="E24" s="130">
        <v>81.913218553193843</v>
      </c>
      <c r="F24" s="130">
        <v>78.35374907883488</v>
      </c>
      <c r="G24" s="130">
        <v>83.485705623329153</v>
      </c>
      <c r="H24" s="130">
        <v>83.174949119450432</v>
      </c>
      <c r="I24" s="130">
        <v>87.868193482699724</v>
      </c>
      <c r="J24" s="130">
        <v>87.055297617618052</v>
      </c>
      <c r="K24" s="130">
        <v>86.109580739172515</v>
      </c>
      <c r="L24" s="130">
        <v>86.777289079546605</v>
      </c>
      <c r="M24" s="130">
        <v>87.847967397167608</v>
      </c>
      <c r="N24" s="141">
        <v>87.835262982030088</v>
      </c>
      <c r="O24" s="141">
        <v>91.004035459458194</v>
      </c>
      <c r="P24" s="141">
        <v>87.38902553221871</v>
      </c>
    </row>
    <row r="25" spans="1:16" s="94" customFormat="1" ht="11.4" x14ac:dyDescent="0.2">
      <c r="A25" s="94" t="s">
        <v>162</v>
      </c>
      <c r="B25" s="94" t="s">
        <v>91</v>
      </c>
      <c r="C25" s="130">
        <v>3.3451834474840827</v>
      </c>
      <c r="D25" s="130">
        <v>4.5556290700142661</v>
      </c>
      <c r="E25" s="130">
        <v>4.7954874545143698</v>
      </c>
      <c r="F25" s="130">
        <v>4.8089426044438079</v>
      </c>
      <c r="G25" s="130">
        <v>5.5282659082109467</v>
      </c>
      <c r="H25" s="130">
        <v>6.094771992395982</v>
      </c>
      <c r="I25" s="130">
        <v>5.6157054905947561</v>
      </c>
      <c r="J25" s="130">
        <v>5.5735915243781484</v>
      </c>
      <c r="K25" s="130">
        <v>5.9455362001325431</v>
      </c>
      <c r="L25" s="130">
        <v>5.4968014427385938</v>
      </c>
      <c r="M25" s="130">
        <v>4.7249018155578169</v>
      </c>
      <c r="N25" s="140">
        <v>4.762343434446267</v>
      </c>
      <c r="O25" s="140">
        <v>4.8230659966968288</v>
      </c>
      <c r="P25" s="140">
        <v>4.8094257957721087</v>
      </c>
    </row>
    <row r="26" spans="1:16" s="121" customFormat="1" ht="11.4" x14ac:dyDescent="0.2">
      <c r="A26" s="121" t="s">
        <v>161</v>
      </c>
      <c r="B26" s="121" t="s">
        <v>91</v>
      </c>
      <c r="C26" s="131">
        <v>16.058264067951299</v>
      </c>
      <c r="D26" s="131">
        <v>18.121791698132402</v>
      </c>
      <c r="E26" s="131">
        <v>17.505716971440201</v>
      </c>
      <c r="F26" s="131">
        <v>18.3859237013015</v>
      </c>
      <c r="G26" s="131">
        <v>20.2220755782519</v>
      </c>
      <c r="H26" s="131">
        <v>20.489205690800201</v>
      </c>
      <c r="I26" s="131">
        <v>20.265735712793202</v>
      </c>
      <c r="J26" s="131">
        <v>19.756469924158299</v>
      </c>
      <c r="K26" s="131">
        <v>20.557158107178701</v>
      </c>
      <c r="L26" s="131">
        <v>19.7716013208709</v>
      </c>
      <c r="M26" s="131">
        <v>17.632321664601999</v>
      </c>
      <c r="N26" s="131">
        <v>18.672252924409101</v>
      </c>
      <c r="O26" s="131">
        <v>19.528843957492001</v>
      </c>
      <c r="P26" s="131">
        <v>17.964693458986702</v>
      </c>
    </row>
    <row r="27" spans="1:16" s="16" customFormat="1" ht="11.4" x14ac:dyDescent="0.2">
      <c r="C27" s="137"/>
      <c r="D27" s="137"/>
      <c r="E27" s="137"/>
      <c r="F27" s="137"/>
      <c r="G27" s="137"/>
      <c r="H27" s="137"/>
      <c r="I27" s="137"/>
      <c r="J27" s="137"/>
      <c r="K27" s="137"/>
      <c r="L27" s="137"/>
      <c r="M27" s="137"/>
      <c r="N27" s="137"/>
      <c r="O27" s="137"/>
      <c r="P27" s="137"/>
    </row>
    <row r="28" spans="1:16" s="16" customFormat="1" ht="12" x14ac:dyDescent="0.25">
      <c r="A28" s="88" t="s">
        <v>92</v>
      </c>
      <c r="B28" s="16" t="s">
        <v>1</v>
      </c>
      <c r="C28" s="89"/>
      <c r="D28" s="89"/>
      <c r="E28" s="89"/>
      <c r="F28" s="89"/>
      <c r="G28" s="89"/>
      <c r="H28" s="89"/>
      <c r="I28" s="89"/>
      <c r="J28" s="89"/>
      <c r="K28" s="89"/>
      <c r="L28" s="89"/>
      <c r="M28" s="89"/>
      <c r="N28" s="89"/>
      <c r="O28" s="89"/>
      <c r="P28" s="89"/>
    </row>
    <row r="29" spans="1:16" s="16" customFormat="1" ht="11.4" x14ac:dyDescent="0.2">
      <c r="A29" s="16" t="s">
        <v>85</v>
      </c>
      <c r="B29" s="16" t="s">
        <v>167</v>
      </c>
      <c r="C29" s="89">
        <v>19988.273166999999</v>
      </c>
      <c r="D29" s="89">
        <v>21863.669296</v>
      </c>
      <c r="E29" s="89">
        <v>23268.688472999998</v>
      </c>
      <c r="F29" s="89">
        <v>23529.113942</v>
      </c>
      <c r="G29" s="89">
        <v>27302.466713999998</v>
      </c>
      <c r="H29" s="89">
        <v>27736.386923999999</v>
      </c>
      <c r="I29" s="89">
        <v>27617.899917999999</v>
      </c>
      <c r="J29" s="89">
        <v>26889.780825999998</v>
      </c>
      <c r="K29" s="89">
        <v>27690.936611000001</v>
      </c>
      <c r="L29" s="89">
        <v>30875.802803999999</v>
      </c>
      <c r="M29" s="89">
        <v>28201.399208999999</v>
      </c>
      <c r="N29" s="89">
        <v>27841.991941</v>
      </c>
      <c r="O29" s="89">
        <v>29534.198013000001</v>
      </c>
      <c r="P29" s="89">
        <v>25709.883222</v>
      </c>
    </row>
    <row r="30" spans="1:16" s="16" customFormat="1" ht="11.4" x14ac:dyDescent="0.2">
      <c r="A30" s="16" t="s">
        <v>86</v>
      </c>
      <c r="B30" s="16" t="s">
        <v>167</v>
      </c>
      <c r="C30" s="89">
        <v>3515.8414790000002</v>
      </c>
      <c r="D30" s="89">
        <v>4079.6326709999998</v>
      </c>
      <c r="E30" s="89">
        <v>4719.0241029999997</v>
      </c>
      <c r="F30" s="89">
        <v>5348.5651479999997</v>
      </c>
      <c r="G30" s="89">
        <v>6896.3171609999999</v>
      </c>
      <c r="H30" s="89">
        <v>5603.1069299999999</v>
      </c>
      <c r="I30" s="89">
        <v>5698.6095830000004</v>
      </c>
      <c r="J30" s="89">
        <v>6726.6403179999998</v>
      </c>
      <c r="K30" s="89">
        <v>6413.8076199999996</v>
      </c>
      <c r="L30" s="89">
        <v>6983.4375460000001</v>
      </c>
      <c r="M30" s="89">
        <v>5000.2421199999999</v>
      </c>
      <c r="N30" s="89">
        <v>3828.4440393</v>
      </c>
      <c r="O30" s="89">
        <v>4151.5937873000003</v>
      </c>
      <c r="P30" s="89">
        <v>3521.4853419999999</v>
      </c>
    </row>
    <row r="31" spans="1:16" s="16" customFormat="1" ht="11.4" x14ac:dyDescent="0.2">
      <c r="A31" s="16" t="s">
        <v>87</v>
      </c>
      <c r="B31" s="16" t="s">
        <v>167</v>
      </c>
      <c r="C31" s="89">
        <v>3211.5358120000001</v>
      </c>
      <c r="D31" s="89">
        <v>3854.219501</v>
      </c>
      <c r="E31" s="89">
        <v>2929.7451430000001</v>
      </c>
      <c r="F31" s="89">
        <v>4030.9951449999999</v>
      </c>
      <c r="G31" s="89">
        <v>3675.99145</v>
      </c>
      <c r="H31" s="89">
        <v>3507.4961589999998</v>
      </c>
      <c r="I31" s="89">
        <v>3923.0434650000002</v>
      </c>
      <c r="J31" s="89">
        <v>3510.240581</v>
      </c>
      <c r="K31" s="89">
        <v>4188.1361790000001</v>
      </c>
      <c r="L31" s="89">
        <v>3410.2084220000002</v>
      </c>
      <c r="M31" s="89">
        <v>3048.2305459999998</v>
      </c>
      <c r="N31" s="89">
        <v>3134.2595974999999</v>
      </c>
      <c r="O31" s="89">
        <v>2796.0279638000002</v>
      </c>
      <c r="P31" s="89">
        <v>3118.4329069999999</v>
      </c>
    </row>
    <row r="32" spans="1:16" s="16" customFormat="1" ht="11.4" x14ac:dyDescent="0.2">
      <c r="A32" s="16" t="s">
        <v>88</v>
      </c>
      <c r="B32" s="16" t="s">
        <v>167</v>
      </c>
      <c r="C32" s="89">
        <v>4762.0389690000002</v>
      </c>
      <c r="D32" s="89">
        <v>4366.0557209999997</v>
      </c>
      <c r="E32" s="89">
        <v>5427.4968509999999</v>
      </c>
      <c r="F32" s="89">
        <v>5850.9135729999998</v>
      </c>
      <c r="G32" s="89">
        <v>5969.987983</v>
      </c>
      <c r="H32" s="89">
        <v>5511.5636459999996</v>
      </c>
      <c r="I32" s="89">
        <v>5523.8173399999996</v>
      </c>
      <c r="J32" s="89">
        <v>4596.8108140000004</v>
      </c>
      <c r="K32" s="89">
        <v>4839.3106790000002</v>
      </c>
      <c r="L32" s="89">
        <v>4949.3262439999999</v>
      </c>
      <c r="M32" s="89">
        <v>4915.9616999999998</v>
      </c>
      <c r="N32" s="89">
        <v>3760.6193714999999</v>
      </c>
      <c r="O32" s="89">
        <v>3409.0286294000002</v>
      </c>
      <c r="P32" s="89">
        <v>4475.5050872000002</v>
      </c>
    </row>
    <row r="33" spans="1:16" s="16" customFormat="1" ht="11.4" x14ac:dyDescent="0.2">
      <c r="A33" s="16" t="s">
        <v>89</v>
      </c>
      <c r="B33" s="16" t="s">
        <v>167</v>
      </c>
      <c r="C33" s="89">
        <v>374992.04499999998</v>
      </c>
      <c r="D33" s="89">
        <v>363636.86099999998</v>
      </c>
      <c r="E33" s="89">
        <v>375192.272</v>
      </c>
      <c r="F33" s="89">
        <v>416633.408</v>
      </c>
      <c r="G33" s="89">
        <v>426894.86800000002</v>
      </c>
      <c r="H33" s="89">
        <v>449389.77100000001</v>
      </c>
      <c r="I33" s="89">
        <v>475206.71399999998</v>
      </c>
      <c r="J33" s="89">
        <v>444192.34899999999</v>
      </c>
      <c r="K33" s="89">
        <v>470091.97499999998</v>
      </c>
      <c r="L33" s="89">
        <v>486962.67599999998</v>
      </c>
      <c r="M33" s="89">
        <v>471564.826</v>
      </c>
      <c r="N33" s="89">
        <v>442177.94900000002</v>
      </c>
      <c r="O33" s="89">
        <v>421622.35700000002</v>
      </c>
      <c r="P33" s="89">
        <v>421376.98700000002</v>
      </c>
    </row>
    <row r="34" spans="1:16" s="16" customFormat="1" ht="11.4" x14ac:dyDescent="0.2">
      <c r="A34" s="16" t="s">
        <v>90</v>
      </c>
      <c r="B34" s="16" t="s">
        <v>167</v>
      </c>
      <c r="C34" s="89">
        <v>29.013490999999998</v>
      </c>
      <c r="D34" s="89">
        <v>63.950792</v>
      </c>
      <c r="E34" s="89">
        <v>39.615439000000002</v>
      </c>
      <c r="F34" s="89">
        <v>13.874886999999999</v>
      </c>
      <c r="G34" s="89">
        <v>58.012427000000002</v>
      </c>
      <c r="H34" s="89">
        <v>22.647763000000001</v>
      </c>
      <c r="I34" s="89">
        <v>106.59377499999999</v>
      </c>
      <c r="J34" s="89">
        <v>37.852651000000002</v>
      </c>
      <c r="K34" s="89">
        <v>42.290210000000002</v>
      </c>
      <c r="L34" s="89">
        <v>103.129743</v>
      </c>
      <c r="M34" s="89">
        <v>20.220624000000001</v>
      </c>
      <c r="N34" s="89">
        <v>121.02241669999999</v>
      </c>
      <c r="O34" s="93" t="s">
        <v>286</v>
      </c>
      <c r="P34" s="93">
        <v>11.2124618</v>
      </c>
    </row>
    <row r="35" spans="1:16" s="94" customFormat="1" ht="11.4" x14ac:dyDescent="0.2">
      <c r="A35" s="94" t="s">
        <v>160</v>
      </c>
      <c r="B35" s="94" t="s">
        <v>91</v>
      </c>
      <c r="C35" s="130">
        <v>80.759681159440859</v>
      </c>
      <c r="D35" s="130">
        <v>83.354550159522162</v>
      </c>
      <c r="E35" s="130">
        <v>81.086347227968574</v>
      </c>
      <c r="F35" s="130">
        <v>80.085404719199772</v>
      </c>
      <c r="G35" s="130">
        <v>82.057266175981056</v>
      </c>
      <c r="H35" s="130">
        <v>83.42284696797779</v>
      </c>
      <c r="I35" s="130">
        <v>83.332736511513701</v>
      </c>
      <c r="J35" s="130">
        <v>85.400735441430584</v>
      </c>
      <c r="K35" s="130">
        <v>85.123658495865072</v>
      </c>
      <c r="L35" s="130">
        <v>86.184763668628548</v>
      </c>
      <c r="M35" s="130">
        <v>85.155937656058725</v>
      </c>
      <c r="N35" s="141">
        <v>88.100289136510256</v>
      </c>
      <c r="O35" s="141">
        <v>89.651807133511426</v>
      </c>
      <c r="P35" s="141">
        <v>85.173273103675996</v>
      </c>
    </row>
    <row r="36" spans="1:16" s="94" customFormat="1" ht="11.4" x14ac:dyDescent="0.2">
      <c r="A36" s="94" t="s">
        <v>162</v>
      </c>
      <c r="B36" s="94" t="s">
        <v>91</v>
      </c>
      <c r="C36" s="130">
        <v>0.92886875137674652</v>
      </c>
      <c r="D36" s="130">
        <v>1.1094505525906848</v>
      </c>
      <c r="E36" s="130">
        <v>1.2421384021496948</v>
      </c>
      <c r="F36" s="130">
        <v>1.2674866435879999</v>
      </c>
      <c r="G36" s="130">
        <v>1.5897780768506069</v>
      </c>
      <c r="H36" s="130">
        <v>1.2314713486266986</v>
      </c>
      <c r="I36" s="130">
        <v>1.1849753586719174</v>
      </c>
      <c r="J36" s="130">
        <v>1.4917624844706183</v>
      </c>
      <c r="K36" s="130">
        <v>1.3460083495177291</v>
      </c>
      <c r="L36" s="130">
        <v>1.4138055456832035</v>
      </c>
      <c r="M36" s="130">
        <v>1.0492254792667532</v>
      </c>
      <c r="N36" s="140">
        <v>0.8583832202967222</v>
      </c>
      <c r="O36" s="140">
        <v>0.97506993549588328</v>
      </c>
      <c r="P36" s="140">
        <v>0.82878277311516513</v>
      </c>
    </row>
    <row r="37" spans="1:16" s="121" customFormat="1" ht="11.4" x14ac:dyDescent="0.2">
      <c r="A37" s="121" t="s">
        <v>161</v>
      </c>
      <c r="B37" s="121" t="s">
        <v>91</v>
      </c>
      <c r="C37" s="131">
        <v>6.57213597700654</v>
      </c>
      <c r="D37" s="131">
        <v>7.4893662999889603</v>
      </c>
      <c r="E37" s="131">
        <v>7.5119527056199003</v>
      </c>
      <c r="F37" s="131">
        <v>7.2262138216706804</v>
      </c>
      <c r="G37" s="131">
        <v>8.0448098729905198</v>
      </c>
      <c r="H37" s="131">
        <v>7.4927134945615999</v>
      </c>
      <c r="I37" s="131">
        <v>7.1880388640420003</v>
      </c>
      <c r="J37" s="131">
        <v>7.6399590530689299</v>
      </c>
      <c r="K37" s="131">
        <v>7.46062399754656</v>
      </c>
      <c r="L37" s="131">
        <v>7.7387290503061301</v>
      </c>
      <c r="M37" s="131">
        <v>7.0696849629846197</v>
      </c>
      <c r="N37" s="131">
        <v>7.2379456251215801</v>
      </c>
      <c r="O37" s="131">
        <v>7.9048268473693</v>
      </c>
      <c r="P37" s="131">
        <v>7.0599842750134902</v>
      </c>
    </row>
    <row r="38" spans="1:16" s="16" customFormat="1" ht="11.4" x14ac:dyDescent="0.2">
      <c r="A38" s="16" t="s">
        <v>1</v>
      </c>
      <c r="C38" s="89"/>
      <c r="D38" s="89"/>
      <c r="E38" s="100"/>
      <c r="F38" s="89"/>
      <c r="G38" s="89"/>
      <c r="H38" s="89"/>
      <c r="I38" s="89"/>
      <c r="J38" s="89"/>
      <c r="K38" s="89"/>
      <c r="L38" s="89"/>
      <c r="M38" s="89"/>
      <c r="N38" s="89"/>
      <c r="O38" s="89"/>
      <c r="P38" s="89"/>
    </row>
    <row r="39" spans="1:16" s="16" customFormat="1" ht="12" x14ac:dyDescent="0.25">
      <c r="A39" s="88" t="s">
        <v>93</v>
      </c>
      <c r="C39" s="89"/>
      <c r="D39" s="89"/>
      <c r="E39" s="89"/>
      <c r="F39" s="89"/>
      <c r="G39" s="89"/>
      <c r="H39" s="89"/>
      <c r="I39" s="89"/>
      <c r="J39" s="89"/>
      <c r="K39" s="89"/>
      <c r="L39" s="89"/>
      <c r="M39" s="89"/>
      <c r="N39" s="89"/>
      <c r="O39" s="89"/>
      <c r="P39" s="89"/>
    </row>
    <row r="40" spans="1:16" s="16" customFormat="1" ht="11.4" x14ac:dyDescent="0.2">
      <c r="A40" s="16" t="s">
        <v>85</v>
      </c>
      <c r="B40" s="16" t="s">
        <v>190</v>
      </c>
      <c r="C40" s="89">
        <v>5368.4621562000002</v>
      </c>
      <c r="D40" s="89">
        <v>5719.6957386000004</v>
      </c>
      <c r="E40" s="89">
        <v>5448.7654291999997</v>
      </c>
      <c r="F40" s="89">
        <v>6071.5471791999998</v>
      </c>
      <c r="G40" s="89">
        <v>6852.2771621000002</v>
      </c>
      <c r="H40" s="89">
        <v>7152.6355014999999</v>
      </c>
      <c r="I40" s="89">
        <v>7501.4493111000002</v>
      </c>
      <c r="J40" s="89">
        <v>7007.9443029000004</v>
      </c>
      <c r="K40" s="89">
        <v>6635.1334120000001</v>
      </c>
      <c r="L40" s="89">
        <v>7818.9179961</v>
      </c>
      <c r="M40" s="89">
        <v>6989.5957951999999</v>
      </c>
      <c r="N40" s="89">
        <v>6711.3401240000003</v>
      </c>
      <c r="O40" s="89">
        <v>7381.0244210000001</v>
      </c>
      <c r="P40" s="89">
        <v>6348.9486540999997</v>
      </c>
    </row>
    <row r="41" spans="1:16" s="16" customFormat="1" ht="11.4" x14ac:dyDescent="0.2">
      <c r="A41" s="16" t="s">
        <v>86</v>
      </c>
      <c r="B41" s="16" t="s">
        <v>190</v>
      </c>
      <c r="C41" s="89">
        <v>790.71098118999998</v>
      </c>
      <c r="D41" s="89">
        <v>1238.1744325</v>
      </c>
      <c r="E41" s="89">
        <v>1338.0611292999999</v>
      </c>
      <c r="F41" s="89">
        <v>1391.7252449</v>
      </c>
      <c r="G41" s="89">
        <v>1717.5501502</v>
      </c>
      <c r="H41" s="89">
        <v>1626.1321997</v>
      </c>
      <c r="I41" s="89">
        <v>1563.5524771</v>
      </c>
      <c r="J41" s="89">
        <v>1829.5885816</v>
      </c>
      <c r="K41" s="89">
        <v>1729.8251796</v>
      </c>
      <c r="L41" s="89">
        <v>1769.9654287000001</v>
      </c>
      <c r="M41" s="89">
        <v>1588.6598670999999</v>
      </c>
      <c r="N41" s="89">
        <v>1402.5605863999999</v>
      </c>
      <c r="O41" s="89">
        <v>1472.6265714000001</v>
      </c>
      <c r="P41" s="89">
        <v>1334.9896563</v>
      </c>
    </row>
    <row r="42" spans="1:16" s="16" customFormat="1" ht="11.4" x14ac:dyDescent="0.2">
      <c r="A42" s="16" t="s">
        <v>87</v>
      </c>
      <c r="B42" s="16" t="s">
        <v>190</v>
      </c>
      <c r="C42" s="89">
        <v>1350.6143013000001</v>
      </c>
      <c r="D42" s="89">
        <v>1653.1900820000001</v>
      </c>
      <c r="E42" s="89">
        <v>1200.6097362</v>
      </c>
      <c r="F42" s="89">
        <v>1705.9591430999999</v>
      </c>
      <c r="G42" s="89">
        <v>1646.2493955</v>
      </c>
      <c r="H42" s="89">
        <v>1488.8539275000001</v>
      </c>
      <c r="I42" s="89">
        <v>1442.2093543999999</v>
      </c>
      <c r="J42" s="89">
        <v>1326.0142076</v>
      </c>
      <c r="K42" s="89">
        <v>1799.6321989</v>
      </c>
      <c r="L42" s="89">
        <v>1470.1177666999999</v>
      </c>
      <c r="M42" s="89">
        <v>1275.5853006</v>
      </c>
      <c r="N42" s="89">
        <v>1349.7515624</v>
      </c>
      <c r="O42" s="89">
        <v>1007.8911403</v>
      </c>
      <c r="P42" s="89">
        <v>1249.7219433</v>
      </c>
    </row>
    <row r="43" spans="1:16" s="16" customFormat="1" ht="11.4" x14ac:dyDescent="0.2">
      <c r="A43" s="16" t="s">
        <v>88</v>
      </c>
      <c r="B43" s="16" t="s">
        <v>190</v>
      </c>
      <c r="C43" s="89">
        <v>1139.2602119999999</v>
      </c>
      <c r="D43" s="89">
        <v>1177.162691</v>
      </c>
      <c r="E43" s="89">
        <v>1331.4784608</v>
      </c>
      <c r="F43" s="89">
        <v>1494.6519734999999</v>
      </c>
      <c r="G43" s="89">
        <v>1402.6930970999999</v>
      </c>
      <c r="H43" s="89">
        <v>1312.5783403999999</v>
      </c>
      <c r="I43" s="89">
        <v>984.05997855999999</v>
      </c>
      <c r="J43" s="89">
        <v>1015.7453536</v>
      </c>
      <c r="K43" s="89">
        <v>1052.0277237</v>
      </c>
      <c r="L43" s="89">
        <v>977.14128837999999</v>
      </c>
      <c r="M43" s="89">
        <v>883.56222195999999</v>
      </c>
      <c r="N43" s="89">
        <v>762.85618814999998</v>
      </c>
      <c r="O43" s="89">
        <v>663.20766249999997</v>
      </c>
      <c r="P43" s="89">
        <v>789.18143427999996</v>
      </c>
    </row>
    <row r="44" spans="1:16" s="16" customFormat="1" ht="11.4" x14ac:dyDescent="0.2">
      <c r="A44" s="16" t="s">
        <v>89</v>
      </c>
      <c r="B44" s="16" t="s">
        <v>190</v>
      </c>
      <c r="C44" s="89">
        <v>37305.49</v>
      </c>
      <c r="D44" s="89">
        <v>38628.697</v>
      </c>
      <c r="E44" s="89">
        <v>38807.646000000001</v>
      </c>
      <c r="F44" s="89">
        <v>38102.482000000004</v>
      </c>
      <c r="G44" s="89">
        <v>39272.900999999998</v>
      </c>
      <c r="H44" s="89">
        <v>38552.856</v>
      </c>
      <c r="I44" s="89">
        <v>40658.368000000002</v>
      </c>
      <c r="J44" s="89">
        <v>40108.241999999998</v>
      </c>
      <c r="K44" s="89">
        <v>40710.298000000003</v>
      </c>
      <c r="L44" s="89">
        <v>44772.853000000003</v>
      </c>
      <c r="M44" s="89">
        <v>45763.71</v>
      </c>
      <c r="N44" s="89">
        <v>40270.381999999998</v>
      </c>
      <c r="O44" s="89">
        <v>39042.858999999997</v>
      </c>
      <c r="P44" s="89">
        <v>40015.822999999997</v>
      </c>
    </row>
    <row r="45" spans="1:16" s="16" customFormat="1" ht="11.4" x14ac:dyDescent="0.2">
      <c r="A45" s="16" t="s">
        <v>90</v>
      </c>
      <c r="B45" s="16" t="s">
        <v>190</v>
      </c>
      <c r="C45" s="89">
        <v>14.513675108999999</v>
      </c>
      <c r="D45" s="89">
        <v>24.474513738999999</v>
      </c>
      <c r="E45" s="89">
        <v>15.213229959</v>
      </c>
      <c r="F45" s="89">
        <v>5.4540622359000004</v>
      </c>
      <c r="G45" s="89">
        <v>24.119788401000001</v>
      </c>
      <c r="H45" s="89">
        <v>9.1654837185000009</v>
      </c>
      <c r="I45" s="89">
        <v>15.411554231</v>
      </c>
      <c r="J45" s="89">
        <v>14.003286032</v>
      </c>
      <c r="K45" s="89">
        <v>16.625291745999998</v>
      </c>
      <c r="L45" s="89">
        <v>36.221065017000001</v>
      </c>
      <c r="M45" s="89">
        <v>7.9485250882000003</v>
      </c>
      <c r="N45" s="89">
        <v>60.951390838000002</v>
      </c>
      <c r="O45" s="93" t="s">
        <v>286</v>
      </c>
      <c r="P45" s="93">
        <v>6.1356914637999997</v>
      </c>
    </row>
    <row r="46" spans="1:16" s="94" customFormat="1" ht="11.4" x14ac:dyDescent="0.2">
      <c r="A46" s="94" t="s">
        <v>160</v>
      </c>
      <c r="B46" s="94" t="s">
        <v>91</v>
      </c>
      <c r="C46" s="130">
        <v>82.493718269743681</v>
      </c>
      <c r="D46" s="130">
        <v>82.93190003802539</v>
      </c>
      <c r="E46" s="130">
        <v>80.362381023435432</v>
      </c>
      <c r="F46" s="130">
        <v>80.245669677269433</v>
      </c>
      <c r="G46" s="130">
        <v>83.00789641807944</v>
      </c>
      <c r="H46" s="130">
        <v>84.494445563759143</v>
      </c>
      <c r="I46" s="130">
        <v>88.403053429460925</v>
      </c>
      <c r="J46" s="130">
        <v>87.340669977469233</v>
      </c>
      <c r="K46" s="130">
        <v>86.314483264644068</v>
      </c>
      <c r="L46" s="130">
        <v>88.891147083284295</v>
      </c>
      <c r="M46" s="130">
        <v>88.777537297813339</v>
      </c>
      <c r="N46" s="141">
        <v>89.79346867154257</v>
      </c>
      <c r="O46" s="141">
        <v>91.75548821048632</v>
      </c>
      <c r="P46" s="141">
        <v>88.944143290906254</v>
      </c>
    </row>
    <row r="47" spans="1:16" s="94" customFormat="1" ht="11.4" x14ac:dyDescent="0.2">
      <c r="A47" s="94" t="s">
        <v>162</v>
      </c>
      <c r="B47" s="94" t="s">
        <v>91</v>
      </c>
      <c r="C47" s="130">
        <v>2.0755638641774632</v>
      </c>
      <c r="D47" s="130">
        <v>3.1057727582070158</v>
      </c>
      <c r="E47" s="130">
        <v>3.3330117339580441</v>
      </c>
      <c r="F47" s="130">
        <v>3.5238718333299812</v>
      </c>
      <c r="G47" s="130">
        <v>4.1901225822239327</v>
      </c>
      <c r="H47" s="130">
        <v>4.0472203820009129</v>
      </c>
      <c r="I47" s="130">
        <v>3.7031770687646191</v>
      </c>
      <c r="J47" s="130">
        <v>4.3626209468324815</v>
      </c>
      <c r="K47" s="130">
        <v>4.0759193188003922</v>
      </c>
      <c r="L47" s="130">
        <v>3.8028754777956779</v>
      </c>
      <c r="M47" s="130">
        <v>3.3549743583241152</v>
      </c>
      <c r="N47" s="140">
        <v>3.3656384679149749</v>
      </c>
      <c r="O47" s="140">
        <v>3.634725218348442</v>
      </c>
      <c r="P47" s="140">
        <v>3.228448416228666</v>
      </c>
    </row>
    <row r="48" spans="1:16" s="121" customFormat="1" ht="11.4" x14ac:dyDescent="0.2">
      <c r="A48" s="121" t="s">
        <v>161</v>
      </c>
      <c r="B48" s="121" t="s">
        <v>91</v>
      </c>
      <c r="C48" s="131">
        <v>16.336616097351001</v>
      </c>
      <c r="D48" s="131">
        <v>17.776243540211599</v>
      </c>
      <c r="E48" s="131">
        <v>16.591487254110302</v>
      </c>
      <c r="F48" s="131">
        <v>18.800265484964701</v>
      </c>
      <c r="G48" s="131">
        <v>20.064653005985399</v>
      </c>
      <c r="H48" s="131">
        <v>20.4769978896156</v>
      </c>
      <c r="I48" s="131">
        <v>20.142242759397501</v>
      </c>
      <c r="J48" s="131">
        <v>19.811388783797501</v>
      </c>
      <c r="K48" s="131">
        <v>19.568536216636002</v>
      </c>
      <c r="L48" s="131">
        <v>19.454585387612099</v>
      </c>
      <c r="M48" s="131">
        <v>17.4376297618923</v>
      </c>
      <c r="N48" s="131">
        <v>18.71846567451</v>
      </c>
      <c r="O48" s="131">
        <v>19.895133883591701</v>
      </c>
      <c r="P48" s="131">
        <v>17.958983020447899</v>
      </c>
    </row>
    <row r="49" spans="1:7" s="16" customFormat="1" ht="11.4" x14ac:dyDescent="0.2"/>
    <row r="50" spans="1:7" s="16" customFormat="1" ht="11.4" x14ac:dyDescent="0.2">
      <c r="A50" s="16" t="s">
        <v>299</v>
      </c>
    </row>
    <row r="51" spans="1:7" s="16" customFormat="1" ht="11.4" x14ac:dyDescent="0.2">
      <c r="A51" s="94" t="s">
        <v>339</v>
      </c>
      <c r="G51" s="99"/>
    </row>
    <row r="52" spans="1:7" s="16" customFormat="1" x14ac:dyDescent="0.2">
      <c r="A52" s="16" t="s">
        <v>340</v>
      </c>
    </row>
    <row r="53" spans="1:7" s="16" customFormat="1" ht="11.4" x14ac:dyDescent="0.2"/>
    <row r="54" spans="1:7" s="16" customFormat="1" ht="11.4" x14ac:dyDescent="0.2"/>
  </sheetData>
  <mergeCells count="1">
    <mergeCell ref="C4:K4"/>
  </mergeCells>
  <pageMargins left="0.7" right="0.7" top="0.75" bottom="0.75" header="0.3" footer="0.3"/>
  <pageSetup paperSize="9" scale="7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ED0B6-7F13-42CB-94FB-DDBB92026003}">
  <sheetPr>
    <tabColor rgb="FF7CBF33"/>
    <pageSetUpPr fitToPage="1"/>
  </sheetPr>
  <dimension ref="A1:M41"/>
  <sheetViews>
    <sheetView workbookViewId="0"/>
  </sheetViews>
  <sheetFormatPr defaultRowHeight="13.2" x14ac:dyDescent="0.25"/>
  <cols>
    <col min="1" max="1" width="24.6640625" style="16" customWidth="1"/>
    <col min="2" max="3" width="15.33203125" style="16" bestFit="1" customWidth="1"/>
    <col min="4" max="4" width="15.5546875" style="16" bestFit="1" customWidth="1"/>
    <col min="5" max="5" width="20.6640625" style="16" bestFit="1" customWidth="1"/>
    <col min="6" max="6" width="15.5546875" style="16" bestFit="1" customWidth="1"/>
    <col min="7" max="7" width="20.6640625" style="16" bestFit="1" customWidth="1"/>
    <col min="8" max="8" width="10.6640625" style="16" bestFit="1" customWidth="1"/>
    <col min="9" max="10" width="18.5546875" style="16" bestFit="1" customWidth="1"/>
    <col min="11" max="11" width="10.33203125" bestFit="1" customWidth="1"/>
    <col min="12" max="12" width="12.33203125" bestFit="1" customWidth="1"/>
    <col min="13" max="13" width="14" bestFit="1" customWidth="1"/>
    <col min="14" max="15" width="9.33203125" bestFit="1" customWidth="1"/>
    <col min="16" max="16" width="12.33203125" bestFit="1" customWidth="1"/>
  </cols>
  <sheetData>
    <row r="1" spans="1:10" ht="15.6" x14ac:dyDescent="0.3">
      <c r="A1" s="87" t="s">
        <v>225</v>
      </c>
      <c r="B1" s="129"/>
    </row>
    <row r="2" spans="1:10" ht="15.6" x14ac:dyDescent="0.3">
      <c r="A2" s="87" t="s">
        <v>304</v>
      </c>
      <c r="B2"/>
      <c r="C2"/>
      <c r="D2"/>
      <c r="E2"/>
      <c r="F2"/>
      <c r="G2"/>
      <c r="H2"/>
      <c r="I2"/>
      <c r="J2"/>
    </row>
    <row r="3" spans="1:10" x14ac:dyDescent="0.25">
      <c r="A3" s="121" t="s">
        <v>305</v>
      </c>
      <c r="B3"/>
      <c r="C3"/>
      <c r="D3"/>
      <c r="E3"/>
      <c r="F3"/>
      <c r="G3"/>
      <c r="H3"/>
      <c r="I3"/>
      <c r="J3"/>
    </row>
    <row r="5" spans="1:10" ht="36" x14ac:dyDescent="0.25">
      <c r="A5" s="90" t="s">
        <v>242</v>
      </c>
      <c r="B5" s="91" t="s">
        <v>173</v>
      </c>
      <c r="C5" s="91" t="s">
        <v>172</v>
      </c>
      <c r="D5" s="91" t="s">
        <v>169</v>
      </c>
      <c r="E5" s="91" t="s">
        <v>171</v>
      </c>
      <c r="F5" s="91" t="s">
        <v>170</v>
      </c>
      <c r="G5" s="91" t="s">
        <v>174</v>
      </c>
      <c r="H5" s="91" t="s">
        <v>168</v>
      </c>
      <c r="I5" s="91" t="s">
        <v>175</v>
      </c>
      <c r="J5" s="91" t="s">
        <v>176</v>
      </c>
    </row>
    <row r="6" spans="1:10" x14ac:dyDescent="0.25">
      <c r="A6" s="16" t="s">
        <v>291</v>
      </c>
      <c r="B6" s="127">
        <v>9</v>
      </c>
      <c r="C6" s="127">
        <v>4</v>
      </c>
      <c r="D6" s="127">
        <v>2528</v>
      </c>
      <c r="E6" s="127">
        <v>7191</v>
      </c>
      <c r="F6" s="127">
        <v>621</v>
      </c>
      <c r="G6" s="127">
        <v>1122</v>
      </c>
      <c r="H6" s="127">
        <v>147</v>
      </c>
      <c r="I6" s="127">
        <v>41</v>
      </c>
      <c r="J6" s="127">
        <v>122</v>
      </c>
    </row>
    <row r="7" spans="1:10" x14ac:dyDescent="0.25">
      <c r="A7" s="16" t="s">
        <v>250</v>
      </c>
      <c r="B7" s="127">
        <v>1</v>
      </c>
      <c r="C7" s="127" t="s">
        <v>286</v>
      </c>
      <c r="D7" s="127">
        <v>252</v>
      </c>
      <c r="E7" s="127">
        <v>1187</v>
      </c>
      <c r="F7" s="127" t="s">
        <v>286</v>
      </c>
      <c r="G7" s="127" t="s">
        <v>286</v>
      </c>
      <c r="H7" s="127">
        <v>50</v>
      </c>
      <c r="I7" s="127">
        <v>11</v>
      </c>
      <c r="J7" s="127">
        <v>50</v>
      </c>
    </row>
    <row r="8" spans="1:10" x14ac:dyDescent="0.25">
      <c r="A8" s="16" t="s">
        <v>251</v>
      </c>
      <c r="B8" s="127">
        <v>27</v>
      </c>
      <c r="C8" s="127">
        <v>14</v>
      </c>
      <c r="D8" s="127">
        <v>7270</v>
      </c>
      <c r="E8" s="127">
        <v>20486</v>
      </c>
      <c r="F8" s="127">
        <v>1669</v>
      </c>
      <c r="G8" s="127">
        <v>1741</v>
      </c>
      <c r="H8" s="127">
        <v>576</v>
      </c>
      <c r="I8" s="127">
        <v>147</v>
      </c>
      <c r="J8" s="127">
        <v>415</v>
      </c>
    </row>
    <row r="9" spans="1:10" x14ac:dyDescent="0.25">
      <c r="A9" s="16" t="s">
        <v>252</v>
      </c>
      <c r="B9" s="127">
        <v>0</v>
      </c>
      <c r="C9" s="127" t="s">
        <v>286</v>
      </c>
      <c r="D9" s="127">
        <v>20</v>
      </c>
      <c r="E9" s="127">
        <v>50</v>
      </c>
      <c r="F9" s="127" t="s">
        <v>286</v>
      </c>
      <c r="G9" s="127" t="s">
        <v>286</v>
      </c>
      <c r="H9" s="127">
        <v>0</v>
      </c>
      <c r="I9" s="127">
        <v>0</v>
      </c>
      <c r="J9" s="127">
        <v>1</v>
      </c>
    </row>
    <row r="10" spans="1:10" x14ac:dyDescent="0.25">
      <c r="A10" s="16" t="s">
        <v>253</v>
      </c>
      <c r="B10" s="127">
        <v>52</v>
      </c>
      <c r="C10" s="127">
        <v>17</v>
      </c>
      <c r="D10" s="127">
        <v>16497</v>
      </c>
      <c r="E10" s="127">
        <v>57221</v>
      </c>
      <c r="F10" s="127">
        <v>4161</v>
      </c>
      <c r="G10" s="127">
        <v>8632</v>
      </c>
      <c r="H10" s="127">
        <v>800</v>
      </c>
      <c r="I10" s="127">
        <v>255</v>
      </c>
      <c r="J10" s="127">
        <v>845</v>
      </c>
    </row>
    <row r="11" spans="1:10" x14ac:dyDescent="0.25">
      <c r="A11" s="16" t="s">
        <v>254</v>
      </c>
      <c r="B11" s="127">
        <v>70</v>
      </c>
      <c r="C11" s="127">
        <v>28</v>
      </c>
      <c r="D11" s="127">
        <v>23282</v>
      </c>
      <c r="E11" s="127">
        <v>50267</v>
      </c>
      <c r="F11" s="127">
        <v>5241</v>
      </c>
      <c r="G11" s="127">
        <v>9406</v>
      </c>
      <c r="H11" s="127">
        <v>1006</v>
      </c>
      <c r="I11" s="127">
        <v>345</v>
      </c>
      <c r="J11" s="127">
        <v>725</v>
      </c>
    </row>
    <row r="12" spans="1:10" x14ac:dyDescent="0.25">
      <c r="A12" s="16" t="s">
        <v>255</v>
      </c>
      <c r="B12" s="127">
        <v>91</v>
      </c>
      <c r="C12" s="127">
        <v>21</v>
      </c>
      <c r="D12" s="127">
        <v>28672</v>
      </c>
      <c r="E12" s="127">
        <v>50380</v>
      </c>
      <c r="F12" s="127">
        <v>2744</v>
      </c>
      <c r="G12" s="127">
        <v>5680</v>
      </c>
      <c r="H12" s="127">
        <v>1560</v>
      </c>
      <c r="I12" s="127">
        <v>433</v>
      </c>
      <c r="J12" s="127">
        <v>814</v>
      </c>
    </row>
    <row r="13" spans="1:10" x14ac:dyDescent="0.25">
      <c r="A13" s="16" t="s">
        <v>256</v>
      </c>
      <c r="B13" s="127">
        <v>36</v>
      </c>
      <c r="C13" s="127">
        <v>11</v>
      </c>
      <c r="D13" s="127">
        <v>12871</v>
      </c>
      <c r="E13" s="127">
        <v>24501</v>
      </c>
      <c r="F13" s="127">
        <v>1991</v>
      </c>
      <c r="G13" s="127">
        <v>2998</v>
      </c>
      <c r="H13" s="127">
        <v>696</v>
      </c>
      <c r="I13" s="127">
        <v>235</v>
      </c>
      <c r="J13" s="127">
        <v>438</v>
      </c>
    </row>
    <row r="14" spans="1:10" x14ac:dyDescent="0.25">
      <c r="A14" s="16" t="s">
        <v>257</v>
      </c>
      <c r="B14" s="127">
        <v>17</v>
      </c>
      <c r="C14" s="127">
        <v>14</v>
      </c>
      <c r="D14" s="127">
        <v>4279</v>
      </c>
      <c r="E14" s="127">
        <v>67198</v>
      </c>
      <c r="F14" s="127">
        <v>993</v>
      </c>
      <c r="G14" s="127">
        <v>6015</v>
      </c>
      <c r="H14" s="127">
        <v>341</v>
      </c>
      <c r="I14" s="127">
        <v>76</v>
      </c>
      <c r="J14" s="127">
        <v>893</v>
      </c>
    </row>
    <row r="15" spans="1:10" x14ac:dyDescent="0.25">
      <c r="A15" s="16" t="s">
        <v>258</v>
      </c>
      <c r="B15" s="127">
        <v>64</v>
      </c>
      <c r="C15" s="127">
        <v>12</v>
      </c>
      <c r="D15" s="127">
        <v>27423</v>
      </c>
      <c r="E15" s="127">
        <v>41843</v>
      </c>
      <c r="F15" s="127">
        <v>1863</v>
      </c>
      <c r="G15" s="127">
        <v>3327</v>
      </c>
      <c r="H15" s="127">
        <v>1641</v>
      </c>
      <c r="I15" s="127">
        <v>635</v>
      </c>
      <c r="J15" s="127">
        <v>1000</v>
      </c>
    </row>
    <row r="16" spans="1:10" x14ac:dyDescent="0.25">
      <c r="A16" s="16" t="s">
        <v>259</v>
      </c>
      <c r="B16" s="127">
        <v>2</v>
      </c>
      <c r="C16" s="127">
        <v>1</v>
      </c>
      <c r="D16" s="127">
        <v>707</v>
      </c>
      <c r="E16" s="127">
        <v>1476</v>
      </c>
      <c r="F16" s="127">
        <v>471</v>
      </c>
      <c r="G16" s="127">
        <v>729</v>
      </c>
      <c r="H16" s="127">
        <v>18</v>
      </c>
      <c r="I16" s="127">
        <v>6</v>
      </c>
      <c r="J16" s="127">
        <v>10</v>
      </c>
    </row>
    <row r="17" spans="1:13" x14ac:dyDescent="0.25">
      <c r="A17" s="16" t="s">
        <v>260</v>
      </c>
      <c r="B17" s="127">
        <v>8</v>
      </c>
      <c r="C17" s="127">
        <v>2</v>
      </c>
      <c r="D17" s="127">
        <v>1759</v>
      </c>
      <c r="E17" s="127">
        <v>11168</v>
      </c>
      <c r="F17" s="127">
        <v>621</v>
      </c>
      <c r="G17" s="127">
        <v>696</v>
      </c>
      <c r="H17" s="127">
        <v>155</v>
      </c>
      <c r="I17" s="127">
        <v>32</v>
      </c>
      <c r="J17" s="127">
        <v>219</v>
      </c>
    </row>
    <row r="18" spans="1:13" x14ac:dyDescent="0.25">
      <c r="A18" s="16" t="s">
        <v>261</v>
      </c>
      <c r="B18" s="127">
        <v>23</v>
      </c>
      <c r="C18" s="127">
        <v>9</v>
      </c>
      <c r="D18" s="127">
        <v>4358</v>
      </c>
      <c r="E18" s="127">
        <v>21038</v>
      </c>
      <c r="F18" s="127">
        <v>1805</v>
      </c>
      <c r="G18" s="127">
        <v>2086</v>
      </c>
      <c r="H18" s="127">
        <v>633</v>
      </c>
      <c r="I18" s="127">
        <v>76</v>
      </c>
      <c r="J18" s="127">
        <v>366</v>
      </c>
    </row>
    <row r="19" spans="1:13" x14ac:dyDescent="0.25">
      <c r="A19" s="16" t="s">
        <v>262</v>
      </c>
      <c r="B19" s="127">
        <v>5</v>
      </c>
      <c r="C19" s="127">
        <v>1</v>
      </c>
      <c r="D19" s="127">
        <v>1306</v>
      </c>
      <c r="E19" s="127">
        <v>3089</v>
      </c>
      <c r="F19" s="127">
        <v>140</v>
      </c>
      <c r="G19" s="127">
        <v>149</v>
      </c>
      <c r="H19" s="127">
        <v>62</v>
      </c>
      <c r="I19" s="127">
        <v>18</v>
      </c>
      <c r="J19" s="127">
        <v>45</v>
      </c>
    </row>
    <row r="20" spans="1:13" x14ac:dyDescent="0.25">
      <c r="A20" s="16" t="s">
        <v>263</v>
      </c>
      <c r="B20" s="127">
        <v>1</v>
      </c>
      <c r="C20" s="127" t="s">
        <v>286</v>
      </c>
      <c r="D20" s="127">
        <v>752</v>
      </c>
      <c r="E20" s="127">
        <v>2891</v>
      </c>
      <c r="F20" s="127" t="s">
        <v>286</v>
      </c>
      <c r="G20" s="127" t="s">
        <v>286</v>
      </c>
      <c r="H20" s="127">
        <v>9</v>
      </c>
      <c r="I20" s="127">
        <v>3</v>
      </c>
      <c r="J20" s="127">
        <v>14</v>
      </c>
    </row>
    <row r="21" spans="1:13" x14ac:dyDescent="0.25">
      <c r="A21" s="16" t="s">
        <v>264</v>
      </c>
      <c r="B21" s="127">
        <v>252</v>
      </c>
      <c r="C21" s="127">
        <v>60</v>
      </c>
      <c r="D21" s="127">
        <v>74255</v>
      </c>
      <c r="E21" s="127">
        <v>179668</v>
      </c>
      <c r="F21" s="127">
        <v>10004</v>
      </c>
      <c r="G21" s="127">
        <v>14834</v>
      </c>
      <c r="H21" s="127">
        <v>4321</v>
      </c>
      <c r="I21" s="127">
        <v>1255</v>
      </c>
      <c r="J21" s="127">
        <v>3066</v>
      </c>
    </row>
    <row r="22" spans="1:13" x14ac:dyDescent="0.25">
      <c r="A22" s="16" t="s">
        <v>265</v>
      </c>
      <c r="B22" s="127">
        <v>0</v>
      </c>
      <c r="C22" s="127">
        <v>0</v>
      </c>
      <c r="D22" s="127">
        <v>95</v>
      </c>
      <c r="E22" s="127">
        <v>310</v>
      </c>
      <c r="F22" s="127">
        <v>72</v>
      </c>
      <c r="G22" s="127">
        <v>160</v>
      </c>
      <c r="H22" s="127">
        <v>8</v>
      </c>
      <c r="I22" s="127">
        <v>2</v>
      </c>
      <c r="J22" s="127">
        <v>5</v>
      </c>
      <c r="M22" s="156"/>
    </row>
    <row r="23" spans="1:13" x14ac:dyDescent="0.25">
      <c r="A23" s="16" t="s">
        <v>266</v>
      </c>
      <c r="B23" s="127">
        <v>114</v>
      </c>
      <c r="C23" s="127">
        <v>45</v>
      </c>
      <c r="D23" s="127">
        <v>28016</v>
      </c>
      <c r="E23" s="127">
        <v>76417</v>
      </c>
      <c r="F23" s="127">
        <v>4872</v>
      </c>
      <c r="G23" s="127">
        <v>8556</v>
      </c>
      <c r="H23" s="127">
        <v>1747</v>
      </c>
      <c r="I23" s="127">
        <v>376</v>
      </c>
      <c r="J23" s="127">
        <v>1033</v>
      </c>
    </row>
    <row r="24" spans="1:13" x14ac:dyDescent="0.25">
      <c r="A24" s="16" t="s">
        <v>311</v>
      </c>
      <c r="B24" s="127">
        <v>0</v>
      </c>
      <c r="C24" s="127">
        <v>0</v>
      </c>
      <c r="D24" s="127">
        <v>63</v>
      </c>
      <c r="E24" s="127">
        <v>256</v>
      </c>
      <c r="F24" s="127">
        <v>63</v>
      </c>
      <c r="G24" s="127">
        <v>256</v>
      </c>
      <c r="H24" s="127">
        <v>2</v>
      </c>
      <c r="I24" s="127">
        <v>1</v>
      </c>
      <c r="J24" s="127">
        <v>4</v>
      </c>
    </row>
    <row r="25" spans="1:13" x14ac:dyDescent="0.25">
      <c r="A25" s="16" t="s">
        <v>267</v>
      </c>
      <c r="B25" s="127">
        <v>76</v>
      </c>
      <c r="C25" s="127">
        <v>17</v>
      </c>
      <c r="D25" s="127">
        <v>41897</v>
      </c>
      <c r="E25" s="127">
        <v>131283</v>
      </c>
      <c r="F25" s="127">
        <v>2817</v>
      </c>
      <c r="G25" s="127">
        <v>7241</v>
      </c>
      <c r="H25" s="127">
        <v>1011</v>
      </c>
      <c r="I25" s="127">
        <v>229</v>
      </c>
      <c r="J25" s="127">
        <v>926</v>
      </c>
    </row>
    <row r="26" spans="1:13" x14ac:dyDescent="0.25">
      <c r="A26" s="16" t="s">
        <v>268</v>
      </c>
      <c r="B26" s="127">
        <v>164</v>
      </c>
      <c r="C26" s="127">
        <v>117</v>
      </c>
      <c r="D26" s="127">
        <v>35135</v>
      </c>
      <c r="E26" s="127">
        <v>63395</v>
      </c>
      <c r="F26" s="127">
        <v>11485</v>
      </c>
      <c r="G26" s="127">
        <v>21832</v>
      </c>
      <c r="H26" s="127">
        <v>4198</v>
      </c>
      <c r="I26" s="127">
        <v>692</v>
      </c>
      <c r="J26" s="127">
        <v>1252</v>
      </c>
    </row>
    <row r="27" spans="1:13" x14ac:dyDescent="0.25">
      <c r="A27" s="16" t="s">
        <v>269</v>
      </c>
      <c r="B27" s="127">
        <v>613</v>
      </c>
      <c r="C27" s="127">
        <v>205</v>
      </c>
      <c r="D27" s="127">
        <v>166941</v>
      </c>
      <c r="E27" s="127">
        <v>463126</v>
      </c>
      <c r="F27" s="127">
        <v>36397</v>
      </c>
      <c r="G27" s="127">
        <v>53463</v>
      </c>
      <c r="H27" s="127">
        <v>8861</v>
      </c>
      <c r="I27" s="127">
        <v>2411</v>
      </c>
      <c r="J27" s="127">
        <v>6694</v>
      </c>
      <c r="M27" s="156"/>
    </row>
    <row r="28" spans="1:13" x14ac:dyDescent="0.25">
      <c r="A28" s="16" t="s">
        <v>270</v>
      </c>
      <c r="B28" s="127">
        <v>1</v>
      </c>
      <c r="C28" s="127" t="s">
        <v>286</v>
      </c>
      <c r="D28" s="127">
        <v>333</v>
      </c>
      <c r="E28" s="127">
        <v>2344</v>
      </c>
      <c r="F28" s="127" t="s">
        <v>286</v>
      </c>
      <c r="G28" s="127" t="s">
        <v>286</v>
      </c>
      <c r="H28" s="127">
        <v>18</v>
      </c>
      <c r="I28" s="127">
        <v>8</v>
      </c>
      <c r="J28" s="127">
        <v>52</v>
      </c>
      <c r="M28" s="156"/>
    </row>
    <row r="29" spans="1:13" x14ac:dyDescent="0.25">
      <c r="A29" s="16" t="s">
        <v>271</v>
      </c>
      <c r="B29" s="127">
        <v>51</v>
      </c>
      <c r="C29" s="127" t="s">
        <v>286</v>
      </c>
      <c r="D29" s="127">
        <v>16653</v>
      </c>
      <c r="E29" s="127">
        <v>57888</v>
      </c>
      <c r="F29" s="127" t="s">
        <v>286</v>
      </c>
      <c r="G29" s="127" t="s">
        <v>286</v>
      </c>
      <c r="H29" s="127">
        <v>837</v>
      </c>
      <c r="I29" s="127">
        <v>265</v>
      </c>
      <c r="J29" s="127">
        <v>851</v>
      </c>
    </row>
    <row r="30" spans="1:13" x14ac:dyDescent="0.25">
      <c r="A30" s="16" t="s">
        <v>272</v>
      </c>
      <c r="B30" s="127">
        <v>19</v>
      </c>
      <c r="C30" s="127">
        <v>6</v>
      </c>
      <c r="D30" s="127">
        <v>6721</v>
      </c>
      <c r="E30" s="127">
        <v>31944</v>
      </c>
      <c r="F30" s="127">
        <v>964</v>
      </c>
      <c r="G30" s="127">
        <v>1513</v>
      </c>
      <c r="H30" s="127">
        <v>347</v>
      </c>
      <c r="I30" s="127">
        <v>95</v>
      </c>
      <c r="J30" s="127">
        <v>397</v>
      </c>
    </row>
    <row r="31" spans="1:13" x14ac:dyDescent="0.25">
      <c r="A31" s="16" t="s">
        <v>273</v>
      </c>
      <c r="B31" s="127">
        <v>14</v>
      </c>
      <c r="C31" s="127">
        <v>1</v>
      </c>
      <c r="D31" s="127">
        <v>3067</v>
      </c>
      <c r="E31" s="127">
        <v>13295</v>
      </c>
      <c r="F31" s="127">
        <v>135</v>
      </c>
      <c r="G31" s="127">
        <v>223</v>
      </c>
      <c r="H31" s="127">
        <v>186</v>
      </c>
      <c r="I31" s="127">
        <v>38</v>
      </c>
      <c r="J31" s="127">
        <v>174</v>
      </c>
    </row>
    <row r="32" spans="1:13" x14ac:dyDescent="0.25">
      <c r="A32" s="88" t="s">
        <v>215</v>
      </c>
      <c r="B32" s="160">
        <v>1711</v>
      </c>
      <c r="C32" s="160">
        <v>583</v>
      </c>
      <c r="D32" s="160">
        <v>505148</v>
      </c>
      <c r="E32" s="160">
        <v>1379910</v>
      </c>
      <c r="F32" s="160">
        <v>89131</v>
      </c>
      <c r="G32" s="160">
        <v>150657</v>
      </c>
      <c r="H32" s="160">
        <v>29231</v>
      </c>
      <c r="I32" s="160">
        <v>7684</v>
      </c>
      <c r="J32" s="160">
        <v>20412</v>
      </c>
    </row>
    <row r="33" spans="5:11" x14ac:dyDescent="0.25">
      <c r="E33" s="138"/>
    </row>
    <row r="34" spans="5:11" x14ac:dyDescent="0.25">
      <c r="H34" s="138"/>
    </row>
    <row r="35" spans="5:11" x14ac:dyDescent="0.25">
      <c r="E35" s="138"/>
      <c r="H35" s="138"/>
    </row>
    <row r="36" spans="5:11" x14ac:dyDescent="0.25">
      <c r="E36" s="138"/>
    </row>
    <row r="37" spans="5:11" x14ac:dyDescent="0.25">
      <c r="K37" s="156"/>
    </row>
    <row r="38" spans="5:11" x14ac:dyDescent="0.25">
      <c r="K38" s="156"/>
    </row>
    <row r="39" spans="5:11" x14ac:dyDescent="0.25">
      <c r="H39" s="138"/>
    </row>
    <row r="41" spans="5:11" x14ac:dyDescent="0.25">
      <c r="H41" s="138"/>
    </row>
  </sheetData>
  <pageMargins left="0.7" right="0.7" top="0.75" bottom="0.75" header="0.3" footer="0.3"/>
  <pageSetup paperSize="9" scale="7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9AFEB-0E7D-4674-B2FB-0DCC0ED7F51B}">
  <sheetPr>
    <tabColor rgb="FF7CBF33"/>
    <pageSetUpPr fitToPage="1"/>
  </sheetPr>
  <dimension ref="A1:J33"/>
  <sheetViews>
    <sheetView workbookViewId="0"/>
  </sheetViews>
  <sheetFormatPr defaultColWidth="9.33203125" defaultRowHeight="11.4" x14ac:dyDescent="0.2"/>
  <cols>
    <col min="1" max="1" width="24.6640625" style="16" customWidth="1"/>
    <col min="2" max="3" width="19.5546875" style="16" bestFit="1" customWidth="1"/>
    <col min="4" max="5" width="20.6640625" style="16" bestFit="1" customWidth="1"/>
    <col min="6" max="6" width="10.6640625" style="16" bestFit="1" customWidth="1"/>
    <col min="7" max="7" width="26.6640625" style="16" bestFit="1" customWidth="1"/>
    <col min="8" max="16384" width="9.33203125" style="16"/>
  </cols>
  <sheetData>
    <row r="1" spans="1:10" ht="15.6" x14ac:dyDescent="0.3">
      <c r="A1" s="87" t="s">
        <v>226</v>
      </c>
    </row>
    <row r="2" spans="1:10" customFormat="1" ht="15.6" x14ac:dyDescent="0.3">
      <c r="A2" s="87" t="s">
        <v>306</v>
      </c>
    </row>
    <row r="3" spans="1:10" customFormat="1" ht="13.2" x14ac:dyDescent="0.25">
      <c r="A3" s="121" t="s">
        <v>307</v>
      </c>
    </row>
    <row r="4" spans="1:10" customFormat="1" ht="13.2" x14ac:dyDescent="0.25">
      <c r="A4" s="16"/>
      <c r="B4" s="16"/>
      <c r="C4" s="16"/>
      <c r="D4" s="16"/>
      <c r="E4" s="16"/>
      <c r="F4" s="16"/>
      <c r="G4" s="16"/>
      <c r="H4" s="16"/>
      <c r="I4" s="16"/>
      <c r="J4" s="16"/>
    </row>
    <row r="5" spans="1:10" ht="24" x14ac:dyDescent="0.25">
      <c r="A5" s="90" t="s">
        <v>242</v>
      </c>
      <c r="B5" s="91" t="s">
        <v>180</v>
      </c>
      <c r="C5" s="91" t="s">
        <v>181</v>
      </c>
      <c r="D5" s="91" t="s">
        <v>177</v>
      </c>
      <c r="E5" s="91" t="s">
        <v>178</v>
      </c>
      <c r="F5" s="91" t="s">
        <v>168</v>
      </c>
      <c r="G5" s="91" t="s">
        <v>179</v>
      </c>
    </row>
    <row r="6" spans="1:10" ht="12.75" customHeight="1" x14ac:dyDescent="0.2">
      <c r="A6" s="16" t="s">
        <v>291</v>
      </c>
      <c r="B6" s="127">
        <v>3</v>
      </c>
      <c r="C6" s="127">
        <v>2</v>
      </c>
      <c r="D6" s="127">
        <v>594</v>
      </c>
      <c r="E6" s="127">
        <v>401</v>
      </c>
      <c r="F6" s="127">
        <v>55</v>
      </c>
      <c r="G6" s="127">
        <v>9</v>
      </c>
    </row>
    <row r="7" spans="1:10" ht="12.75" customHeight="1" x14ac:dyDescent="0.2">
      <c r="A7" s="16" t="s">
        <v>251</v>
      </c>
      <c r="B7" s="127">
        <v>2</v>
      </c>
      <c r="C7" s="127">
        <v>13</v>
      </c>
      <c r="D7" s="127">
        <v>495</v>
      </c>
      <c r="E7" s="127">
        <v>1666</v>
      </c>
      <c r="F7" s="127">
        <v>40</v>
      </c>
      <c r="G7" s="127">
        <v>10</v>
      </c>
    </row>
    <row r="8" spans="1:10" ht="12.75" customHeight="1" x14ac:dyDescent="0.2">
      <c r="A8" s="16" t="s">
        <v>253</v>
      </c>
      <c r="B8" s="127">
        <v>6</v>
      </c>
      <c r="C8" s="127">
        <v>7</v>
      </c>
      <c r="D8" s="127">
        <v>2517</v>
      </c>
      <c r="E8" s="127">
        <v>1890</v>
      </c>
      <c r="F8" s="127">
        <v>107</v>
      </c>
      <c r="G8" s="127">
        <v>44</v>
      </c>
    </row>
    <row r="9" spans="1:10" ht="12.75" customHeight="1" x14ac:dyDescent="0.2">
      <c r="A9" s="16" t="s">
        <v>254</v>
      </c>
      <c r="B9" s="127">
        <v>15</v>
      </c>
      <c r="C9" s="127">
        <v>15</v>
      </c>
      <c r="D9" s="127">
        <v>7406</v>
      </c>
      <c r="E9" s="127">
        <v>2898</v>
      </c>
      <c r="F9" s="127">
        <v>208</v>
      </c>
      <c r="G9" s="127">
        <v>114</v>
      </c>
    </row>
    <row r="10" spans="1:10" ht="12.75" customHeight="1" x14ac:dyDescent="0.2">
      <c r="A10" s="16" t="s">
        <v>255</v>
      </c>
      <c r="B10" s="127">
        <v>17</v>
      </c>
      <c r="C10" s="127">
        <v>8</v>
      </c>
      <c r="D10" s="127">
        <v>5306</v>
      </c>
      <c r="E10" s="127">
        <v>931</v>
      </c>
      <c r="F10" s="127">
        <v>159</v>
      </c>
      <c r="G10" s="127">
        <v>54</v>
      </c>
    </row>
    <row r="11" spans="1:10" ht="12.75" customHeight="1" x14ac:dyDescent="0.2">
      <c r="A11" s="16" t="s">
        <v>256</v>
      </c>
      <c r="B11" s="127">
        <v>6</v>
      </c>
      <c r="C11" s="127">
        <v>7</v>
      </c>
      <c r="D11" s="127">
        <v>2115</v>
      </c>
      <c r="E11" s="127">
        <v>1302</v>
      </c>
      <c r="F11" s="127">
        <v>105</v>
      </c>
      <c r="G11" s="127">
        <v>38</v>
      </c>
    </row>
    <row r="12" spans="1:10" ht="12.75" customHeight="1" x14ac:dyDescent="0.2">
      <c r="A12" s="16" t="s">
        <v>257</v>
      </c>
      <c r="B12" s="127" t="s">
        <v>286</v>
      </c>
      <c r="C12" s="127">
        <v>2</v>
      </c>
      <c r="D12" s="127" t="s">
        <v>286</v>
      </c>
      <c r="E12" s="127">
        <v>460</v>
      </c>
      <c r="F12" s="127" t="s">
        <v>286</v>
      </c>
      <c r="G12" s="127" t="s">
        <v>286</v>
      </c>
    </row>
    <row r="13" spans="1:10" ht="12.75" customHeight="1" x14ac:dyDescent="0.2">
      <c r="A13" s="16" t="s">
        <v>258</v>
      </c>
      <c r="B13" s="127">
        <v>7</v>
      </c>
      <c r="C13" s="127">
        <v>5</v>
      </c>
      <c r="D13" s="127">
        <v>3064</v>
      </c>
      <c r="E13" s="127">
        <v>968</v>
      </c>
      <c r="F13" s="127">
        <v>180</v>
      </c>
      <c r="G13" s="127">
        <v>78</v>
      </c>
    </row>
    <row r="14" spans="1:10" ht="12.75" customHeight="1" x14ac:dyDescent="0.2">
      <c r="A14" s="16" t="s">
        <v>259</v>
      </c>
      <c r="B14" s="127">
        <v>1</v>
      </c>
      <c r="C14" s="127">
        <v>1</v>
      </c>
      <c r="D14" s="127">
        <v>491</v>
      </c>
      <c r="E14" s="127">
        <v>372</v>
      </c>
      <c r="F14" s="127">
        <v>13</v>
      </c>
      <c r="G14" s="127">
        <v>5</v>
      </c>
    </row>
    <row r="15" spans="1:10" ht="12.75" customHeight="1" x14ac:dyDescent="0.2">
      <c r="A15" s="16" t="s">
        <v>260</v>
      </c>
      <c r="B15" s="127" t="s">
        <v>286</v>
      </c>
      <c r="C15" s="127">
        <v>1</v>
      </c>
      <c r="D15" s="127" t="s">
        <v>286</v>
      </c>
      <c r="E15" s="127">
        <v>386</v>
      </c>
      <c r="F15" s="127" t="s">
        <v>286</v>
      </c>
      <c r="G15" s="127" t="s">
        <v>286</v>
      </c>
    </row>
    <row r="16" spans="1:10" ht="12.75" customHeight="1" x14ac:dyDescent="0.2">
      <c r="A16" s="16" t="s">
        <v>261</v>
      </c>
      <c r="B16" s="127">
        <v>2</v>
      </c>
      <c r="C16" s="127">
        <v>8</v>
      </c>
      <c r="D16" s="127">
        <v>827</v>
      </c>
      <c r="E16" s="127">
        <v>1600</v>
      </c>
      <c r="F16" s="127">
        <v>44</v>
      </c>
      <c r="G16" s="127">
        <v>10</v>
      </c>
    </row>
    <row r="17" spans="1:7" ht="12.75" customHeight="1" x14ac:dyDescent="0.2">
      <c r="A17" s="16" t="s">
        <v>262</v>
      </c>
      <c r="B17" s="127">
        <v>2</v>
      </c>
      <c r="C17" s="127">
        <v>1</v>
      </c>
      <c r="D17" s="127">
        <v>317</v>
      </c>
      <c r="E17" s="127">
        <v>116</v>
      </c>
      <c r="F17" s="127">
        <v>15</v>
      </c>
      <c r="G17" s="127">
        <v>2</v>
      </c>
    </row>
    <row r="18" spans="1:7" ht="12.75" customHeight="1" x14ac:dyDescent="0.2">
      <c r="A18" s="16" t="s">
        <v>263</v>
      </c>
      <c r="B18" s="127">
        <v>0</v>
      </c>
      <c r="C18" s="127" t="s">
        <v>286</v>
      </c>
      <c r="D18" s="127">
        <v>33</v>
      </c>
      <c r="E18" s="127" t="s">
        <v>286</v>
      </c>
      <c r="F18" s="127">
        <v>3</v>
      </c>
      <c r="G18" s="127">
        <v>0</v>
      </c>
    </row>
    <row r="19" spans="1:7" ht="12.75" customHeight="1" x14ac:dyDescent="0.2">
      <c r="A19" s="16" t="s">
        <v>264</v>
      </c>
      <c r="B19" s="127">
        <v>34</v>
      </c>
      <c r="C19" s="127">
        <v>43</v>
      </c>
      <c r="D19" s="127">
        <v>13305</v>
      </c>
      <c r="E19" s="127">
        <v>5751</v>
      </c>
      <c r="F19" s="127">
        <v>493</v>
      </c>
      <c r="G19" s="127">
        <v>198</v>
      </c>
    </row>
    <row r="20" spans="1:7" ht="12.75" customHeight="1" x14ac:dyDescent="0.2">
      <c r="A20" s="16" t="s">
        <v>265</v>
      </c>
      <c r="B20" s="127">
        <v>0</v>
      </c>
      <c r="C20" s="127">
        <v>0</v>
      </c>
      <c r="D20" s="127">
        <v>10</v>
      </c>
      <c r="E20" s="127">
        <v>15</v>
      </c>
      <c r="F20" s="127">
        <v>3</v>
      </c>
      <c r="G20" s="127">
        <v>0</v>
      </c>
    </row>
    <row r="21" spans="1:7" ht="12.75" customHeight="1" x14ac:dyDescent="0.2">
      <c r="A21" s="16" t="s">
        <v>266</v>
      </c>
      <c r="B21" s="127">
        <v>23</v>
      </c>
      <c r="C21" s="127">
        <v>30</v>
      </c>
      <c r="D21" s="127">
        <v>7182</v>
      </c>
      <c r="E21" s="127">
        <v>3782</v>
      </c>
      <c r="F21" s="127">
        <v>367</v>
      </c>
      <c r="G21" s="127">
        <v>89</v>
      </c>
    </row>
    <row r="22" spans="1:7" ht="12.75" customHeight="1" x14ac:dyDescent="0.2">
      <c r="A22" s="16" t="s">
        <v>267</v>
      </c>
      <c r="B22" s="127">
        <v>11</v>
      </c>
      <c r="C22" s="127">
        <v>10</v>
      </c>
      <c r="D22" s="127">
        <v>3265</v>
      </c>
      <c r="E22" s="127">
        <v>1891</v>
      </c>
      <c r="F22" s="127">
        <v>74</v>
      </c>
      <c r="G22" s="127">
        <v>15</v>
      </c>
    </row>
    <row r="23" spans="1:7" ht="12.75" customHeight="1" x14ac:dyDescent="0.2">
      <c r="A23" s="16" t="s">
        <v>268</v>
      </c>
      <c r="B23" s="127">
        <v>1</v>
      </c>
      <c r="C23" s="127">
        <v>16</v>
      </c>
      <c r="D23" s="127">
        <v>1705</v>
      </c>
      <c r="E23" s="127">
        <v>1469</v>
      </c>
      <c r="F23" s="127">
        <v>20</v>
      </c>
      <c r="G23" s="127">
        <v>52</v>
      </c>
    </row>
    <row r="24" spans="1:7" ht="12.75" customHeight="1" x14ac:dyDescent="0.2">
      <c r="A24" s="16" t="s">
        <v>269</v>
      </c>
      <c r="B24" s="127">
        <v>111</v>
      </c>
      <c r="C24" s="127">
        <v>138</v>
      </c>
      <c r="D24" s="127">
        <v>46714</v>
      </c>
      <c r="E24" s="127">
        <v>26055</v>
      </c>
      <c r="F24" s="127">
        <v>1373</v>
      </c>
      <c r="G24" s="127">
        <v>535</v>
      </c>
    </row>
    <row r="25" spans="1:7" ht="12.75" customHeight="1" x14ac:dyDescent="0.2">
      <c r="A25" s="16" t="s">
        <v>271</v>
      </c>
      <c r="B25" s="127">
        <v>10</v>
      </c>
      <c r="C25" s="127" t="s">
        <v>286</v>
      </c>
      <c r="D25" s="127">
        <v>3263</v>
      </c>
      <c r="E25" s="127" t="s">
        <v>286</v>
      </c>
      <c r="F25" s="127">
        <v>205</v>
      </c>
      <c r="G25" s="127">
        <v>61</v>
      </c>
    </row>
    <row r="26" spans="1:7" ht="12.75" customHeight="1" x14ac:dyDescent="0.2">
      <c r="A26" s="16" t="s">
        <v>272</v>
      </c>
      <c r="B26" s="127">
        <v>2</v>
      </c>
      <c r="C26" s="127">
        <v>4</v>
      </c>
      <c r="D26" s="127">
        <v>717</v>
      </c>
      <c r="E26" s="127">
        <v>889</v>
      </c>
      <c r="F26" s="127">
        <v>37</v>
      </c>
      <c r="G26" s="127">
        <v>16</v>
      </c>
    </row>
    <row r="27" spans="1:7" ht="12.75" customHeight="1" x14ac:dyDescent="0.2">
      <c r="A27" s="16" t="s">
        <v>273</v>
      </c>
      <c r="B27" s="127">
        <v>1</v>
      </c>
      <c r="C27" s="127">
        <v>1</v>
      </c>
      <c r="D27" s="127">
        <v>202</v>
      </c>
      <c r="E27" s="127">
        <v>133</v>
      </c>
      <c r="F27" s="127">
        <v>21</v>
      </c>
      <c r="G27" s="127">
        <v>4</v>
      </c>
    </row>
    <row r="28" spans="1:7" s="88" customFormat="1" ht="12.75" customHeight="1" x14ac:dyDescent="0.25">
      <c r="A28" s="88" t="s">
        <v>215</v>
      </c>
      <c r="B28" s="132">
        <v>256</v>
      </c>
      <c r="C28" s="132">
        <v>312</v>
      </c>
      <c r="D28" s="132">
        <v>99526</v>
      </c>
      <c r="E28" s="132">
        <v>52977</v>
      </c>
      <c r="F28" s="132">
        <v>3521</v>
      </c>
      <c r="G28" s="132">
        <v>1335</v>
      </c>
    </row>
    <row r="29" spans="1:7" ht="12.75" customHeight="1" x14ac:dyDescent="0.2"/>
    <row r="30" spans="1:7" ht="12.75" customHeight="1" x14ac:dyDescent="0.2"/>
    <row r="31" spans="1:7" ht="12.75" customHeight="1" x14ac:dyDescent="0.2"/>
    <row r="32" spans="1:7" ht="12.75" customHeight="1" x14ac:dyDescent="0.2">
      <c r="B32" s="138"/>
      <c r="D32" s="138"/>
    </row>
    <row r="33" spans="2:4" ht="12.75" customHeight="1" x14ac:dyDescent="0.2">
      <c r="B33" s="138"/>
      <c r="D33" s="138"/>
    </row>
  </sheetData>
  <pageMargins left="0.7" right="0.7" top="0.75" bottom="0.75" header="0.3" footer="0.3"/>
  <pageSetup paperSize="9" scale="9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E3065-E13C-4170-B2B1-E360195D4107}">
  <sheetPr>
    <tabColor rgb="FF7CBF33"/>
    <pageSetUpPr fitToPage="1"/>
  </sheetPr>
  <dimension ref="A1:L27"/>
  <sheetViews>
    <sheetView workbookViewId="0"/>
  </sheetViews>
  <sheetFormatPr defaultColWidth="9.33203125" defaultRowHeight="13.2" x14ac:dyDescent="0.25"/>
  <cols>
    <col min="1" max="1" width="24.6640625" style="16" customWidth="1"/>
    <col min="2" max="3" width="19.5546875" style="16" bestFit="1" customWidth="1"/>
    <col min="4" max="5" width="18.6640625" style="16" bestFit="1" customWidth="1"/>
    <col min="6" max="6" width="10.6640625" style="16" bestFit="1" customWidth="1"/>
    <col min="7" max="7" width="22.5546875" style="16" bestFit="1" customWidth="1"/>
    <col min="8" max="8" width="12.5546875" bestFit="1" customWidth="1"/>
    <col min="10" max="10" width="12.33203125" bestFit="1" customWidth="1"/>
    <col min="12" max="12" width="11.33203125" bestFit="1" customWidth="1"/>
  </cols>
  <sheetData>
    <row r="1" spans="1:12" ht="15.6" x14ac:dyDescent="0.3">
      <c r="A1" s="87" t="s">
        <v>227</v>
      </c>
    </row>
    <row r="2" spans="1:12" ht="15.6" x14ac:dyDescent="0.3">
      <c r="A2" s="87" t="s">
        <v>308</v>
      </c>
      <c r="B2"/>
      <c r="C2"/>
      <c r="D2"/>
      <c r="E2"/>
      <c r="F2"/>
      <c r="G2"/>
    </row>
    <row r="3" spans="1:12" x14ac:dyDescent="0.25">
      <c r="A3" s="121" t="s">
        <v>309</v>
      </c>
      <c r="B3"/>
      <c r="C3"/>
      <c r="D3"/>
      <c r="E3"/>
      <c r="F3"/>
      <c r="G3"/>
    </row>
    <row r="4" spans="1:12" x14ac:dyDescent="0.25">
      <c r="H4" s="16"/>
      <c r="I4" s="16"/>
      <c r="J4" s="16"/>
    </row>
    <row r="5" spans="1:12" ht="24" x14ac:dyDescent="0.25">
      <c r="A5" s="90" t="s">
        <v>242</v>
      </c>
      <c r="B5" s="91" t="s">
        <v>180</v>
      </c>
      <c r="C5" s="91" t="s">
        <v>181</v>
      </c>
      <c r="D5" s="91" t="s">
        <v>177</v>
      </c>
      <c r="E5" s="91" t="s">
        <v>178</v>
      </c>
      <c r="F5" s="91" t="s">
        <v>168</v>
      </c>
      <c r="G5" s="91" t="s">
        <v>179</v>
      </c>
      <c r="H5" s="98"/>
    </row>
    <row r="6" spans="1:12" ht="12.75" customHeight="1" x14ac:dyDescent="0.25">
      <c r="A6" s="16" t="s">
        <v>291</v>
      </c>
      <c r="B6" s="127">
        <v>1</v>
      </c>
      <c r="C6" s="127">
        <v>0</v>
      </c>
      <c r="D6" s="127">
        <v>165</v>
      </c>
      <c r="E6" s="127">
        <v>48</v>
      </c>
      <c r="F6" s="127">
        <v>8</v>
      </c>
      <c r="G6" s="127">
        <v>2</v>
      </c>
      <c r="H6" s="118"/>
      <c r="I6" s="118"/>
      <c r="J6" s="119"/>
      <c r="K6" s="114"/>
    </row>
    <row r="7" spans="1:12" ht="12.75" customHeight="1" x14ac:dyDescent="0.25">
      <c r="A7" s="16" t="s">
        <v>253</v>
      </c>
      <c r="B7" s="127">
        <v>8</v>
      </c>
      <c r="C7" s="127" t="s">
        <v>286</v>
      </c>
      <c r="D7" s="127">
        <v>5620</v>
      </c>
      <c r="E7" s="127" t="s">
        <v>286</v>
      </c>
      <c r="F7" s="127">
        <v>85</v>
      </c>
      <c r="G7" s="127">
        <v>48</v>
      </c>
      <c r="H7" s="118"/>
      <c r="I7" s="118"/>
      <c r="J7" s="119"/>
      <c r="K7" s="114"/>
    </row>
    <row r="8" spans="1:12" ht="12.75" customHeight="1" x14ac:dyDescent="0.25">
      <c r="A8" s="16" t="s">
        <v>254</v>
      </c>
      <c r="B8" s="127">
        <v>5</v>
      </c>
      <c r="C8" s="127">
        <v>2</v>
      </c>
      <c r="D8" s="127">
        <v>2712</v>
      </c>
      <c r="E8" s="127">
        <v>257</v>
      </c>
      <c r="F8" s="127">
        <v>80</v>
      </c>
      <c r="G8" s="127">
        <v>38</v>
      </c>
      <c r="H8" s="118"/>
      <c r="I8" s="118"/>
      <c r="J8" s="119"/>
      <c r="K8" s="114"/>
    </row>
    <row r="9" spans="1:12" ht="12.75" customHeight="1" x14ac:dyDescent="0.25">
      <c r="A9" s="16" t="s">
        <v>255</v>
      </c>
      <c r="B9" s="127">
        <v>15</v>
      </c>
      <c r="C9" s="127">
        <v>1</v>
      </c>
      <c r="D9" s="127">
        <v>3625</v>
      </c>
      <c r="E9" s="127">
        <v>240</v>
      </c>
      <c r="F9" s="127">
        <v>196</v>
      </c>
      <c r="G9" s="127">
        <v>55</v>
      </c>
      <c r="H9" s="118"/>
      <c r="I9" s="118"/>
      <c r="J9" s="119"/>
      <c r="K9" s="114"/>
    </row>
    <row r="10" spans="1:12" ht="12.75" customHeight="1" x14ac:dyDescent="0.25">
      <c r="A10" s="16" t="s">
        <v>256</v>
      </c>
      <c r="B10" s="127">
        <v>7</v>
      </c>
      <c r="C10" s="127">
        <v>0</v>
      </c>
      <c r="D10" s="127">
        <v>4310</v>
      </c>
      <c r="E10" s="127">
        <v>178</v>
      </c>
      <c r="F10" s="127">
        <v>134</v>
      </c>
      <c r="G10" s="127">
        <v>80</v>
      </c>
      <c r="H10" s="118"/>
      <c r="I10" s="118"/>
      <c r="J10" s="119"/>
      <c r="K10" s="114"/>
    </row>
    <row r="11" spans="1:12" ht="12.75" customHeight="1" x14ac:dyDescent="0.25">
      <c r="A11" s="16" t="s">
        <v>257</v>
      </c>
      <c r="B11" s="127">
        <v>1</v>
      </c>
      <c r="C11" s="127" t="s">
        <v>286</v>
      </c>
      <c r="D11" s="127">
        <v>369</v>
      </c>
      <c r="E11" s="127" t="s">
        <v>286</v>
      </c>
      <c r="F11" s="127">
        <v>20</v>
      </c>
      <c r="G11" s="127">
        <v>9</v>
      </c>
      <c r="H11" s="118"/>
      <c r="I11" s="118"/>
      <c r="J11" s="119"/>
      <c r="K11" s="114"/>
    </row>
    <row r="12" spans="1:12" ht="12.75" customHeight="1" x14ac:dyDescent="0.25">
      <c r="A12" s="16" t="s">
        <v>258</v>
      </c>
      <c r="B12" s="127">
        <v>7</v>
      </c>
      <c r="C12" s="127" t="s">
        <v>286</v>
      </c>
      <c r="D12" s="127">
        <v>4948</v>
      </c>
      <c r="E12" s="127" t="s">
        <v>286</v>
      </c>
      <c r="F12" s="127">
        <v>176</v>
      </c>
      <c r="G12" s="127">
        <v>125</v>
      </c>
      <c r="H12" s="118"/>
      <c r="I12" s="118"/>
      <c r="J12" s="119"/>
      <c r="K12" s="114"/>
    </row>
    <row r="13" spans="1:12" ht="12.75" customHeight="1" x14ac:dyDescent="0.25">
      <c r="A13" s="16" t="s">
        <v>260</v>
      </c>
      <c r="B13" s="127">
        <v>1</v>
      </c>
      <c r="C13" s="127" t="s">
        <v>286</v>
      </c>
      <c r="D13" s="127">
        <v>351</v>
      </c>
      <c r="E13" s="127" t="s">
        <v>286</v>
      </c>
      <c r="F13" s="127">
        <v>8</v>
      </c>
      <c r="G13" s="127">
        <v>2</v>
      </c>
      <c r="H13" s="118"/>
      <c r="I13" s="118"/>
      <c r="J13" s="119"/>
      <c r="K13" s="114"/>
    </row>
    <row r="14" spans="1:12" ht="12.75" customHeight="1" x14ac:dyDescent="0.25">
      <c r="A14" s="16" t="s">
        <v>261</v>
      </c>
      <c r="B14" s="127">
        <v>1</v>
      </c>
      <c r="C14" s="127" t="s">
        <v>286</v>
      </c>
      <c r="D14" s="127">
        <v>286</v>
      </c>
      <c r="E14" s="127" t="s">
        <v>286</v>
      </c>
      <c r="F14" s="127">
        <v>13</v>
      </c>
      <c r="G14" s="127">
        <v>5</v>
      </c>
      <c r="H14" s="118"/>
      <c r="I14" s="118"/>
      <c r="J14" s="119"/>
      <c r="K14" s="114"/>
    </row>
    <row r="15" spans="1:12" ht="12.75" customHeight="1" x14ac:dyDescent="0.25">
      <c r="A15" s="16" t="s">
        <v>264</v>
      </c>
      <c r="B15" s="127">
        <v>26</v>
      </c>
      <c r="C15" s="127">
        <v>1</v>
      </c>
      <c r="D15" s="127">
        <v>9673</v>
      </c>
      <c r="E15" s="127">
        <v>179</v>
      </c>
      <c r="F15" s="127">
        <v>431</v>
      </c>
      <c r="G15" s="127">
        <v>163</v>
      </c>
      <c r="H15" s="118"/>
      <c r="I15" s="118"/>
      <c r="J15" s="119"/>
      <c r="K15" s="114"/>
    </row>
    <row r="16" spans="1:12" ht="12.75" customHeight="1" x14ac:dyDescent="0.25">
      <c r="A16" s="16" t="s">
        <v>265</v>
      </c>
      <c r="B16" s="127">
        <v>0</v>
      </c>
      <c r="C16" s="127" t="s">
        <v>286</v>
      </c>
      <c r="D16" s="127">
        <v>88</v>
      </c>
      <c r="E16" s="127" t="s">
        <v>286</v>
      </c>
      <c r="F16" s="127">
        <v>0</v>
      </c>
      <c r="G16" s="127">
        <v>0</v>
      </c>
      <c r="H16" s="118"/>
      <c r="I16" s="118"/>
      <c r="J16" s="119"/>
      <c r="K16" s="114"/>
      <c r="L16" s="120"/>
    </row>
    <row r="17" spans="1:12" ht="12.75" customHeight="1" x14ac:dyDescent="0.25">
      <c r="A17" s="16" t="s">
        <v>266</v>
      </c>
      <c r="B17" s="127">
        <v>14</v>
      </c>
      <c r="C17" s="127">
        <v>0</v>
      </c>
      <c r="D17" s="127">
        <v>5488</v>
      </c>
      <c r="E17" s="127">
        <v>187</v>
      </c>
      <c r="F17" s="127">
        <v>211</v>
      </c>
      <c r="G17" s="127">
        <v>90</v>
      </c>
      <c r="H17" s="118"/>
      <c r="I17" s="118"/>
      <c r="J17" s="119"/>
      <c r="K17" s="114"/>
    </row>
    <row r="18" spans="1:12" ht="12.75" customHeight="1" x14ac:dyDescent="0.25">
      <c r="A18" s="16" t="s">
        <v>267</v>
      </c>
      <c r="B18" s="127">
        <v>11</v>
      </c>
      <c r="C18" s="127">
        <v>1</v>
      </c>
      <c r="D18" s="127">
        <v>5215</v>
      </c>
      <c r="E18" s="127">
        <v>373</v>
      </c>
      <c r="F18" s="127">
        <v>182</v>
      </c>
      <c r="G18" s="127">
        <v>81</v>
      </c>
      <c r="H18" s="118"/>
      <c r="I18" s="118"/>
      <c r="J18" s="119"/>
      <c r="K18" s="114"/>
    </row>
    <row r="19" spans="1:12" ht="12.75" customHeight="1" x14ac:dyDescent="0.25">
      <c r="A19" s="16" t="s">
        <v>268</v>
      </c>
      <c r="B19" s="127">
        <v>8</v>
      </c>
      <c r="C19" s="127">
        <v>5</v>
      </c>
      <c r="D19" s="127">
        <v>3069</v>
      </c>
      <c r="E19" s="127">
        <v>1772</v>
      </c>
      <c r="F19" s="127">
        <v>145</v>
      </c>
      <c r="G19" s="127">
        <v>59</v>
      </c>
      <c r="H19" s="118"/>
      <c r="I19" s="118"/>
      <c r="J19" s="119"/>
      <c r="K19" s="114"/>
      <c r="L19" s="115"/>
    </row>
    <row r="20" spans="1:12" ht="12.75" customHeight="1" x14ac:dyDescent="0.25">
      <c r="A20" s="16" t="s">
        <v>269</v>
      </c>
      <c r="B20" s="127">
        <v>83</v>
      </c>
      <c r="C20" s="127">
        <v>5</v>
      </c>
      <c r="D20" s="127">
        <v>29166</v>
      </c>
      <c r="E20" s="127">
        <v>1871</v>
      </c>
      <c r="F20" s="127">
        <v>1289</v>
      </c>
      <c r="G20" s="127">
        <v>484</v>
      </c>
      <c r="H20" s="118"/>
      <c r="I20" s="118"/>
      <c r="J20" s="119"/>
      <c r="K20" s="114"/>
    </row>
    <row r="21" spans="1:12" ht="12.75" customHeight="1" x14ac:dyDescent="0.25">
      <c r="A21" s="16" t="s">
        <v>271</v>
      </c>
      <c r="B21" s="127">
        <v>9</v>
      </c>
      <c r="C21" s="127" t="s">
        <v>286</v>
      </c>
      <c r="D21" s="127">
        <v>459</v>
      </c>
      <c r="E21" s="127" t="s">
        <v>286</v>
      </c>
      <c r="F21" s="127">
        <v>135</v>
      </c>
      <c r="G21" s="127">
        <v>7</v>
      </c>
      <c r="H21" s="118"/>
      <c r="I21" s="118"/>
      <c r="J21" s="119"/>
      <c r="K21" s="114"/>
    </row>
    <row r="22" spans="1:12" ht="12.75" customHeight="1" x14ac:dyDescent="0.25">
      <c r="A22" s="16" t="s">
        <v>273</v>
      </c>
      <c r="B22" s="127">
        <v>0</v>
      </c>
      <c r="C22" s="127" t="s">
        <v>286</v>
      </c>
      <c r="D22" s="127">
        <v>118</v>
      </c>
      <c r="E22" s="127" t="s">
        <v>286</v>
      </c>
      <c r="F22" s="127">
        <v>3</v>
      </c>
      <c r="G22" s="127">
        <v>1</v>
      </c>
      <c r="H22" s="118"/>
      <c r="I22" s="118"/>
      <c r="J22" s="119"/>
      <c r="K22" s="114"/>
    </row>
    <row r="23" spans="1:12" ht="12.75" customHeight="1" x14ac:dyDescent="0.25">
      <c r="A23" s="88" t="s">
        <v>215</v>
      </c>
      <c r="B23" s="132">
        <v>195</v>
      </c>
      <c r="C23" s="132">
        <v>15</v>
      </c>
      <c r="D23" s="132">
        <v>75662</v>
      </c>
      <c r="E23" s="132">
        <v>5104</v>
      </c>
      <c r="F23" s="132">
        <v>3118</v>
      </c>
      <c r="G23" s="132">
        <v>1250</v>
      </c>
    </row>
    <row r="24" spans="1:12" ht="12.75" customHeight="1" x14ac:dyDescent="0.25"/>
    <row r="25" spans="1:12" ht="12.75" customHeight="1" x14ac:dyDescent="0.25">
      <c r="D25" s="138"/>
    </row>
    <row r="26" spans="1:12" ht="12.75" customHeight="1" x14ac:dyDescent="0.25"/>
    <row r="27" spans="1:12" ht="12.75" customHeight="1" x14ac:dyDescent="0.25"/>
  </sheetData>
  <pageMargins left="0.7" right="0.7" top="0.75" bottom="0.75" header="0.3" footer="0.3"/>
  <pageSetup paperSize="9" scale="9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123A3-7170-46FB-B842-A6434B1FD7D2}">
  <sheetPr>
    <tabColor rgb="FF92D050"/>
    <pageSetUpPr fitToPage="1"/>
  </sheetPr>
  <dimension ref="A1:N34"/>
  <sheetViews>
    <sheetView workbookViewId="0"/>
  </sheetViews>
  <sheetFormatPr defaultColWidth="9.33203125" defaultRowHeight="13.2" x14ac:dyDescent="0.25"/>
  <cols>
    <col min="1" max="1" width="21.44140625" customWidth="1"/>
    <col min="2" max="3" width="15.33203125" style="86" customWidth="1"/>
    <col min="4" max="4" width="15.5546875" style="86" bestFit="1" customWidth="1"/>
    <col min="5" max="5" width="20.6640625" style="86" bestFit="1" customWidth="1"/>
    <col min="6" max="6" width="15.5546875" style="86" bestFit="1" customWidth="1"/>
    <col min="7" max="7" width="20.6640625" style="86" bestFit="1" customWidth="1"/>
    <col min="8" max="8" width="10.6640625" style="86" bestFit="1" customWidth="1"/>
    <col min="9" max="10" width="18.5546875" style="86" bestFit="1" customWidth="1"/>
    <col min="11" max="11" width="11.33203125" bestFit="1" customWidth="1"/>
    <col min="12" max="12" width="12" bestFit="1" customWidth="1"/>
    <col min="13" max="13" width="10" bestFit="1" customWidth="1"/>
  </cols>
  <sheetData>
    <row r="1" spans="1:14" ht="15.6" x14ac:dyDescent="0.3">
      <c r="A1" s="87" t="s">
        <v>228</v>
      </c>
    </row>
    <row r="2" spans="1:14" ht="15.6" x14ac:dyDescent="0.3">
      <c r="A2" s="87" t="s">
        <v>312</v>
      </c>
    </row>
    <row r="3" spans="1:14" x14ac:dyDescent="0.25">
      <c r="A3" s="121" t="s">
        <v>313</v>
      </c>
    </row>
    <row r="4" spans="1:14" x14ac:dyDescent="0.25">
      <c r="A4" s="16"/>
      <c r="B4" s="16"/>
      <c r="C4" s="16"/>
      <c r="D4" s="16"/>
      <c r="E4" s="16"/>
      <c r="F4" s="16"/>
      <c r="G4" s="16"/>
      <c r="H4" s="16"/>
      <c r="I4" s="16"/>
      <c r="J4" s="16"/>
    </row>
    <row r="5" spans="1:14" ht="36" x14ac:dyDescent="0.25">
      <c r="A5" s="90" t="s">
        <v>243</v>
      </c>
      <c r="B5" s="91" t="s">
        <v>182</v>
      </c>
      <c r="C5" s="91" t="s">
        <v>172</v>
      </c>
      <c r="D5" s="91" t="s">
        <v>169</v>
      </c>
      <c r="E5" s="91" t="s">
        <v>171</v>
      </c>
      <c r="F5" s="91" t="s">
        <v>170</v>
      </c>
      <c r="G5" s="91" t="s">
        <v>174</v>
      </c>
      <c r="H5" s="91" t="s">
        <v>168</v>
      </c>
      <c r="I5" s="91" t="s">
        <v>175</v>
      </c>
      <c r="J5" s="91" t="s">
        <v>176</v>
      </c>
      <c r="K5" s="97"/>
      <c r="L5" s="97"/>
      <c r="M5" s="97"/>
      <c r="N5" s="98"/>
    </row>
    <row r="6" spans="1:14" x14ac:dyDescent="0.25">
      <c r="A6" s="16" t="s">
        <v>310</v>
      </c>
      <c r="B6" s="127">
        <v>7</v>
      </c>
      <c r="C6" s="127" t="s">
        <v>286</v>
      </c>
      <c r="D6" s="127">
        <v>1732</v>
      </c>
      <c r="E6" s="127">
        <v>9921</v>
      </c>
      <c r="F6" s="127" t="s">
        <v>286</v>
      </c>
      <c r="G6" s="127" t="s">
        <v>286</v>
      </c>
      <c r="H6" s="127">
        <v>136</v>
      </c>
      <c r="I6" s="127">
        <v>34</v>
      </c>
      <c r="J6" s="127">
        <v>186</v>
      </c>
      <c r="K6" s="117"/>
      <c r="L6" s="116"/>
      <c r="M6" s="97"/>
      <c r="N6" s="98"/>
    </row>
    <row r="7" spans="1:14" x14ac:dyDescent="0.25">
      <c r="A7" s="16" t="s">
        <v>250</v>
      </c>
      <c r="B7" s="127">
        <v>8</v>
      </c>
      <c r="C7" s="127">
        <v>1</v>
      </c>
      <c r="D7" s="127">
        <v>1313</v>
      </c>
      <c r="E7" s="127">
        <v>10566</v>
      </c>
      <c r="F7" s="127">
        <v>147</v>
      </c>
      <c r="G7" s="127">
        <v>690</v>
      </c>
      <c r="H7" s="127">
        <v>152</v>
      </c>
      <c r="I7" s="127">
        <v>24</v>
      </c>
      <c r="J7" s="127">
        <v>186</v>
      </c>
      <c r="K7" s="117"/>
      <c r="L7" s="116"/>
      <c r="M7" s="97"/>
      <c r="N7" s="98"/>
    </row>
    <row r="8" spans="1:14" x14ac:dyDescent="0.25">
      <c r="A8" s="16" t="s">
        <v>274</v>
      </c>
      <c r="B8" s="127">
        <v>1</v>
      </c>
      <c r="C8" s="127" t="s">
        <v>286</v>
      </c>
      <c r="D8" s="127">
        <v>582</v>
      </c>
      <c r="E8" s="127">
        <v>2496</v>
      </c>
      <c r="F8" s="127" t="s">
        <v>286</v>
      </c>
      <c r="G8" s="127" t="s">
        <v>286</v>
      </c>
      <c r="H8" s="127">
        <v>18</v>
      </c>
      <c r="I8" s="127">
        <v>8</v>
      </c>
      <c r="J8" s="127">
        <v>33</v>
      </c>
      <c r="K8" s="117"/>
      <c r="L8" s="116"/>
      <c r="M8" s="97"/>
      <c r="N8" s="98"/>
    </row>
    <row r="9" spans="1:14" x14ac:dyDescent="0.25">
      <c r="A9" s="16" t="s">
        <v>252</v>
      </c>
      <c r="B9" s="127">
        <v>0</v>
      </c>
      <c r="C9" s="127" t="s">
        <v>286</v>
      </c>
      <c r="D9" s="127">
        <v>20</v>
      </c>
      <c r="E9" s="127">
        <v>50</v>
      </c>
      <c r="F9" s="127" t="s">
        <v>286</v>
      </c>
      <c r="G9" s="127" t="s">
        <v>286</v>
      </c>
      <c r="H9" s="127">
        <v>0</v>
      </c>
      <c r="I9" s="127">
        <v>0</v>
      </c>
      <c r="J9" s="127">
        <v>1</v>
      </c>
      <c r="K9" s="117"/>
      <c r="L9" s="116"/>
      <c r="M9" s="97"/>
      <c r="N9" s="98"/>
    </row>
    <row r="10" spans="1:14" x14ac:dyDescent="0.25">
      <c r="A10" s="16" t="s">
        <v>253</v>
      </c>
      <c r="B10" s="127">
        <v>23</v>
      </c>
      <c r="C10" s="127" t="s">
        <v>286</v>
      </c>
      <c r="D10" s="127">
        <v>5125</v>
      </c>
      <c r="E10" s="127">
        <v>25826</v>
      </c>
      <c r="F10" s="127" t="s">
        <v>286</v>
      </c>
      <c r="G10" s="127" t="s">
        <v>286</v>
      </c>
      <c r="H10" s="127">
        <v>328</v>
      </c>
      <c r="I10" s="127">
        <v>74</v>
      </c>
      <c r="J10" s="127">
        <v>340</v>
      </c>
      <c r="K10" s="117"/>
      <c r="L10" s="116"/>
      <c r="M10" s="97"/>
      <c r="N10" s="98"/>
    </row>
    <row r="11" spans="1:14" x14ac:dyDescent="0.25">
      <c r="A11" s="16" t="s">
        <v>254</v>
      </c>
      <c r="B11" s="127">
        <v>104</v>
      </c>
      <c r="C11" s="127">
        <v>3</v>
      </c>
      <c r="D11" s="127">
        <v>28134</v>
      </c>
      <c r="E11" s="127">
        <v>95987</v>
      </c>
      <c r="F11" s="127">
        <v>326</v>
      </c>
      <c r="G11" s="127">
        <v>1191</v>
      </c>
      <c r="H11" s="127">
        <v>1697</v>
      </c>
      <c r="I11" s="127">
        <v>407</v>
      </c>
      <c r="J11" s="127">
        <v>1370</v>
      </c>
      <c r="K11" s="117"/>
      <c r="L11" s="116"/>
      <c r="M11" s="97"/>
      <c r="N11" s="98"/>
    </row>
    <row r="12" spans="1:14" x14ac:dyDescent="0.25">
      <c r="A12" s="16" t="s">
        <v>255</v>
      </c>
      <c r="B12" s="127">
        <v>96</v>
      </c>
      <c r="C12" s="127">
        <v>17</v>
      </c>
      <c r="D12" s="127">
        <v>27740</v>
      </c>
      <c r="E12" s="127">
        <v>54294</v>
      </c>
      <c r="F12" s="127">
        <v>1089</v>
      </c>
      <c r="G12" s="127">
        <v>3744</v>
      </c>
      <c r="H12" s="127">
        <v>1735</v>
      </c>
      <c r="I12" s="127">
        <v>436</v>
      </c>
      <c r="J12" s="127">
        <v>880</v>
      </c>
      <c r="K12" s="117"/>
      <c r="L12" s="116"/>
      <c r="M12" s="97"/>
      <c r="N12" s="98"/>
    </row>
    <row r="13" spans="1:14" x14ac:dyDescent="0.25">
      <c r="A13" s="16" t="s">
        <v>256</v>
      </c>
      <c r="B13" s="127">
        <v>7</v>
      </c>
      <c r="C13" s="127">
        <v>0</v>
      </c>
      <c r="D13" s="127">
        <v>2454</v>
      </c>
      <c r="E13" s="127">
        <v>5846</v>
      </c>
      <c r="F13" s="127">
        <v>16</v>
      </c>
      <c r="G13" s="127">
        <v>118</v>
      </c>
      <c r="H13" s="127">
        <v>94</v>
      </c>
      <c r="I13" s="127">
        <v>26</v>
      </c>
      <c r="J13" s="127">
        <v>67</v>
      </c>
      <c r="K13" s="117"/>
      <c r="L13" s="116"/>
      <c r="M13" s="97"/>
      <c r="N13" s="98"/>
    </row>
    <row r="14" spans="1:14" x14ac:dyDescent="0.25">
      <c r="A14" s="16" t="s">
        <v>287</v>
      </c>
      <c r="B14" s="127">
        <v>0</v>
      </c>
      <c r="C14" s="127" t="s">
        <v>286</v>
      </c>
      <c r="D14" s="127">
        <v>80</v>
      </c>
      <c r="E14" s="127">
        <v>538</v>
      </c>
      <c r="F14" s="127" t="s">
        <v>286</v>
      </c>
      <c r="G14" s="127" t="s">
        <v>286</v>
      </c>
      <c r="H14" s="127">
        <v>3</v>
      </c>
      <c r="I14" s="127">
        <v>2</v>
      </c>
      <c r="J14" s="127">
        <v>12</v>
      </c>
      <c r="K14" s="117"/>
      <c r="L14" s="116"/>
      <c r="M14" s="97"/>
      <c r="N14" s="98"/>
    </row>
    <row r="15" spans="1:14" x14ac:dyDescent="0.25">
      <c r="A15" s="16" t="s">
        <v>257</v>
      </c>
      <c r="B15" s="127">
        <v>16</v>
      </c>
      <c r="C15" s="127" t="s">
        <v>286</v>
      </c>
      <c r="D15" s="127">
        <v>2311</v>
      </c>
      <c r="E15" s="127">
        <v>66101</v>
      </c>
      <c r="F15" s="127" t="s">
        <v>286</v>
      </c>
      <c r="G15" s="127" t="s">
        <v>286</v>
      </c>
      <c r="H15" s="127">
        <v>334</v>
      </c>
      <c r="I15" s="127">
        <v>38</v>
      </c>
      <c r="J15" s="127">
        <v>888</v>
      </c>
      <c r="K15" s="117"/>
      <c r="L15" s="116"/>
      <c r="M15" s="97"/>
      <c r="N15" s="98"/>
    </row>
    <row r="16" spans="1:14" x14ac:dyDescent="0.25">
      <c r="A16" s="16" t="s">
        <v>258</v>
      </c>
      <c r="B16" s="127">
        <v>41</v>
      </c>
      <c r="C16" s="127">
        <v>1</v>
      </c>
      <c r="D16" s="127">
        <v>19667</v>
      </c>
      <c r="E16" s="127">
        <v>32220</v>
      </c>
      <c r="F16" s="127">
        <v>248</v>
      </c>
      <c r="G16" s="127">
        <v>438</v>
      </c>
      <c r="H16" s="127">
        <v>1186</v>
      </c>
      <c r="I16" s="127">
        <v>468</v>
      </c>
      <c r="J16" s="127">
        <v>793</v>
      </c>
      <c r="K16" s="117"/>
      <c r="L16" s="116"/>
      <c r="M16" s="97"/>
      <c r="N16" s="98"/>
    </row>
    <row r="17" spans="1:14" x14ac:dyDescent="0.25">
      <c r="A17" s="16" t="s">
        <v>259</v>
      </c>
      <c r="B17" s="127">
        <v>11</v>
      </c>
      <c r="C17" s="127">
        <v>0</v>
      </c>
      <c r="D17" s="127">
        <v>2935</v>
      </c>
      <c r="E17" s="127">
        <v>22766</v>
      </c>
      <c r="F17" s="127">
        <v>7</v>
      </c>
      <c r="G17" s="127">
        <v>863</v>
      </c>
      <c r="H17" s="127">
        <v>204</v>
      </c>
      <c r="I17" s="127">
        <v>55</v>
      </c>
      <c r="J17" s="127">
        <v>354</v>
      </c>
      <c r="K17" s="117"/>
      <c r="L17" s="116"/>
      <c r="M17" s="97"/>
      <c r="N17" s="98"/>
    </row>
    <row r="18" spans="1:14" x14ac:dyDescent="0.25">
      <c r="A18" s="16" t="s">
        <v>260</v>
      </c>
      <c r="B18" s="127">
        <v>1</v>
      </c>
      <c r="C18" s="127" t="s">
        <v>286</v>
      </c>
      <c r="D18" s="127">
        <v>235</v>
      </c>
      <c r="E18" s="127">
        <v>1969</v>
      </c>
      <c r="F18" s="127" t="s">
        <v>286</v>
      </c>
      <c r="G18" s="127" t="s">
        <v>286</v>
      </c>
      <c r="H18" s="127">
        <v>24</v>
      </c>
      <c r="I18" s="127">
        <v>5</v>
      </c>
      <c r="J18" s="127">
        <v>42</v>
      </c>
      <c r="K18" s="117"/>
      <c r="L18" s="116"/>
      <c r="M18" s="97"/>
      <c r="N18" s="98"/>
    </row>
    <row r="19" spans="1:14" x14ac:dyDescent="0.25">
      <c r="A19" s="16" t="s">
        <v>261</v>
      </c>
      <c r="B19" s="127">
        <v>6</v>
      </c>
      <c r="C19" s="127" t="s">
        <v>286</v>
      </c>
      <c r="D19" s="127">
        <v>1333</v>
      </c>
      <c r="E19" s="127">
        <v>8431</v>
      </c>
      <c r="F19" s="127" t="s">
        <v>286</v>
      </c>
      <c r="G19" s="127" t="s">
        <v>286</v>
      </c>
      <c r="H19" s="127">
        <v>131</v>
      </c>
      <c r="I19" s="127">
        <v>24</v>
      </c>
      <c r="J19" s="127">
        <v>150</v>
      </c>
      <c r="K19" s="117"/>
      <c r="L19" s="116"/>
      <c r="M19" s="97"/>
      <c r="N19" s="98"/>
    </row>
    <row r="20" spans="1:14" x14ac:dyDescent="0.25">
      <c r="A20" s="16" t="s">
        <v>263</v>
      </c>
      <c r="B20" s="127">
        <v>12</v>
      </c>
      <c r="C20" s="127" t="s">
        <v>286</v>
      </c>
      <c r="D20" s="127">
        <v>1458</v>
      </c>
      <c r="E20" s="127">
        <v>20091</v>
      </c>
      <c r="F20" s="127" t="s">
        <v>286</v>
      </c>
      <c r="G20" s="127" t="s">
        <v>286</v>
      </c>
      <c r="H20" s="127">
        <v>213</v>
      </c>
      <c r="I20" s="127">
        <v>29</v>
      </c>
      <c r="J20" s="127">
        <v>345</v>
      </c>
      <c r="K20" s="117"/>
      <c r="L20" s="116"/>
      <c r="M20" s="97"/>
      <c r="N20" s="98"/>
    </row>
    <row r="21" spans="1:14" x14ac:dyDescent="0.25">
      <c r="A21" s="16" t="s">
        <v>264</v>
      </c>
      <c r="B21" s="127">
        <v>18</v>
      </c>
      <c r="C21" s="127" t="s">
        <v>286</v>
      </c>
      <c r="D21" s="127">
        <v>2362</v>
      </c>
      <c r="E21" s="127">
        <v>12809</v>
      </c>
      <c r="F21" s="127" t="s">
        <v>286</v>
      </c>
      <c r="G21" s="127" t="s">
        <v>286</v>
      </c>
      <c r="H21" s="127">
        <v>262</v>
      </c>
      <c r="I21" s="127">
        <v>36</v>
      </c>
      <c r="J21" s="127">
        <v>187</v>
      </c>
      <c r="K21" s="117"/>
      <c r="L21" s="116"/>
      <c r="M21" s="97"/>
      <c r="N21" s="98"/>
    </row>
    <row r="22" spans="1:14" x14ac:dyDescent="0.25">
      <c r="A22" s="16" t="s">
        <v>265</v>
      </c>
      <c r="B22" s="127">
        <v>2</v>
      </c>
      <c r="C22" s="127" t="s">
        <v>286</v>
      </c>
      <c r="D22" s="127">
        <v>372</v>
      </c>
      <c r="E22" s="127">
        <v>2703</v>
      </c>
      <c r="F22" s="127" t="s">
        <v>286</v>
      </c>
      <c r="G22" s="127" t="s">
        <v>286</v>
      </c>
      <c r="H22" s="127">
        <v>43</v>
      </c>
      <c r="I22" s="127">
        <v>7</v>
      </c>
      <c r="J22" s="127">
        <v>43</v>
      </c>
      <c r="K22" s="117"/>
      <c r="L22" s="116"/>
      <c r="M22" s="97"/>
      <c r="N22" s="98"/>
    </row>
    <row r="23" spans="1:14" x14ac:dyDescent="0.25">
      <c r="A23" s="16" t="s">
        <v>266</v>
      </c>
      <c r="B23" s="127">
        <v>12</v>
      </c>
      <c r="C23" s="127">
        <v>1</v>
      </c>
      <c r="D23" s="127">
        <v>1849</v>
      </c>
      <c r="E23" s="127">
        <v>7982</v>
      </c>
      <c r="F23" s="127">
        <v>35</v>
      </c>
      <c r="G23" s="127">
        <v>345</v>
      </c>
      <c r="H23" s="127">
        <v>181</v>
      </c>
      <c r="I23" s="127">
        <v>27</v>
      </c>
      <c r="J23" s="127">
        <v>107</v>
      </c>
      <c r="K23" s="117"/>
      <c r="L23" s="116"/>
      <c r="M23" s="97"/>
      <c r="N23" s="98"/>
    </row>
    <row r="24" spans="1:14" x14ac:dyDescent="0.25">
      <c r="A24" s="16" t="s">
        <v>288</v>
      </c>
      <c r="B24" s="127">
        <v>2</v>
      </c>
      <c r="C24" s="127" t="s">
        <v>286</v>
      </c>
      <c r="D24" s="127">
        <v>2568</v>
      </c>
      <c r="E24" s="127">
        <v>6491</v>
      </c>
      <c r="F24" s="127" t="s">
        <v>286</v>
      </c>
      <c r="G24" s="127" t="s">
        <v>286</v>
      </c>
      <c r="H24" s="127">
        <v>32</v>
      </c>
      <c r="I24" s="127">
        <v>51</v>
      </c>
      <c r="J24" s="127">
        <v>130</v>
      </c>
      <c r="K24" s="117"/>
      <c r="L24" s="116"/>
      <c r="M24" s="97"/>
      <c r="N24" s="98"/>
    </row>
    <row r="25" spans="1:14" x14ac:dyDescent="0.25">
      <c r="A25" s="16" t="s">
        <v>267</v>
      </c>
      <c r="B25" s="127">
        <v>48</v>
      </c>
      <c r="C25" s="127">
        <v>2</v>
      </c>
      <c r="D25" s="127">
        <v>28068</v>
      </c>
      <c r="E25" s="127">
        <v>100314</v>
      </c>
      <c r="F25" s="127">
        <v>226</v>
      </c>
      <c r="G25" s="127">
        <v>1428</v>
      </c>
      <c r="H25" s="127">
        <v>734</v>
      </c>
      <c r="I25" s="127">
        <v>162</v>
      </c>
      <c r="J25" s="127">
        <v>736</v>
      </c>
      <c r="K25" s="117"/>
      <c r="L25" s="116"/>
      <c r="M25" s="97"/>
      <c r="N25" s="98"/>
    </row>
    <row r="26" spans="1:14" x14ac:dyDescent="0.25">
      <c r="A26" s="16" t="s">
        <v>268</v>
      </c>
      <c r="B26" s="127">
        <v>194</v>
      </c>
      <c r="C26" s="127">
        <v>57</v>
      </c>
      <c r="D26" s="127">
        <v>51080</v>
      </c>
      <c r="E26" s="127">
        <v>88725</v>
      </c>
      <c r="F26" s="127">
        <v>12217</v>
      </c>
      <c r="G26" s="127">
        <v>23337</v>
      </c>
      <c r="H26" s="127">
        <v>4612</v>
      </c>
      <c r="I26" s="127">
        <v>956</v>
      </c>
      <c r="J26" s="127">
        <v>1702</v>
      </c>
      <c r="K26" s="117"/>
      <c r="L26" s="116"/>
      <c r="M26" s="97"/>
      <c r="N26" s="98"/>
    </row>
    <row r="27" spans="1:14" x14ac:dyDescent="0.25">
      <c r="A27" s="16" t="s">
        <v>269</v>
      </c>
      <c r="B27" s="127">
        <v>157</v>
      </c>
      <c r="C27" s="127">
        <v>6</v>
      </c>
      <c r="D27" s="127">
        <v>29427</v>
      </c>
      <c r="E27" s="127">
        <v>109647</v>
      </c>
      <c r="F27" s="127">
        <v>627</v>
      </c>
      <c r="G27" s="127">
        <v>3058</v>
      </c>
      <c r="H27" s="127">
        <v>2104</v>
      </c>
      <c r="I27" s="127">
        <v>424</v>
      </c>
      <c r="J27" s="127">
        <v>1489</v>
      </c>
      <c r="K27" s="117"/>
      <c r="L27" s="116"/>
      <c r="M27" s="97"/>
      <c r="N27" s="98"/>
    </row>
    <row r="28" spans="1:14" x14ac:dyDescent="0.25">
      <c r="A28" s="16" t="s">
        <v>271</v>
      </c>
      <c r="B28" s="127">
        <v>9</v>
      </c>
      <c r="C28" s="127" t="s">
        <v>286</v>
      </c>
      <c r="D28" s="127">
        <v>4522</v>
      </c>
      <c r="E28" s="127">
        <v>22165</v>
      </c>
      <c r="F28" s="127" t="s">
        <v>286</v>
      </c>
      <c r="G28" s="127" t="s">
        <v>286</v>
      </c>
      <c r="H28" s="127">
        <v>102</v>
      </c>
      <c r="I28" s="127">
        <v>52</v>
      </c>
      <c r="J28" s="127">
        <v>262</v>
      </c>
      <c r="K28" s="117"/>
      <c r="L28" s="116"/>
      <c r="M28" s="97"/>
      <c r="N28" s="98"/>
    </row>
    <row r="29" spans="1:14" x14ac:dyDescent="0.25">
      <c r="A29" s="16" t="s">
        <v>275</v>
      </c>
      <c r="B29" s="127">
        <v>0</v>
      </c>
      <c r="C29" s="127" t="s">
        <v>286</v>
      </c>
      <c r="D29" s="127">
        <v>63</v>
      </c>
      <c r="E29" s="127">
        <v>256</v>
      </c>
      <c r="F29" s="127" t="s">
        <v>286</v>
      </c>
      <c r="G29" s="127" t="s">
        <v>286</v>
      </c>
      <c r="H29" s="127">
        <v>2</v>
      </c>
      <c r="I29" s="127">
        <v>1</v>
      </c>
      <c r="J29" s="127">
        <v>4</v>
      </c>
      <c r="K29" s="117"/>
      <c r="L29" s="116"/>
      <c r="M29" s="97"/>
      <c r="N29" s="98"/>
    </row>
    <row r="30" spans="1:14" x14ac:dyDescent="0.25">
      <c r="A30" s="16" t="s">
        <v>276</v>
      </c>
      <c r="B30" s="127">
        <v>256</v>
      </c>
      <c r="C30" s="127">
        <v>312</v>
      </c>
      <c r="D30" s="127">
        <v>99526</v>
      </c>
      <c r="E30" s="127">
        <v>99641</v>
      </c>
      <c r="F30" s="127">
        <v>52977</v>
      </c>
      <c r="G30" s="127">
        <v>53037</v>
      </c>
      <c r="H30" s="127">
        <v>3521</v>
      </c>
      <c r="I30" s="127">
        <v>1335</v>
      </c>
      <c r="J30" s="127">
        <v>1337</v>
      </c>
      <c r="K30" s="117"/>
      <c r="L30" s="116"/>
      <c r="M30" s="97"/>
      <c r="N30" s="98"/>
    </row>
    <row r="31" spans="1:14" x14ac:dyDescent="0.25">
      <c r="A31" s="16" t="s">
        <v>272</v>
      </c>
      <c r="B31" s="127">
        <v>3</v>
      </c>
      <c r="C31" s="127" t="s">
        <v>286</v>
      </c>
      <c r="D31" s="127">
        <v>1126</v>
      </c>
      <c r="E31" s="127">
        <v>8100</v>
      </c>
      <c r="F31" s="127" t="s">
        <v>286</v>
      </c>
      <c r="G31" s="127" t="s">
        <v>286</v>
      </c>
      <c r="H31" s="127">
        <v>51</v>
      </c>
      <c r="I31" s="127">
        <v>13</v>
      </c>
      <c r="J31" s="127">
        <v>87</v>
      </c>
      <c r="K31" s="117"/>
      <c r="L31" s="116"/>
      <c r="M31" s="97"/>
      <c r="N31" s="98"/>
    </row>
    <row r="32" spans="1:14" x14ac:dyDescent="0.25">
      <c r="A32" s="16" t="s">
        <v>273</v>
      </c>
      <c r="B32" s="127">
        <v>7</v>
      </c>
      <c r="C32" s="127" t="s">
        <v>286</v>
      </c>
      <c r="D32" s="127">
        <v>1511</v>
      </c>
      <c r="E32" s="127">
        <v>8840</v>
      </c>
      <c r="F32" s="127" t="s">
        <v>286</v>
      </c>
      <c r="G32" s="127" t="s">
        <v>286</v>
      </c>
      <c r="H32" s="127">
        <v>50</v>
      </c>
      <c r="I32" s="127">
        <v>7</v>
      </c>
      <c r="J32" s="127">
        <v>54</v>
      </c>
      <c r="K32" s="117"/>
      <c r="L32" s="116"/>
      <c r="M32" s="97"/>
      <c r="N32" s="98"/>
    </row>
    <row r="33" spans="1:14" x14ac:dyDescent="0.25">
      <c r="A33" s="92" t="s">
        <v>289</v>
      </c>
      <c r="B33" s="127">
        <v>0</v>
      </c>
      <c r="C33" s="127">
        <v>0</v>
      </c>
      <c r="D33" s="127">
        <v>42</v>
      </c>
      <c r="E33" s="127">
        <v>420</v>
      </c>
      <c r="F33" s="127">
        <v>28</v>
      </c>
      <c r="G33" s="127">
        <v>130</v>
      </c>
      <c r="H33" s="127">
        <v>6</v>
      </c>
      <c r="I33" s="127">
        <v>1</v>
      </c>
      <c r="J33" s="127">
        <v>8</v>
      </c>
      <c r="K33" s="117"/>
      <c r="L33" s="116"/>
      <c r="M33" s="97"/>
      <c r="N33" s="98"/>
    </row>
    <row r="34" spans="1:14" x14ac:dyDescent="0.25">
      <c r="A34" s="88" t="s">
        <v>215</v>
      </c>
      <c r="B34" s="132">
        <v>1042</v>
      </c>
      <c r="C34" s="132">
        <v>399</v>
      </c>
      <c r="D34" s="132">
        <v>317635</v>
      </c>
      <c r="E34" s="132">
        <v>825197</v>
      </c>
      <c r="F34" s="132">
        <v>67942</v>
      </c>
      <c r="G34" s="132">
        <v>88379</v>
      </c>
      <c r="H34" s="132">
        <v>17955</v>
      </c>
      <c r="I34" s="132">
        <v>4703</v>
      </c>
      <c r="J34" s="132">
        <v>11793</v>
      </c>
    </row>
  </sheetData>
  <pageMargins left="0.7" right="0.7" top="0.75" bottom="0.75" header="0.3" footer="0.3"/>
  <pageSetup paperSize="9" scale="7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504C2-18BE-4078-9795-250CD850CB9A}">
  <sheetPr>
    <tabColor rgb="FF92D050"/>
    <pageSetUpPr fitToPage="1"/>
  </sheetPr>
  <dimension ref="A1:M34"/>
  <sheetViews>
    <sheetView workbookViewId="0"/>
  </sheetViews>
  <sheetFormatPr defaultColWidth="9.33203125" defaultRowHeight="13.2" x14ac:dyDescent="0.25"/>
  <cols>
    <col min="1" max="1" width="26.33203125" customWidth="1"/>
    <col min="2" max="3" width="15.33203125" style="86" customWidth="1"/>
    <col min="4" max="4" width="15.5546875" style="86" bestFit="1" customWidth="1"/>
    <col min="5" max="5" width="20.6640625" style="86" bestFit="1" customWidth="1"/>
    <col min="6" max="6" width="15.5546875" style="86" bestFit="1" customWidth="1"/>
    <col min="7" max="7" width="20.6640625" style="86" bestFit="1" customWidth="1"/>
    <col min="8" max="8" width="10.6640625" style="86" bestFit="1" customWidth="1"/>
    <col min="9" max="10" width="18.5546875" style="86" bestFit="1" customWidth="1"/>
    <col min="11" max="11" width="11.33203125" bestFit="1" customWidth="1"/>
    <col min="12" max="12" width="12" bestFit="1" customWidth="1"/>
    <col min="13" max="13" width="15.33203125" style="86" customWidth="1"/>
  </cols>
  <sheetData>
    <row r="1" spans="1:13" ht="15.6" x14ac:dyDescent="0.3">
      <c r="A1" s="87" t="s">
        <v>229</v>
      </c>
    </row>
    <row r="2" spans="1:13" ht="15.6" x14ac:dyDescent="0.3">
      <c r="A2" s="87" t="s">
        <v>315</v>
      </c>
    </row>
    <row r="3" spans="1:13" x14ac:dyDescent="0.25">
      <c r="A3" s="121" t="s">
        <v>316</v>
      </c>
    </row>
    <row r="4" spans="1:13" x14ac:dyDescent="0.25">
      <c r="A4" s="16"/>
      <c r="B4" s="89"/>
      <c r="C4" s="89"/>
      <c r="D4" s="89"/>
      <c r="E4" s="89"/>
      <c r="F4" s="89"/>
      <c r="G4" s="89"/>
      <c r="H4" s="89"/>
      <c r="I4" s="89"/>
      <c r="J4" s="89"/>
      <c r="K4" s="16"/>
      <c r="L4" s="16"/>
      <c r="M4" s="89"/>
    </row>
    <row r="5" spans="1:13" ht="36" x14ac:dyDescent="0.25">
      <c r="A5" s="90" t="s">
        <v>244</v>
      </c>
      <c r="B5" s="91" t="s">
        <v>182</v>
      </c>
      <c r="C5" s="91" t="s">
        <v>172</v>
      </c>
      <c r="D5" s="91" t="s">
        <v>169</v>
      </c>
      <c r="E5" s="91" t="s">
        <v>171</v>
      </c>
      <c r="F5" s="91" t="s">
        <v>170</v>
      </c>
      <c r="G5" s="91" t="s">
        <v>174</v>
      </c>
      <c r="H5" s="91" t="s">
        <v>168</v>
      </c>
      <c r="I5" s="91" t="s">
        <v>175</v>
      </c>
      <c r="J5" s="91" t="s">
        <v>176</v>
      </c>
      <c r="K5" s="97"/>
      <c r="L5" s="97"/>
      <c r="M5" s="91"/>
    </row>
    <row r="6" spans="1:13" x14ac:dyDescent="0.25">
      <c r="A6" s="16" t="s">
        <v>310</v>
      </c>
      <c r="B6" s="127">
        <v>13</v>
      </c>
      <c r="C6" s="127">
        <v>0</v>
      </c>
      <c r="D6" s="127">
        <v>3755</v>
      </c>
      <c r="E6" s="127">
        <v>16253</v>
      </c>
      <c r="F6" s="127">
        <v>18</v>
      </c>
      <c r="G6" s="127">
        <v>133</v>
      </c>
      <c r="H6" s="127">
        <v>286</v>
      </c>
      <c r="I6" s="127">
        <v>77</v>
      </c>
      <c r="J6" s="127">
        <v>337</v>
      </c>
      <c r="K6" s="117"/>
      <c r="L6" s="116"/>
      <c r="M6" s="127"/>
    </row>
    <row r="7" spans="1:13" x14ac:dyDescent="0.25">
      <c r="A7" s="16" t="s">
        <v>250</v>
      </c>
      <c r="B7" s="127">
        <v>10</v>
      </c>
      <c r="C7" s="127">
        <v>1</v>
      </c>
      <c r="D7" s="127">
        <v>2026</v>
      </c>
      <c r="E7" s="127">
        <v>11044</v>
      </c>
      <c r="F7" s="127">
        <v>117</v>
      </c>
      <c r="G7" s="127">
        <v>710</v>
      </c>
      <c r="H7" s="127">
        <v>168</v>
      </c>
      <c r="I7" s="127">
        <v>28</v>
      </c>
      <c r="J7" s="127">
        <v>178</v>
      </c>
      <c r="K7" s="117"/>
      <c r="L7" s="116"/>
      <c r="M7" s="127"/>
    </row>
    <row r="8" spans="1:13" x14ac:dyDescent="0.25">
      <c r="A8" s="16" t="s">
        <v>274</v>
      </c>
      <c r="B8" s="127">
        <v>1</v>
      </c>
      <c r="C8" s="127" t="s">
        <v>286</v>
      </c>
      <c r="D8" s="127">
        <v>229</v>
      </c>
      <c r="E8" s="127">
        <v>1855</v>
      </c>
      <c r="F8" s="127" t="s">
        <v>286</v>
      </c>
      <c r="G8" s="127" t="s">
        <v>286</v>
      </c>
      <c r="H8" s="127">
        <v>20</v>
      </c>
      <c r="I8" s="127">
        <v>5</v>
      </c>
      <c r="J8" s="127">
        <v>28</v>
      </c>
      <c r="K8" s="117"/>
      <c r="L8" s="116"/>
      <c r="M8" s="127"/>
    </row>
    <row r="9" spans="1:13" x14ac:dyDescent="0.25">
      <c r="A9" s="16" t="s">
        <v>253</v>
      </c>
      <c r="B9" s="127">
        <v>23</v>
      </c>
      <c r="C9" s="127">
        <v>1</v>
      </c>
      <c r="D9" s="127">
        <v>8924</v>
      </c>
      <c r="E9" s="127">
        <v>30117</v>
      </c>
      <c r="F9" s="127">
        <v>510</v>
      </c>
      <c r="G9" s="127">
        <v>1406</v>
      </c>
      <c r="H9" s="127">
        <v>420</v>
      </c>
      <c r="I9" s="127">
        <v>160</v>
      </c>
      <c r="J9" s="127">
        <v>520</v>
      </c>
      <c r="K9" s="117"/>
      <c r="L9" s="116"/>
      <c r="M9" s="127"/>
    </row>
    <row r="10" spans="1:13" x14ac:dyDescent="0.25">
      <c r="A10" s="16" t="s">
        <v>254</v>
      </c>
      <c r="B10" s="127">
        <v>100</v>
      </c>
      <c r="C10" s="127">
        <v>25</v>
      </c>
      <c r="D10" s="127">
        <v>29269</v>
      </c>
      <c r="E10" s="127">
        <v>97684</v>
      </c>
      <c r="F10" s="127">
        <v>2573</v>
      </c>
      <c r="G10" s="127">
        <v>11566</v>
      </c>
      <c r="H10" s="127">
        <v>1698</v>
      </c>
      <c r="I10" s="127">
        <v>480</v>
      </c>
      <c r="J10" s="127">
        <v>1510</v>
      </c>
      <c r="K10" s="117"/>
      <c r="L10" s="116"/>
      <c r="M10" s="127"/>
    </row>
    <row r="11" spans="1:13" x14ac:dyDescent="0.25">
      <c r="A11" s="16" t="s">
        <v>255</v>
      </c>
      <c r="B11" s="127">
        <v>96</v>
      </c>
      <c r="C11" s="127">
        <v>17</v>
      </c>
      <c r="D11" s="127">
        <v>23511</v>
      </c>
      <c r="E11" s="127">
        <v>45949</v>
      </c>
      <c r="F11" s="127">
        <v>1282</v>
      </c>
      <c r="G11" s="127">
        <v>4646</v>
      </c>
      <c r="H11" s="127">
        <v>1754</v>
      </c>
      <c r="I11" s="127">
        <v>428</v>
      </c>
      <c r="J11" s="127">
        <v>820</v>
      </c>
      <c r="K11" s="117"/>
      <c r="L11" s="116"/>
      <c r="M11" s="127"/>
    </row>
    <row r="12" spans="1:13" x14ac:dyDescent="0.25">
      <c r="A12" s="16" t="s">
        <v>256</v>
      </c>
      <c r="B12" s="127">
        <v>4</v>
      </c>
      <c r="C12" s="127">
        <v>2</v>
      </c>
      <c r="D12" s="127">
        <v>790</v>
      </c>
      <c r="E12" s="127">
        <v>2274</v>
      </c>
      <c r="F12" s="127">
        <v>451</v>
      </c>
      <c r="G12" s="127">
        <v>1110</v>
      </c>
      <c r="H12" s="127">
        <v>55</v>
      </c>
      <c r="I12" s="127">
        <v>10</v>
      </c>
      <c r="J12" s="127">
        <v>32</v>
      </c>
      <c r="K12" s="117"/>
      <c r="L12" s="116"/>
      <c r="M12" s="127"/>
    </row>
    <row r="13" spans="1:13" x14ac:dyDescent="0.25">
      <c r="A13" s="16" t="s">
        <v>287</v>
      </c>
      <c r="B13" s="127">
        <v>1</v>
      </c>
      <c r="C13" s="127" t="s">
        <v>286</v>
      </c>
      <c r="D13" s="127">
        <v>287</v>
      </c>
      <c r="E13" s="127">
        <v>3934</v>
      </c>
      <c r="F13" s="127" t="s">
        <v>286</v>
      </c>
      <c r="G13" s="127" t="s">
        <v>286</v>
      </c>
      <c r="H13" s="127">
        <v>28</v>
      </c>
      <c r="I13" s="127">
        <v>6</v>
      </c>
      <c r="J13" s="127">
        <v>85</v>
      </c>
      <c r="K13" s="117"/>
      <c r="L13" s="116"/>
      <c r="M13" s="127"/>
    </row>
    <row r="14" spans="1:13" x14ac:dyDescent="0.25">
      <c r="A14" s="16" t="s">
        <v>257</v>
      </c>
      <c r="B14" s="127">
        <v>2</v>
      </c>
      <c r="C14" s="127">
        <v>1</v>
      </c>
      <c r="D14" s="127">
        <v>355</v>
      </c>
      <c r="E14" s="127">
        <v>5477</v>
      </c>
      <c r="F14" s="127">
        <v>410</v>
      </c>
      <c r="G14" s="127">
        <v>2057</v>
      </c>
      <c r="H14" s="127">
        <v>63</v>
      </c>
      <c r="I14" s="127">
        <v>8</v>
      </c>
      <c r="J14" s="127">
        <v>115</v>
      </c>
      <c r="K14" s="117"/>
      <c r="L14" s="116"/>
      <c r="M14" s="127"/>
    </row>
    <row r="15" spans="1:13" x14ac:dyDescent="0.25">
      <c r="A15" s="16" t="s">
        <v>258</v>
      </c>
      <c r="B15" s="127">
        <v>33</v>
      </c>
      <c r="C15" s="127">
        <v>10</v>
      </c>
      <c r="D15" s="127">
        <v>12299</v>
      </c>
      <c r="E15" s="127">
        <v>21332</v>
      </c>
      <c r="F15" s="127">
        <v>1595</v>
      </c>
      <c r="G15" s="127">
        <v>3937</v>
      </c>
      <c r="H15" s="127">
        <v>588</v>
      </c>
      <c r="I15" s="127">
        <v>205</v>
      </c>
      <c r="J15" s="127">
        <v>351</v>
      </c>
      <c r="K15" s="117"/>
      <c r="L15" s="116"/>
      <c r="M15" s="127"/>
    </row>
    <row r="16" spans="1:13" x14ac:dyDescent="0.25">
      <c r="A16" s="16" t="s">
        <v>259</v>
      </c>
      <c r="B16" s="127">
        <v>7</v>
      </c>
      <c r="C16" s="127" t="s">
        <v>286</v>
      </c>
      <c r="D16" s="127">
        <v>1362</v>
      </c>
      <c r="E16" s="127">
        <v>9956</v>
      </c>
      <c r="F16" s="127" t="s">
        <v>286</v>
      </c>
      <c r="G16" s="127" t="s">
        <v>286</v>
      </c>
      <c r="H16" s="127">
        <v>131</v>
      </c>
      <c r="I16" s="127">
        <v>17</v>
      </c>
      <c r="J16" s="127">
        <v>169</v>
      </c>
      <c r="K16" s="117"/>
      <c r="L16" s="116"/>
      <c r="M16" s="127"/>
    </row>
    <row r="17" spans="1:13" x14ac:dyDescent="0.25">
      <c r="A17" s="16" t="s">
        <v>260</v>
      </c>
      <c r="B17" s="127">
        <v>2</v>
      </c>
      <c r="C17" s="127" t="s">
        <v>286</v>
      </c>
      <c r="D17" s="127">
        <v>461</v>
      </c>
      <c r="E17" s="127">
        <v>3509</v>
      </c>
      <c r="F17" s="127" t="s">
        <v>286</v>
      </c>
      <c r="G17" s="127" t="s">
        <v>286</v>
      </c>
      <c r="H17" s="127">
        <v>49</v>
      </c>
      <c r="I17" s="127">
        <v>10</v>
      </c>
      <c r="J17" s="127">
        <v>78</v>
      </c>
      <c r="K17" s="117"/>
      <c r="L17" s="116"/>
      <c r="M17" s="127"/>
    </row>
    <row r="18" spans="1:13" x14ac:dyDescent="0.25">
      <c r="A18" s="16" t="s">
        <v>261</v>
      </c>
      <c r="B18" s="127">
        <v>2</v>
      </c>
      <c r="C18" s="127" t="s">
        <v>286</v>
      </c>
      <c r="D18" s="127">
        <v>445</v>
      </c>
      <c r="E18" s="127">
        <v>3225</v>
      </c>
      <c r="F18" s="127" t="s">
        <v>286</v>
      </c>
      <c r="G18" s="127" t="s">
        <v>286</v>
      </c>
      <c r="H18" s="127">
        <v>50</v>
      </c>
      <c r="I18" s="127">
        <v>7</v>
      </c>
      <c r="J18" s="127">
        <v>47</v>
      </c>
      <c r="K18" s="117"/>
      <c r="L18" s="116"/>
      <c r="M18" s="127"/>
    </row>
    <row r="19" spans="1:13" x14ac:dyDescent="0.25">
      <c r="A19" s="16" t="s">
        <v>263</v>
      </c>
      <c r="B19" s="127">
        <v>8</v>
      </c>
      <c r="C19" s="127" t="s">
        <v>286</v>
      </c>
      <c r="D19" s="127">
        <v>2051</v>
      </c>
      <c r="E19" s="127">
        <v>17232</v>
      </c>
      <c r="F19" s="127" t="s">
        <v>286</v>
      </c>
      <c r="G19" s="127" t="s">
        <v>286</v>
      </c>
      <c r="H19" s="127">
        <v>137</v>
      </c>
      <c r="I19" s="127">
        <v>34</v>
      </c>
      <c r="J19" s="127">
        <v>259</v>
      </c>
      <c r="K19" s="117"/>
      <c r="L19" s="116"/>
      <c r="M19" s="127"/>
    </row>
    <row r="20" spans="1:13" x14ac:dyDescent="0.25">
      <c r="A20" s="16" t="s">
        <v>264</v>
      </c>
      <c r="B20" s="127">
        <v>14</v>
      </c>
      <c r="C20" s="127">
        <v>2</v>
      </c>
      <c r="D20" s="127">
        <v>1191</v>
      </c>
      <c r="E20" s="127">
        <v>7205</v>
      </c>
      <c r="F20" s="127">
        <v>122</v>
      </c>
      <c r="G20" s="127">
        <v>739</v>
      </c>
      <c r="H20" s="127">
        <v>212</v>
      </c>
      <c r="I20" s="127">
        <v>18</v>
      </c>
      <c r="J20" s="127">
        <v>103</v>
      </c>
      <c r="K20" s="117"/>
      <c r="L20" s="116"/>
      <c r="M20" s="127"/>
    </row>
    <row r="21" spans="1:13" x14ac:dyDescent="0.25">
      <c r="A21" s="16" t="s">
        <v>265</v>
      </c>
      <c r="B21" s="127">
        <v>0</v>
      </c>
      <c r="C21" s="127" t="s">
        <v>286</v>
      </c>
      <c r="D21" s="127">
        <v>37</v>
      </c>
      <c r="E21" s="127">
        <v>413</v>
      </c>
      <c r="F21" s="127" t="s">
        <v>286</v>
      </c>
      <c r="G21" s="127" t="s">
        <v>286</v>
      </c>
      <c r="H21" s="127">
        <v>13</v>
      </c>
      <c r="I21" s="127">
        <v>1</v>
      </c>
      <c r="J21" s="127">
        <v>9</v>
      </c>
      <c r="K21" s="117"/>
      <c r="L21" s="116"/>
      <c r="M21" s="127"/>
    </row>
    <row r="22" spans="1:13" x14ac:dyDescent="0.25">
      <c r="A22" s="16" t="s">
        <v>266</v>
      </c>
      <c r="B22" s="127">
        <v>12</v>
      </c>
      <c r="C22" s="127">
        <v>2</v>
      </c>
      <c r="D22" s="127">
        <v>1965</v>
      </c>
      <c r="E22" s="127">
        <v>7990</v>
      </c>
      <c r="F22" s="127">
        <v>371</v>
      </c>
      <c r="G22" s="127">
        <v>1062</v>
      </c>
      <c r="H22" s="127">
        <v>219</v>
      </c>
      <c r="I22" s="127">
        <v>33</v>
      </c>
      <c r="J22" s="127">
        <v>129</v>
      </c>
      <c r="K22" s="117"/>
      <c r="L22" s="116"/>
      <c r="M22" s="127"/>
    </row>
    <row r="23" spans="1:13" x14ac:dyDescent="0.25">
      <c r="A23" s="92" t="s">
        <v>267</v>
      </c>
      <c r="B23" s="127">
        <v>42</v>
      </c>
      <c r="C23" s="127">
        <v>3</v>
      </c>
      <c r="D23" s="127">
        <v>10672</v>
      </c>
      <c r="E23" s="127">
        <v>48335</v>
      </c>
      <c r="F23" s="127">
        <v>504</v>
      </c>
      <c r="G23" s="127">
        <v>3442</v>
      </c>
      <c r="H23" s="127">
        <v>614</v>
      </c>
      <c r="I23" s="127">
        <v>135</v>
      </c>
      <c r="J23" s="127">
        <v>623</v>
      </c>
      <c r="K23" s="117"/>
      <c r="L23" s="116"/>
      <c r="M23" s="127"/>
    </row>
    <row r="24" spans="1:13" x14ac:dyDescent="0.25">
      <c r="A24" s="92" t="s">
        <v>268</v>
      </c>
      <c r="B24" s="127">
        <v>155</v>
      </c>
      <c r="C24" s="127">
        <v>93</v>
      </c>
      <c r="D24" s="127">
        <v>52986</v>
      </c>
      <c r="E24" s="127">
        <v>93574</v>
      </c>
      <c r="F24" s="127">
        <v>9562</v>
      </c>
      <c r="G24" s="127">
        <v>17626</v>
      </c>
      <c r="H24" s="127">
        <v>2591</v>
      </c>
      <c r="I24" s="127">
        <v>800</v>
      </c>
      <c r="J24" s="127">
        <v>1406</v>
      </c>
      <c r="K24" s="117"/>
      <c r="L24" s="116"/>
      <c r="M24" s="127"/>
    </row>
    <row r="25" spans="1:13" x14ac:dyDescent="0.25">
      <c r="A25" s="16" t="s">
        <v>269</v>
      </c>
      <c r="B25" s="127">
        <v>129</v>
      </c>
      <c r="C25" s="127">
        <v>29</v>
      </c>
      <c r="D25" s="127">
        <v>31086</v>
      </c>
      <c r="E25" s="127">
        <v>102273</v>
      </c>
      <c r="F25" s="127">
        <v>3611</v>
      </c>
      <c r="G25" s="127">
        <v>13590</v>
      </c>
      <c r="H25" s="127">
        <v>1952</v>
      </c>
      <c r="I25" s="127">
        <v>476</v>
      </c>
      <c r="J25" s="127">
        <v>1494</v>
      </c>
      <c r="K25" s="117"/>
      <c r="L25" s="116"/>
      <c r="M25" s="127"/>
    </row>
    <row r="26" spans="1:13" x14ac:dyDescent="0.25">
      <c r="A26" s="16" t="s">
        <v>270</v>
      </c>
      <c r="B26" s="127">
        <v>0</v>
      </c>
      <c r="C26" s="127" t="s">
        <v>286</v>
      </c>
      <c r="D26" s="127">
        <v>22</v>
      </c>
      <c r="E26" s="127">
        <v>307</v>
      </c>
      <c r="F26" s="127" t="s">
        <v>286</v>
      </c>
      <c r="G26" s="127" t="s">
        <v>286</v>
      </c>
      <c r="H26" s="127">
        <v>2</v>
      </c>
      <c r="I26" s="127">
        <v>0</v>
      </c>
      <c r="J26" s="127">
        <v>7</v>
      </c>
      <c r="K26" s="117"/>
      <c r="L26" s="116"/>
      <c r="M26" s="127"/>
    </row>
    <row r="27" spans="1:13" x14ac:dyDescent="0.25">
      <c r="A27" s="16" t="s">
        <v>271</v>
      </c>
      <c r="B27" s="127">
        <v>4</v>
      </c>
      <c r="C27" s="127" t="s">
        <v>286</v>
      </c>
      <c r="D27" s="127">
        <v>1570</v>
      </c>
      <c r="E27" s="127">
        <v>8200</v>
      </c>
      <c r="F27" s="127" t="s">
        <v>286</v>
      </c>
      <c r="G27" s="127" t="s">
        <v>286</v>
      </c>
      <c r="H27" s="127">
        <v>52</v>
      </c>
      <c r="I27" s="127">
        <v>20</v>
      </c>
      <c r="J27" s="127">
        <v>115</v>
      </c>
      <c r="K27" s="117"/>
      <c r="L27" s="116"/>
      <c r="M27" s="127"/>
    </row>
    <row r="28" spans="1:13" x14ac:dyDescent="0.25">
      <c r="A28" s="16" t="s">
        <v>275</v>
      </c>
      <c r="B28" s="127">
        <v>0</v>
      </c>
      <c r="C28" s="127">
        <v>0</v>
      </c>
      <c r="D28" s="127">
        <v>82</v>
      </c>
      <c r="E28" s="127">
        <v>661</v>
      </c>
      <c r="F28" s="127">
        <v>63</v>
      </c>
      <c r="G28" s="127">
        <v>256</v>
      </c>
      <c r="H28" s="127">
        <v>9</v>
      </c>
      <c r="I28" s="127">
        <v>2</v>
      </c>
      <c r="J28" s="127">
        <v>14</v>
      </c>
      <c r="K28" s="117"/>
      <c r="L28" s="116"/>
      <c r="M28" s="127"/>
    </row>
    <row r="29" spans="1:13" x14ac:dyDescent="0.25">
      <c r="A29" s="16" t="s">
        <v>314</v>
      </c>
      <c r="B29" s="127">
        <v>0</v>
      </c>
      <c r="C29" s="127" t="s">
        <v>286</v>
      </c>
      <c r="D29" s="127">
        <v>114</v>
      </c>
      <c r="E29" s="127">
        <v>287</v>
      </c>
      <c r="F29" s="127" t="s">
        <v>286</v>
      </c>
      <c r="G29" s="127" t="s">
        <v>286</v>
      </c>
      <c r="H29" s="127">
        <v>2</v>
      </c>
      <c r="I29" s="127">
        <v>1</v>
      </c>
      <c r="J29" s="127">
        <v>3</v>
      </c>
      <c r="K29" s="117"/>
      <c r="L29" s="116"/>
      <c r="M29" s="127"/>
    </row>
    <row r="30" spans="1:13" x14ac:dyDescent="0.25">
      <c r="A30" s="16" t="s">
        <v>276</v>
      </c>
      <c r="B30" s="127">
        <v>256</v>
      </c>
      <c r="C30" s="127">
        <v>312</v>
      </c>
      <c r="D30" s="127">
        <v>99526</v>
      </c>
      <c r="E30" s="127">
        <v>99641</v>
      </c>
      <c r="F30" s="127">
        <v>52977</v>
      </c>
      <c r="G30" s="127">
        <v>53037</v>
      </c>
      <c r="H30" s="127">
        <v>3521</v>
      </c>
      <c r="I30" s="127">
        <v>1335</v>
      </c>
      <c r="J30" s="127">
        <v>1337</v>
      </c>
      <c r="K30" s="117"/>
      <c r="L30" s="116"/>
      <c r="M30" s="127"/>
    </row>
    <row r="31" spans="1:13" x14ac:dyDescent="0.25">
      <c r="A31" s="16" t="s">
        <v>272</v>
      </c>
      <c r="B31" s="127">
        <v>1</v>
      </c>
      <c r="C31" s="127" t="s">
        <v>286</v>
      </c>
      <c r="D31" s="127">
        <v>1117</v>
      </c>
      <c r="E31" s="127">
        <v>4988</v>
      </c>
      <c r="F31" s="127" t="s">
        <v>286</v>
      </c>
      <c r="G31" s="127" t="s">
        <v>286</v>
      </c>
      <c r="H31" s="127">
        <v>17</v>
      </c>
      <c r="I31" s="127">
        <v>10</v>
      </c>
      <c r="J31" s="127">
        <v>39</v>
      </c>
      <c r="K31" s="117"/>
      <c r="L31" s="116"/>
      <c r="M31" s="127"/>
    </row>
    <row r="32" spans="1:13" s="20" customFormat="1" x14ac:dyDescent="0.25">
      <c r="A32" s="16" t="s">
        <v>273</v>
      </c>
      <c r="B32" s="127">
        <v>7</v>
      </c>
      <c r="C32" s="127" t="s">
        <v>286</v>
      </c>
      <c r="D32" s="127">
        <v>555</v>
      </c>
      <c r="E32" s="127">
        <v>7699</v>
      </c>
      <c r="F32" s="127" t="s">
        <v>286</v>
      </c>
      <c r="G32" s="127" t="s">
        <v>286</v>
      </c>
      <c r="H32" s="127">
        <v>132</v>
      </c>
      <c r="I32" s="127">
        <v>8</v>
      </c>
      <c r="J32" s="127">
        <v>139</v>
      </c>
      <c r="K32" s="133"/>
      <c r="L32" s="134"/>
      <c r="M32" s="132"/>
    </row>
    <row r="33" spans="1:10" x14ac:dyDescent="0.25">
      <c r="A33" s="16" t="s">
        <v>289</v>
      </c>
      <c r="B33" s="127">
        <v>2</v>
      </c>
      <c r="C33" s="127" t="s">
        <v>286</v>
      </c>
      <c r="D33" s="127">
        <v>350</v>
      </c>
      <c r="E33" s="127">
        <v>2940</v>
      </c>
      <c r="F33" s="127" t="s">
        <v>286</v>
      </c>
      <c r="G33" s="127" t="s">
        <v>286</v>
      </c>
      <c r="H33" s="127">
        <v>14</v>
      </c>
      <c r="I33" s="127">
        <v>1</v>
      </c>
      <c r="J33" s="127">
        <v>12</v>
      </c>
    </row>
    <row r="34" spans="1:10" x14ac:dyDescent="0.25">
      <c r="A34" s="88" t="s">
        <v>215</v>
      </c>
      <c r="B34" s="132">
        <v>925</v>
      </c>
      <c r="C34" s="132">
        <v>497</v>
      </c>
      <c r="D34" s="132">
        <v>287039</v>
      </c>
      <c r="E34" s="132">
        <v>654354</v>
      </c>
      <c r="F34" s="132">
        <v>74165</v>
      </c>
      <c r="G34" s="132">
        <v>115316</v>
      </c>
      <c r="H34" s="132">
        <v>14798</v>
      </c>
      <c r="I34" s="132">
        <v>4316</v>
      </c>
      <c r="J34" s="132">
        <v>9956</v>
      </c>
    </row>
  </sheetData>
  <pageMargins left="0.7" right="0.7" top="0.75" bottom="0.75" header="0.3" footer="0.3"/>
  <pageSetup paperSize="9" scale="7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B281-C29F-423D-90CF-CF9487A91ECB}">
  <sheetPr>
    <tabColor rgb="FF92D050"/>
    <pageSetUpPr fitToPage="1"/>
  </sheetPr>
  <dimension ref="A1:D30"/>
  <sheetViews>
    <sheetView workbookViewId="0"/>
  </sheetViews>
  <sheetFormatPr defaultColWidth="9.33203125" defaultRowHeight="11.4" x14ac:dyDescent="0.2"/>
  <cols>
    <col min="1" max="1" width="21.33203125" style="16" customWidth="1"/>
    <col min="2" max="2" width="16.44140625" style="16" bestFit="1" customWidth="1"/>
    <col min="3" max="3" width="19" style="16" bestFit="1" customWidth="1"/>
    <col min="4" max="4" width="16" style="16" bestFit="1" customWidth="1"/>
    <col min="5" max="16384" width="9.33203125" style="16"/>
  </cols>
  <sheetData>
    <row r="1" spans="1:4" ht="15.6" x14ac:dyDescent="0.3">
      <c r="A1" s="87" t="s">
        <v>230</v>
      </c>
    </row>
    <row r="2" spans="1:4" customFormat="1" ht="15.6" x14ac:dyDescent="0.3">
      <c r="A2" s="87" t="s">
        <v>317</v>
      </c>
    </row>
    <row r="3" spans="1:4" customFormat="1" ht="13.2" x14ac:dyDescent="0.25">
      <c r="A3" s="121" t="s">
        <v>318</v>
      </c>
    </row>
    <row r="4" spans="1:4" ht="12.75" customHeight="1" x14ac:dyDescent="0.2">
      <c r="A4" s="94"/>
    </row>
    <row r="5" spans="1:4" ht="24" x14ac:dyDescent="0.25">
      <c r="A5" s="90" t="s">
        <v>245</v>
      </c>
      <c r="B5" s="91" t="s">
        <v>183</v>
      </c>
      <c r="C5" s="91" t="s">
        <v>184</v>
      </c>
      <c r="D5" s="91" t="s">
        <v>185</v>
      </c>
    </row>
    <row r="6" spans="1:4" ht="12.75" customHeight="1" x14ac:dyDescent="0.2">
      <c r="A6" s="16" t="s">
        <v>194</v>
      </c>
      <c r="B6" s="128">
        <v>1150</v>
      </c>
      <c r="C6" s="128">
        <v>573</v>
      </c>
      <c r="D6" s="128">
        <v>1723</v>
      </c>
    </row>
    <row r="7" spans="1:4" ht="12.75" customHeight="1" x14ac:dyDescent="0.2">
      <c r="A7" s="16" t="s">
        <v>195</v>
      </c>
      <c r="B7" s="128">
        <v>164</v>
      </c>
      <c r="C7" s="128">
        <v>59</v>
      </c>
      <c r="D7" s="128">
        <v>223</v>
      </c>
    </row>
    <row r="8" spans="1:4" ht="12.75" customHeight="1" x14ac:dyDescent="0.2">
      <c r="A8" s="16" t="s">
        <v>196</v>
      </c>
      <c r="B8" s="128">
        <v>329</v>
      </c>
      <c r="C8" s="128">
        <v>42</v>
      </c>
      <c r="D8" s="128">
        <v>371</v>
      </c>
    </row>
    <row r="9" spans="1:4" ht="12.75" customHeight="1" x14ac:dyDescent="0.2">
      <c r="A9" s="16" t="s">
        <v>197</v>
      </c>
      <c r="B9" s="128">
        <v>464</v>
      </c>
      <c r="C9" s="128">
        <v>50</v>
      </c>
      <c r="D9" s="128">
        <v>514</v>
      </c>
    </row>
    <row r="10" spans="1:4" ht="12.75" customHeight="1" x14ac:dyDescent="0.2">
      <c r="A10" s="16" t="s">
        <v>198</v>
      </c>
      <c r="B10" s="128">
        <v>850</v>
      </c>
      <c r="C10" s="128">
        <v>158</v>
      </c>
      <c r="D10" s="128">
        <v>1009</v>
      </c>
    </row>
    <row r="11" spans="1:4" ht="12.75" customHeight="1" x14ac:dyDescent="0.2">
      <c r="A11" s="16" t="s">
        <v>199</v>
      </c>
      <c r="B11" s="128">
        <v>295</v>
      </c>
      <c r="C11" s="128">
        <v>84</v>
      </c>
      <c r="D11" s="128">
        <v>379</v>
      </c>
    </row>
    <row r="12" spans="1:4" ht="12.75" customHeight="1" x14ac:dyDescent="0.2">
      <c r="A12" s="92" t="s">
        <v>200</v>
      </c>
      <c r="B12" s="128">
        <v>247</v>
      </c>
      <c r="C12" s="128">
        <v>74</v>
      </c>
      <c r="D12" s="128">
        <v>321</v>
      </c>
    </row>
    <row r="13" spans="1:4" ht="12.75" customHeight="1" x14ac:dyDescent="0.2">
      <c r="A13" s="16" t="s">
        <v>201</v>
      </c>
      <c r="B13" s="128">
        <v>37</v>
      </c>
      <c r="C13" s="128">
        <v>3</v>
      </c>
      <c r="D13" s="128">
        <v>40</v>
      </c>
    </row>
    <row r="14" spans="1:4" ht="12.75" customHeight="1" x14ac:dyDescent="0.2">
      <c r="A14" s="16" t="s">
        <v>202</v>
      </c>
      <c r="B14" s="128">
        <v>231</v>
      </c>
      <c r="C14" s="128">
        <v>143</v>
      </c>
      <c r="D14" s="128">
        <v>374</v>
      </c>
    </row>
    <row r="15" spans="1:4" ht="12.75" customHeight="1" x14ac:dyDescent="0.2">
      <c r="A15" s="16" t="s">
        <v>203</v>
      </c>
      <c r="B15" s="128">
        <v>2896</v>
      </c>
      <c r="C15" s="128">
        <v>742</v>
      </c>
      <c r="D15" s="128">
        <v>3638</v>
      </c>
    </row>
    <row r="16" spans="1:4" ht="12.75" customHeight="1" x14ac:dyDescent="0.2">
      <c r="A16" s="16" t="s">
        <v>204</v>
      </c>
      <c r="B16" s="128">
        <v>378</v>
      </c>
      <c r="C16" s="128">
        <v>145</v>
      </c>
      <c r="D16" s="128">
        <v>523</v>
      </c>
    </row>
    <row r="17" spans="1:4" ht="12.75" customHeight="1" x14ac:dyDescent="0.2">
      <c r="A17" s="16" t="s">
        <v>205</v>
      </c>
      <c r="B17" s="128">
        <v>3324</v>
      </c>
      <c r="C17" s="128">
        <v>610</v>
      </c>
      <c r="D17" s="128">
        <v>3934</v>
      </c>
    </row>
    <row r="18" spans="1:4" ht="12.75" customHeight="1" x14ac:dyDescent="0.2">
      <c r="A18" s="16" t="s">
        <v>206</v>
      </c>
      <c r="B18" s="128">
        <v>1380</v>
      </c>
      <c r="C18" s="128">
        <v>47</v>
      </c>
      <c r="D18" s="128">
        <v>1428</v>
      </c>
    </row>
    <row r="19" spans="1:4" ht="12.75" customHeight="1" x14ac:dyDescent="0.2">
      <c r="A19" s="16" t="s">
        <v>207</v>
      </c>
      <c r="B19" s="128">
        <v>300</v>
      </c>
      <c r="C19" s="128">
        <v>130</v>
      </c>
      <c r="D19" s="128">
        <v>430</v>
      </c>
    </row>
    <row r="20" spans="1:4" ht="12.75" customHeight="1" x14ac:dyDescent="0.2">
      <c r="A20" s="16" t="s">
        <v>208</v>
      </c>
      <c r="B20" s="128">
        <v>71</v>
      </c>
      <c r="C20" s="128">
        <v>69</v>
      </c>
      <c r="D20" s="128">
        <v>140</v>
      </c>
    </row>
    <row r="21" spans="1:4" ht="12.75" customHeight="1" x14ac:dyDescent="0.2">
      <c r="A21" s="16" t="s">
        <v>214</v>
      </c>
      <c r="B21" s="128">
        <v>249</v>
      </c>
      <c r="C21" s="128">
        <v>66</v>
      </c>
      <c r="D21" s="128">
        <v>316</v>
      </c>
    </row>
    <row r="22" spans="1:4" ht="12.75" customHeight="1" x14ac:dyDescent="0.2">
      <c r="A22" s="16" t="s">
        <v>209</v>
      </c>
      <c r="B22" s="128">
        <v>73</v>
      </c>
      <c r="C22" s="128">
        <v>63</v>
      </c>
      <c r="D22" s="128">
        <v>136</v>
      </c>
    </row>
    <row r="23" spans="1:4" ht="12.75" customHeight="1" x14ac:dyDescent="0.2">
      <c r="A23" s="16" t="s">
        <v>210</v>
      </c>
      <c r="B23" s="128">
        <v>113</v>
      </c>
      <c r="C23" s="128">
        <v>57</v>
      </c>
      <c r="D23" s="128">
        <v>169</v>
      </c>
    </row>
    <row r="24" spans="1:4" ht="12.75" customHeight="1" x14ac:dyDescent="0.2">
      <c r="A24" s="92" t="s">
        <v>211</v>
      </c>
      <c r="B24" s="128">
        <v>32</v>
      </c>
      <c r="C24" s="128">
        <v>6</v>
      </c>
      <c r="D24" s="128">
        <v>38</v>
      </c>
    </row>
    <row r="25" spans="1:4" ht="12.75" customHeight="1" x14ac:dyDescent="0.2">
      <c r="A25" s="16" t="s">
        <v>212</v>
      </c>
      <c r="B25" s="128">
        <v>270</v>
      </c>
      <c r="C25" s="128">
        <v>46</v>
      </c>
      <c r="D25" s="128">
        <v>316</v>
      </c>
    </row>
    <row r="26" spans="1:4" ht="12.75" customHeight="1" x14ac:dyDescent="0.2">
      <c r="A26" s="16" t="s">
        <v>213</v>
      </c>
      <c r="B26" s="128">
        <v>511</v>
      </c>
      <c r="C26" s="128">
        <v>75</v>
      </c>
      <c r="D26" s="128">
        <v>586</v>
      </c>
    </row>
    <row r="27" spans="1:4" ht="12.75" customHeight="1" x14ac:dyDescent="0.2">
      <c r="A27" s="16" t="s">
        <v>126</v>
      </c>
      <c r="B27" s="128">
        <v>1069</v>
      </c>
      <c r="C27" s="128">
        <v>281</v>
      </c>
      <c r="D27" s="128">
        <v>1350</v>
      </c>
    </row>
    <row r="28" spans="1:4" s="88" customFormat="1" ht="12.75" customHeight="1" x14ac:dyDescent="0.25">
      <c r="A28" s="88" t="s">
        <v>215</v>
      </c>
      <c r="B28" s="135">
        <v>14434</v>
      </c>
      <c r="C28" s="135">
        <v>3521</v>
      </c>
      <c r="D28" s="135">
        <v>17955</v>
      </c>
    </row>
    <row r="29" spans="1:4" ht="12.75" customHeight="1" x14ac:dyDescent="0.2"/>
    <row r="30" spans="1:4" ht="12.75" customHeight="1" x14ac:dyDescent="0.2"/>
  </sheetData>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1C67D-F5E6-4C86-8AAB-95713CABB326}">
  <sheetPr>
    <tabColor rgb="FF92D050"/>
  </sheetPr>
  <dimension ref="A1:E34"/>
  <sheetViews>
    <sheetView workbookViewId="0"/>
  </sheetViews>
  <sheetFormatPr defaultColWidth="9.33203125" defaultRowHeight="11.4" x14ac:dyDescent="0.2"/>
  <cols>
    <col min="1" max="1" width="21.33203125" style="16" customWidth="1"/>
    <col min="2" max="2" width="16.44140625" style="16" bestFit="1" customWidth="1"/>
    <col min="3" max="3" width="19" style="16" bestFit="1" customWidth="1"/>
    <col min="4" max="4" width="16" style="16" bestFit="1" customWidth="1"/>
    <col min="5" max="5" width="11.33203125" style="16" bestFit="1" customWidth="1"/>
    <col min="6" max="16384" width="9.33203125" style="16"/>
  </cols>
  <sheetData>
    <row r="1" spans="1:5" ht="15.6" x14ac:dyDescent="0.3">
      <c r="A1" s="87" t="s">
        <v>231</v>
      </c>
    </row>
    <row r="2" spans="1:5" customFormat="1" ht="15.6" x14ac:dyDescent="0.3">
      <c r="A2" s="87" t="s">
        <v>319</v>
      </c>
    </row>
    <row r="3" spans="1:5" customFormat="1" ht="13.2" x14ac:dyDescent="0.25">
      <c r="A3" s="121" t="s">
        <v>320</v>
      </c>
    </row>
    <row r="4" spans="1:5" ht="12.75" customHeight="1" x14ac:dyDescent="0.2">
      <c r="A4" s="94"/>
    </row>
    <row r="5" spans="1:5" ht="24" x14ac:dyDescent="0.25">
      <c r="A5" s="90" t="s">
        <v>246</v>
      </c>
      <c r="B5" s="91" t="s">
        <v>186</v>
      </c>
      <c r="C5" s="91" t="s">
        <v>184</v>
      </c>
      <c r="D5" s="91" t="s">
        <v>185</v>
      </c>
    </row>
    <row r="6" spans="1:5" ht="12.75" customHeight="1" x14ac:dyDescent="0.2">
      <c r="A6" s="16" t="s">
        <v>194</v>
      </c>
      <c r="B6" s="128">
        <v>878</v>
      </c>
      <c r="C6" s="128">
        <v>368</v>
      </c>
      <c r="D6" s="128">
        <v>1246</v>
      </c>
      <c r="E6" s="102"/>
    </row>
    <row r="7" spans="1:5" ht="12.75" customHeight="1" x14ac:dyDescent="0.2">
      <c r="A7" s="16" t="s">
        <v>195</v>
      </c>
      <c r="B7" s="128">
        <v>123</v>
      </c>
      <c r="C7" s="128">
        <v>59</v>
      </c>
      <c r="D7" s="128">
        <v>181</v>
      </c>
      <c r="E7" s="102"/>
    </row>
    <row r="8" spans="1:5" ht="12.75" customHeight="1" x14ac:dyDescent="0.2">
      <c r="A8" s="16" t="s">
        <v>196</v>
      </c>
      <c r="B8" s="128">
        <v>376</v>
      </c>
      <c r="C8" s="128">
        <v>63</v>
      </c>
      <c r="D8" s="128">
        <v>439</v>
      </c>
      <c r="E8" s="102"/>
    </row>
    <row r="9" spans="1:5" ht="12.75" customHeight="1" x14ac:dyDescent="0.2">
      <c r="A9" s="16" t="s">
        <v>197</v>
      </c>
      <c r="B9" s="128">
        <v>478</v>
      </c>
      <c r="C9" s="128">
        <v>143</v>
      </c>
      <c r="D9" s="128">
        <v>621</v>
      </c>
      <c r="E9" s="102"/>
    </row>
    <row r="10" spans="1:5" ht="12.75" customHeight="1" x14ac:dyDescent="0.2">
      <c r="A10" s="16" t="s">
        <v>198</v>
      </c>
      <c r="B10" s="128">
        <v>897</v>
      </c>
      <c r="C10" s="128">
        <v>219</v>
      </c>
      <c r="D10" s="128">
        <v>1116</v>
      </c>
      <c r="E10" s="102"/>
    </row>
    <row r="11" spans="1:5" ht="12.75" customHeight="1" x14ac:dyDescent="0.2">
      <c r="A11" s="16" t="s">
        <v>199</v>
      </c>
      <c r="B11" s="128">
        <v>205</v>
      </c>
      <c r="C11" s="128">
        <v>182</v>
      </c>
      <c r="D11" s="128">
        <v>387</v>
      </c>
      <c r="E11" s="102"/>
    </row>
    <row r="12" spans="1:5" ht="12.75" customHeight="1" x14ac:dyDescent="0.2">
      <c r="A12" s="92" t="s">
        <v>200</v>
      </c>
      <c r="B12" s="128">
        <v>390</v>
      </c>
      <c r="C12" s="128">
        <v>67</v>
      </c>
      <c r="D12" s="128">
        <v>456</v>
      </c>
      <c r="E12" s="102"/>
    </row>
    <row r="13" spans="1:5" ht="12.75" customHeight="1" x14ac:dyDescent="0.2">
      <c r="A13" s="16" t="s">
        <v>201</v>
      </c>
      <c r="B13" s="128">
        <v>6</v>
      </c>
      <c r="C13" s="128">
        <v>1</v>
      </c>
      <c r="D13" s="128">
        <v>8</v>
      </c>
      <c r="E13" s="102"/>
    </row>
    <row r="14" spans="1:5" ht="12.75" customHeight="1" x14ac:dyDescent="0.2">
      <c r="A14" s="16" t="s">
        <v>202</v>
      </c>
      <c r="B14" s="128">
        <v>309</v>
      </c>
      <c r="C14" s="128">
        <v>174</v>
      </c>
      <c r="D14" s="128">
        <v>483</v>
      </c>
      <c r="E14" s="102"/>
    </row>
    <row r="15" spans="1:5" ht="12.75" customHeight="1" x14ac:dyDescent="0.2">
      <c r="A15" s="16" t="s">
        <v>203</v>
      </c>
      <c r="B15" s="128">
        <v>2282</v>
      </c>
      <c r="C15" s="128">
        <v>784</v>
      </c>
      <c r="D15" s="128">
        <v>3066</v>
      </c>
      <c r="E15" s="102"/>
    </row>
    <row r="16" spans="1:5" ht="12.75" customHeight="1" x14ac:dyDescent="0.2">
      <c r="A16" s="16" t="s">
        <v>204</v>
      </c>
      <c r="B16" s="128">
        <v>463</v>
      </c>
      <c r="C16" s="128">
        <v>93</v>
      </c>
      <c r="D16" s="128">
        <v>556</v>
      </c>
      <c r="E16" s="102"/>
    </row>
    <row r="17" spans="1:5" ht="12.75" customHeight="1" x14ac:dyDescent="0.2">
      <c r="A17" s="16" t="s">
        <v>205</v>
      </c>
      <c r="B17" s="128">
        <v>1847</v>
      </c>
      <c r="C17" s="128">
        <v>465</v>
      </c>
      <c r="D17" s="128">
        <v>2312</v>
      </c>
      <c r="E17" s="102"/>
    </row>
    <row r="18" spans="1:5" ht="12.75" customHeight="1" x14ac:dyDescent="0.2">
      <c r="A18" s="16" t="s">
        <v>206</v>
      </c>
      <c r="B18" s="128">
        <v>291</v>
      </c>
      <c r="C18" s="128">
        <v>44</v>
      </c>
      <c r="D18" s="128">
        <v>335</v>
      </c>
      <c r="E18" s="102"/>
    </row>
    <row r="19" spans="1:5" ht="12.75" customHeight="1" x14ac:dyDescent="0.2">
      <c r="A19" s="16" t="s">
        <v>207</v>
      </c>
      <c r="B19" s="128">
        <v>241</v>
      </c>
      <c r="C19" s="128">
        <v>81</v>
      </c>
      <c r="D19" s="128">
        <v>321</v>
      </c>
      <c r="E19" s="102"/>
    </row>
    <row r="20" spans="1:5" ht="12.75" customHeight="1" x14ac:dyDescent="0.2">
      <c r="A20" s="16" t="s">
        <v>208</v>
      </c>
      <c r="B20" s="128">
        <v>88</v>
      </c>
      <c r="C20" s="128">
        <v>49</v>
      </c>
      <c r="D20" s="128">
        <v>137</v>
      </c>
      <c r="E20" s="102"/>
    </row>
    <row r="21" spans="1:5" ht="12.75" customHeight="1" x14ac:dyDescent="0.2">
      <c r="A21" s="16" t="s">
        <v>214</v>
      </c>
      <c r="B21" s="128">
        <v>359</v>
      </c>
      <c r="C21" s="128">
        <v>106</v>
      </c>
      <c r="D21" s="128">
        <v>465</v>
      </c>
      <c r="E21" s="102"/>
    </row>
    <row r="22" spans="1:5" ht="12.75" customHeight="1" x14ac:dyDescent="0.2">
      <c r="A22" s="16" t="s">
        <v>209</v>
      </c>
      <c r="B22" s="128">
        <v>288</v>
      </c>
      <c r="C22" s="128">
        <v>136</v>
      </c>
      <c r="D22" s="128">
        <v>424</v>
      </c>
      <c r="E22" s="102"/>
    </row>
    <row r="23" spans="1:5" ht="12.75" customHeight="1" x14ac:dyDescent="0.2">
      <c r="A23" s="16" t="s">
        <v>210</v>
      </c>
      <c r="B23" s="128">
        <v>105</v>
      </c>
      <c r="C23" s="128">
        <v>81</v>
      </c>
      <c r="D23" s="128">
        <v>186</v>
      </c>
      <c r="E23" s="102"/>
    </row>
    <row r="24" spans="1:5" ht="12.75" customHeight="1" x14ac:dyDescent="0.2">
      <c r="A24" s="92" t="s">
        <v>211</v>
      </c>
      <c r="B24" s="128">
        <v>161</v>
      </c>
      <c r="C24" s="128">
        <v>2</v>
      </c>
      <c r="D24" s="128">
        <v>163</v>
      </c>
      <c r="E24" s="102"/>
    </row>
    <row r="25" spans="1:5" ht="12.75" customHeight="1" x14ac:dyDescent="0.2">
      <c r="A25" s="16" t="s">
        <v>212</v>
      </c>
      <c r="B25" s="128">
        <v>170</v>
      </c>
      <c r="C25" s="128">
        <v>46</v>
      </c>
      <c r="D25" s="128">
        <v>215</v>
      </c>
      <c r="E25" s="102"/>
    </row>
    <row r="26" spans="1:5" ht="12.75" customHeight="1" x14ac:dyDescent="0.2">
      <c r="A26" s="16" t="s">
        <v>213</v>
      </c>
      <c r="B26" s="128">
        <v>174</v>
      </c>
      <c r="C26" s="128">
        <v>62</v>
      </c>
      <c r="D26" s="128">
        <v>235</v>
      </c>
      <c r="E26" s="102"/>
    </row>
    <row r="27" spans="1:5" ht="12.75" customHeight="1" x14ac:dyDescent="0.2">
      <c r="A27" s="16" t="s">
        <v>126</v>
      </c>
      <c r="B27" s="128">
        <v>1148</v>
      </c>
      <c r="C27" s="128">
        <v>297</v>
      </c>
      <c r="D27" s="128">
        <v>1445</v>
      </c>
      <c r="E27" s="102"/>
    </row>
    <row r="28" spans="1:5" s="88" customFormat="1" ht="12.75" customHeight="1" x14ac:dyDescent="0.25">
      <c r="A28" s="88" t="s">
        <v>215</v>
      </c>
      <c r="B28" s="135">
        <v>11276</v>
      </c>
      <c r="C28" s="135">
        <v>3521</v>
      </c>
      <c r="D28" s="135">
        <v>14798</v>
      </c>
      <c r="E28" s="136"/>
    </row>
    <row r="29" spans="1:5" ht="12.75" customHeight="1" x14ac:dyDescent="0.2"/>
    <row r="30" spans="1:5" ht="12.75" customHeight="1" x14ac:dyDescent="0.2"/>
    <row r="31" spans="1:5" ht="12.75" customHeight="1" x14ac:dyDescent="0.2"/>
    <row r="32" spans="1:5" ht="12.75" customHeight="1" x14ac:dyDescent="0.2"/>
    <row r="33" ht="12.75" customHeight="1" x14ac:dyDescent="0.2"/>
    <row r="34" ht="12.75" customHeight="1" x14ac:dyDescent="0.2"/>
  </sheetData>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B3DD9-EB57-4963-9964-C883C726B103}">
  <sheetPr>
    <tabColor rgb="FFFFC000"/>
    <pageSetUpPr fitToPage="1"/>
  </sheetPr>
  <dimension ref="A1:F32"/>
  <sheetViews>
    <sheetView zoomScaleNormal="100" workbookViewId="0"/>
  </sheetViews>
  <sheetFormatPr defaultRowHeight="13.2" x14ac:dyDescent="0.25"/>
  <cols>
    <col min="1" max="1" width="42.33203125" style="16" customWidth="1"/>
    <col min="2" max="2" width="22.6640625" style="16" customWidth="1"/>
    <col min="3" max="3" width="20.6640625" style="16" bestFit="1" customWidth="1"/>
    <col min="4" max="4" width="11" style="16" bestFit="1" customWidth="1"/>
    <col min="5" max="5" width="26.6640625" style="16" customWidth="1"/>
    <col min="6" max="6" width="9.33203125" style="16"/>
    <col min="11" max="11" width="10.6640625" customWidth="1"/>
  </cols>
  <sheetData>
    <row r="1" spans="1:6" ht="15.6" x14ac:dyDescent="0.3">
      <c r="A1" s="87" t="s">
        <v>232</v>
      </c>
    </row>
    <row r="2" spans="1:6" ht="15.6" x14ac:dyDescent="0.3">
      <c r="A2" s="87" t="s">
        <v>321</v>
      </c>
      <c r="B2"/>
      <c r="C2"/>
      <c r="D2"/>
      <c r="E2"/>
      <c r="F2"/>
    </row>
    <row r="3" spans="1:6" x14ac:dyDescent="0.25">
      <c r="A3" s="121" t="s">
        <v>322</v>
      </c>
      <c r="B3"/>
      <c r="C3"/>
      <c r="D3"/>
      <c r="E3"/>
      <c r="F3"/>
    </row>
    <row r="5" spans="1:6" ht="24" x14ac:dyDescent="0.25">
      <c r="A5" s="90" t="s">
        <v>247</v>
      </c>
      <c r="B5" s="91" t="s">
        <v>180</v>
      </c>
      <c r="C5" s="91" t="s">
        <v>188</v>
      </c>
      <c r="D5" s="91" t="s">
        <v>168</v>
      </c>
      <c r="E5" s="91" t="s">
        <v>187</v>
      </c>
    </row>
    <row r="6" spans="1:6" x14ac:dyDescent="0.25">
      <c r="A6" s="16" t="s">
        <v>95</v>
      </c>
      <c r="B6" s="128">
        <v>194</v>
      </c>
      <c r="C6" s="128">
        <v>187729</v>
      </c>
      <c r="D6" s="128">
        <v>4473</v>
      </c>
      <c r="E6" s="128">
        <v>2745</v>
      </c>
      <c r="F6" s="116"/>
    </row>
    <row r="7" spans="1:6" x14ac:dyDescent="0.25">
      <c r="A7" s="16" t="s">
        <v>96</v>
      </c>
      <c r="B7" s="128">
        <v>1</v>
      </c>
      <c r="C7" s="128">
        <v>347</v>
      </c>
      <c r="D7" s="128">
        <v>9</v>
      </c>
      <c r="E7" s="128">
        <v>6</v>
      </c>
      <c r="F7" s="116"/>
    </row>
    <row r="8" spans="1:6" x14ac:dyDescent="0.25">
      <c r="A8" s="16" t="s">
        <v>97</v>
      </c>
      <c r="B8" s="128">
        <v>15</v>
      </c>
      <c r="C8" s="128">
        <v>15337</v>
      </c>
      <c r="D8" s="128">
        <v>375</v>
      </c>
      <c r="E8" s="128">
        <v>252</v>
      </c>
      <c r="F8" s="116"/>
    </row>
    <row r="9" spans="1:6" x14ac:dyDescent="0.25">
      <c r="A9" s="16" t="s">
        <v>98</v>
      </c>
      <c r="B9" s="128">
        <v>149</v>
      </c>
      <c r="C9" s="128">
        <v>134404</v>
      </c>
      <c r="D9" s="128">
        <v>2810</v>
      </c>
      <c r="E9" s="128">
        <v>2043</v>
      </c>
      <c r="F9" s="116"/>
    </row>
    <row r="10" spans="1:6" x14ac:dyDescent="0.25">
      <c r="A10" s="16" t="s">
        <v>99</v>
      </c>
      <c r="B10" s="128">
        <v>35</v>
      </c>
      <c r="C10" s="128">
        <v>35712</v>
      </c>
      <c r="D10" s="128">
        <v>380</v>
      </c>
      <c r="E10" s="128">
        <v>414</v>
      </c>
      <c r="F10" s="116"/>
    </row>
    <row r="11" spans="1:6" ht="23.4" x14ac:dyDescent="0.25">
      <c r="A11" s="92" t="s">
        <v>290</v>
      </c>
      <c r="B11" s="128">
        <v>187</v>
      </c>
      <c r="C11" s="128">
        <v>140984</v>
      </c>
      <c r="D11" s="128">
        <v>3559</v>
      </c>
      <c r="E11" s="128">
        <v>2736</v>
      </c>
      <c r="F11" s="116"/>
    </row>
    <row r="12" spans="1:6" x14ac:dyDescent="0.25">
      <c r="A12" s="16" t="s">
        <v>100</v>
      </c>
      <c r="B12" s="128">
        <v>11</v>
      </c>
      <c r="C12" s="128">
        <v>9415</v>
      </c>
      <c r="D12" s="128">
        <v>343</v>
      </c>
      <c r="E12" s="128">
        <v>279</v>
      </c>
      <c r="F12" s="116"/>
    </row>
    <row r="13" spans="1:6" ht="23.4" x14ac:dyDescent="0.25">
      <c r="A13" s="92" t="s">
        <v>101</v>
      </c>
      <c r="B13" s="128">
        <v>66</v>
      </c>
      <c r="C13" s="128">
        <v>53303</v>
      </c>
      <c r="D13" s="128">
        <v>1277</v>
      </c>
      <c r="E13" s="128">
        <v>929</v>
      </c>
      <c r="F13" s="116"/>
    </row>
    <row r="14" spans="1:6" x14ac:dyDescent="0.25">
      <c r="A14" s="16" t="s">
        <v>102</v>
      </c>
      <c r="B14" s="128">
        <v>89</v>
      </c>
      <c r="C14" s="128">
        <v>49575</v>
      </c>
      <c r="D14" s="128">
        <v>1647</v>
      </c>
      <c r="E14" s="128">
        <v>943</v>
      </c>
      <c r="F14" s="116"/>
    </row>
    <row r="15" spans="1:6" x14ac:dyDescent="0.25">
      <c r="A15" s="16" t="s">
        <v>152</v>
      </c>
      <c r="B15" s="128">
        <v>126</v>
      </c>
      <c r="C15" s="128">
        <v>98227</v>
      </c>
      <c r="D15" s="128">
        <v>2424</v>
      </c>
      <c r="E15" s="128">
        <v>1720</v>
      </c>
      <c r="F15" s="116"/>
    </row>
    <row r="16" spans="1:6" x14ac:dyDescent="0.25">
      <c r="A16" s="16" t="s">
        <v>103</v>
      </c>
      <c r="B16" s="128">
        <v>71</v>
      </c>
      <c r="C16" s="128">
        <v>60118</v>
      </c>
      <c r="D16" s="128">
        <v>889</v>
      </c>
      <c r="E16" s="128">
        <v>692</v>
      </c>
      <c r="F16" s="116"/>
    </row>
    <row r="17" spans="1:6" x14ac:dyDescent="0.25">
      <c r="A17" s="16" t="s">
        <v>104</v>
      </c>
      <c r="B17" s="128">
        <v>91</v>
      </c>
      <c r="C17" s="128">
        <v>80646</v>
      </c>
      <c r="D17" s="128">
        <v>1173</v>
      </c>
      <c r="E17" s="128">
        <v>940</v>
      </c>
      <c r="F17" s="116"/>
    </row>
    <row r="18" spans="1:6" x14ac:dyDescent="0.25">
      <c r="A18" s="16" t="s">
        <v>105</v>
      </c>
      <c r="B18" s="128">
        <v>84</v>
      </c>
      <c r="C18" s="128">
        <v>53320</v>
      </c>
      <c r="D18" s="128">
        <v>1036</v>
      </c>
      <c r="E18" s="128">
        <v>627</v>
      </c>
      <c r="F18" s="116"/>
    </row>
    <row r="19" spans="1:6" x14ac:dyDescent="0.25">
      <c r="A19" s="16" t="s">
        <v>106</v>
      </c>
      <c r="B19" s="128">
        <v>43</v>
      </c>
      <c r="C19" s="128">
        <v>36797</v>
      </c>
      <c r="D19" s="128">
        <v>998</v>
      </c>
      <c r="E19" s="128">
        <v>517</v>
      </c>
      <c r="F19" s="116"/>
    </row>
    <row r="20" spans="1:6" x14ac:dyDescent="0.25">
      <c r="A20" s="16" t="s">
        <v>107</v>
      </c>
      <c r="B20" s="128">
        <v>36</v>
      </c>
      <c r="C20" s="128">
        <v>24258</v>
      </c>
      <c r="D20" s="128">
        <v>361</v>
      </c>
      <c r="E20" s="128">
        <v>243</v>
      </c>
      <c r="F20" s="116"/>
    </row>
    <row r="21" spans="1:6" x14ac:dyDescent="0.25">
      <c r="A21" s="16" t="s">
        <v>108</v>
      </c>
      <c r="B21" s="128">
        <v>65</v>
      </c>
      <c r="C21" s="128">
        <v>42065</v>
      </c>
      <c r="D21" s="128">
        <v>595</v>
      </c>
      <c r="E21" s="128">
        <v>413</v>
      </c>
      <c r="F21" s="116"/>
    </row>
    <row r="22" spans="1:6" x14ac:dyDescent="0.25">
      <c r="A22" s="16" t="s">
        <v>109</v>
      </c>
      <c r="B22" s="128">
        <v>8</v>
      </c>
      <c r="C22" s="128">
        <v>6749</v>
      </c>
      <c r="D22" s="128">
        <v>121</v>
      </c>
      <c r="E22" s="128">
        <v>103</v>
      </c>
      <c r="F22" s="116"/>
    </row>
    <row r="23" spans="1:6" x14ac:dyDescent="0.25">
      <c r="A23" s="16" t="s">
        <v>110</v>
      </c>
      <c r="B23" s="128">
        <v>338</v>
      </c>
      <c r="C23" s="128">
        <v>265120</v>
      </c>
      <c r="D23" s="128">
        <v>5146</v>
      </c>
      <c r="E23" s="128">
        <v>3657</v>
      </c>
      <c r="F23" s="116"/>
    </row>
    <row r="24" spans="1:6" x14ac:dyDescent="0.25">
      <c r="A24" s="16" t="s">
        <v>111</v>
      </c>
      <c r="B24" s="128">
        <v>30</v>
      </c>
      <c r="C24" s="128">
        <v>30238</v>
      </c>
      <c r="D24" s="128">
        <v>493</v>
      </c>
      <c r="E24" s="128">
        <v>500</v>
      </c>
      <c r="F24" s="116"/>
    </row>
    <row r="25" spans="1:6" x14ac:dyDescent="0.25">
      <c r="A25" s="16" t="s">
        <v>112</v>
      </c>
      <c r="B25" s="128">
        <v>66</v>
      </c>
      <c r="C25" s="128">
        <v>59522</v>
      </c>
      <c r="D25" s="128">
        <v>940</v>
      </c>
      <c r="E25" s="128">
        <v>707</v>
      </c>
      <c r="F25" s="116"/>
    </row>
    <row r="26" spans="1:6" s="20" customFormat="1" x14ac:dyDescent="0.25">
      <c r="A26" s="88" t="s">
        <v>215</v>
      </c>
      <c r="B26" s="135">
        <v>1704</v>
      </c>
      <c r="C26" s="135">
        <v>1383864</v>
      </c>
      <c r="D26" s="135">
        <v>29050</v>
      </c>
      <c r="E26" s="135">
        <v>20466</v>
      </c>
      <c r="F26" s="134"/>
    </row>
    <row r="28" spans="1:6" x14ac:dyDescent="0.25">
      <c r="A28" s="16" t="s">
        <v>217</v>
      </c>
    </row>
    <row r="29" spans="1:6" x14ac:dyDescent="0.25">
      <c r="A29" s="16" t="s">
        <v>216</v>
      </c>
    </row>
    <row r="32" spans="1:6" x14ac:dyDescent="0.25">
      <c r="C32" s="138"/>
    </row>
  </sheetData>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B63B5-49B5-4E03-939E-B5DEF036F76B}">
  <sheetPr>
    <tabColor rgb="FFFFC000"/>
    <pageSetUpPr fitToPage="1"/>
  </sheetPr>
  <dimension ref="A1:I34"/>
  <sheetViews>
    <sheetView workbookViewId="0"/>
  </sheetViews>
  <sheetFormatPr defaultColWidth="9.33203125" defaultRowHeight="11.4" x14ac:dyDescent="0.2"/>
  <cols>
    <col min="1" max="1" width="42.33203125" style="16" customWidth="1"/>
    <col min="2" max="2" width="22.6640625" style="16" customWidth="1"/>
    <col min="3" max="3" width="20.6640625" style="16" bestFit="1" customWidth="1"/>
    <col min="4" max="4" width="11" style="16" bestFit="1" customWidth="1"/>
    <col min="5" max="5" width="26.6640625" style="16" customWidth="1"/>
    <col min="6" max="7" width="9.33203125" style="16"/>
    <col min="8" max="8" width="11" style="16" bestFit="1" customWidth="1"/>
    <col min="9" max="16384" width="9.33203125" style="16"/>
  </cols>
  <sheetData>
    <row r="1" spans="1:9" ht="15.6" x14ac:dyDescent="0.3">
      <c r="A1" s="87" t="s">
        <v>233</v>
      </c>
    </row>
    <row r="2" spans="1:9" customFormat="1" ht="15.6" x14ac:dyDescent="0.3">
      <c r="A2" s="87" t="s">
        <v>323</v>
      </c>
    </row>
    <row r="3" spans="1:9" customFormat="1" ht="13.2" x14ac:dyDescent="0.25">
      <c r="A3" s="121" t="s">
        <v>324</v>
      </c>
    </row>
    <row r="4" spans="1:9" ht="13.2" x14ac:dyDescent="0.25">
      <c r="A4"/>
    </row>
    <row r="5" spans="1:9" ht="24" x14ac:dyDescent="0.25">
      <c r="A5" s="90" t="s">
        <v>247</v>
      </c>
      <c r="B5" s="91" t="s">
        <v>180</v>
      </c>
      <c r="C5" s="91" t="s">
        <v>188</v>
      </c>
      <c r="D5" s="91" t="s">
        <v>168</v>
      </c>
      <c r="E5" s="91" t="s">
        <v>187</v>
      </c>
    </row>
    <row r="6" spans="1:9" ht="12.75" customHeight="1" x14ac:dyDescent="0.2">
      <c r="A6" s="16" t="s">
        <v>95</v>
      </c>
      <c r="B6" s="128">
        <v>139</v>
      </c>
      <c r="C6" s="128">
        <v>144302</v>
      </c>
      <c r="D6" s="128">
        <v>3480</v>
      </c>
      <c r="E6" s="128">
        <v>2098</v>
      </c>
      <c r="F6" s="116"/>
      <c r="G6" s="116"/>
      <c r="H6" s="116"/>
      <c r="I6" s="116"/>
    </row>
    <row r="7" spans="1:9" ht="12.75" customHeight="1" x14ac:dyDescent="0.2">
      <c r="A7" s="16" t="s">
        <v>96</v>
      </c>
      <c r="B7" s="128">
        <v>0</v>
      </c>
      <c r="C7" s="128">
        <v>58</v>
      </c>
      <c r="D7" s="128">
        <v>1</v>
      </c>
      <c r="E7" s="128">
        <v>1</v>
      </c>
      <c r="F7" s="116"/>
      <c r="G7" s="116"/>
      <c r="H7" s="116"/>
      <c r="I7" s="116"/>
    </row>
    <row r="8" spans="1:9" ht="12.75" customHeight="1" x14ac:dyDescent="0.2">
      <c r="A8" s="16" t="s">
        <v>97</v>
      </c>
      <c r="B8" s="128">
        <v>6</v>
      </c>
      <c r="C8" s="128">
        <v>4814</v>
      </c>
      <c r="D8" s="128">
        <v>162</v>
      </c>
      <c r="E8" s="128">
        <v>114</v>
      </c>
      <c r="F8" s="116"/>
      <c r="G8" s="116"/>
      <c r="H8" s="116"/>
      <c r="I8" s="116"/>
    </row>
    <row r="9" spans="1:9" ht="12.75" customHeight="1" x14ac:dyDescent="0.2">
      <c r="A9" s="16" t="s">
        <v>98</v>
      </c>
      <c r="B9" s="128">
        <v>70</v>
      </c>
      <c r="C9" s="128">
        <v>81108</v>
      </c>
      <c r="D9" s="128">
        <v>1335</v>
      </c>
      <c r="E9" s="128">
        <v>1096</v>
      </c>
      <c r="F9" s="116"/>
      <c r="G9" s="116"/>
      <c r="H9" s="116"/>
      <c r="I9" s="116"/>
    </row>
    <row r="10" spans="1:9" ht="12.75" customHeight="1" x14ac:dyDescent="0.2">
      <c r="A10" s="16" t="s">
        <v>99</v>
      </c>
      <c r="B10" s="128">
        <v>23</v>
      </c>
      <c r="C10" s="128">
        <v>27319</v>
      </c>
      <c r="D10" s="128">
        <v>281</v>
      </c>
      <c r="E10" s="128">
        <v>336</v>
      </c>
      <c r="F10" s="116"/>
      <c r="G10" s="116"/>
      <c r="H10" s="116"/>
      <c r="I10" s="116"/>
    </row>
    <row r="11" spans="1:9" ht="22.8" x14ac:dyDescent="0.2">
      <c r="A11" s="92" t="s">
        <v>290</v>
      </c>
      <c r="B11" s="128">
        <v>62</v>
      </c>
      <c r="C11" s="128">
        <v>45454</v>
      </c>
      <c r="D11" s="128">
        <v>1003</v>
      </c>
      <c r="E11" s="128">
        <v>757</v>
      </c>
      <c r="F11" s="116"/>
      <c r="G11" s="116"/>
      <c r="H11" s="116"/>
      <c r="I11" s="116"/>
    </row>
    <row r="12" spans="1:9" ht="12.75" customHeight="1" x14ac:dyDescent="0.2">
      <c r="A12" s="16" t="s">
        <v>100</v>
      </c>
      <c r="B12" s="128">
        <v>5</v>
      </c>
      <c r="C12" s="128">
        <v>3678</v>
      </c>
      <c r="D12" s="128">
        <v>172</v>
      </c>
      <c r="E12" s="128">
        <v>131</v>
      </c>
      <c r="F12" s="116"/>
      <c r="G12" s="116"/>
      <c r="H12" s="116"/>
      <c r="I12" s="116"/>
    </row>
    <row r="13" spans="1:9" ht="22.8" x14ac:dyDescent="0.2">
      <c r="A13" s="92" t="s">
        <v>101</v>
      </c>
      <c r="B13" s="128">
        <v>35</v>
      </c>
      <c r="C13" s="128">
        <v>33291</v>
      </c>
      <c r="D13" s="128">
        <v>625</v>
      </c>
      <c r="E13" s="128">
        <v>532</v>
      </c>
      <c r="F13" s="116"/>
      <c r="G13" s="116"/>
      <c r="H13" s="116"/>
      <c r="I13" s="116"/>
    </row>
    <row r="14" spans="1:9" ht="12.75" customHeight="1" x14ac:dyDescent="0.2">
      <c r="A14" s="16" t="s">
        <v>102</v>
      </c>
      <c r="B14" s="128">
        <v>43</v>
      </c>
      <c r="C14" s="128">
        <v>26242</v>
      </c>
      <c r="D14" s="128">
        <v>844</v>
      </c>
      <c r="E14" s="128">
        <v>519</v>
      </c>
      <c r="F14" s="116"/>
      <c r="G14" s="116"/>
      <c r="H14" s="116"/>
      <c r="I14" s="116"/>
    </row>
    <row r="15" spans="1:9" ht="12.75" customHeight="1" x14ac:dyDescent="0.2">
      <c r="A15" s="16" t="s">
        <v>152</v>
      </c>
      <c r="B15" s="128">
        <v>48</v>
      </c>
      <c r="C15" s="128">
        <v>43924</v>
      </c>
      <c r="D15" s="128">
        <v>982</v>
      </c>
      <c r="E15" s="128">
        <v>799</v>
      </c>
      <c r="F15" s="116"/>
      <c r="G15" s="116"/>
      <c r="H15" s="116"/>
      <c r="I15" s="116"/>
    </row>
    <row r="16" spans="1:9" ht="12.75" customHeight="1" x14ac:dyDescent="0.2">
      <c r="A16" s="16" t="s">
        <v>103</v>
      </c>
      <c r="B16" s="128">
        <v>27</v>
      </c>
      <c r="C16" s="128">
        <v>28505</v>
      </c>
      <c r="D16" s="128">
        <v>368</v>
      </c>
      <c r="E16" s="128">
        <v>339</v>
      </c>
      <c r="F16" s="116"/>
      <c r="G16" s="116"/>
      <c r="H16" s="116"/>
      <c r="I16" s="116"/>
    </row>
    <row r="17" spans="1:9" ht="12.75" customHeight="1" x14ac:dyDescent="0.2">
      <c r="A17" s="16" t="s">
        <v>104</v>
      </c>
      <c r="B17" s="128">
        <v>39</v>
      </c>
      <c r="C17" s="128">
        <v>37919</v>
      </c>
      <c r="D17" s="128">
        <v>533</v>
      </c>
      <c r="E17" s="128">
        <v>471</v>
      </c>
      <c r="F17" s="116"/>
      <c r="G17" s="116"/>
      <c r="H17" s="116"/>
      <c r="I17" s="116"/>
    </row>
    <row r="18" spans="1:9" ht="12.75" customHeight="1" x14ac:dyDescent="0.2">
      <c r="A18" s="16" t="s">
        <v>105</v>
      </c>
      <c r="B18" s="128">
        <v>43</v>
      </c>
      <c r="C18" s="128">
        <v>28196</v>
      </c>
      <c r="D18" s="128">
        <v>512</v>
      </c>
      <c r="E18" s="128">
        <v>298</v>
      </c>
      <c r="F18" s="116"/>
      <c r="G18" s="116"/>
      <c r="H18" s="116"/>
      <c r="I18" s="116"/>
    </row>
    <row r="19" spans="1:9" ht="12.75" customHeight="1" x14ac:dyDescent="0.2">
      <c r="A19" s="16" t="s">
        <v>106</v>
      </c>
      <c r="B19" s="128">
        <v>32</v>
      </c>
      <c r="C19" s="128">
        <v>28496</v>
      </c>
      <c r="D19" s="128">
        <v>741</v>
      </c>
      <c r="E19" s="128">
        <v>335</v>
      </c>
      <c r="F19" s="116"/>
      <c r="G19" s="116"/>
      <c r="H19" s="116"/>
      <c r="I19" s="116"/>
    </row>
    <row r="20" spans="1:9" ht="12.75" customHeight="1" x14ac:dyDescent="0.2">
      <c r="A20" s="16" t="s">
        <v>107</v>
      </c>
      <c r="B20" s="128">
        <v>15</v>
      </c>
      <c r="C20" s="128">
        <v>10402</v>
      </c>
      <c r="D20" s="128">
        <v>134</v>
      </c>
      <c r="E20" s="128">
        <v>92</v>
      </c>
      <c r="F20" s="116"/>
      <c r="G20" s="116"/>
      <c r="H20" s="116"/>
      <c r="I20" s="116"/>
    </row>
    <row r="21" spans="1:9" ht="12.75" customHeight="1" x14ac:dyDescent="0.2">
      <c r="A21" s="16" t="s">
        <v>108</v>
      </c>
      <c r="B21" s="128">
        <v>23</v>
      </c>
      <c r="C21" s="128">
        <v>17141</v>
      </c>
      <c r="D21" s="128">
        <v>233</v>
      </c>
      <c r="E21" s="128">
        <v>166</v>
      </c>
      <c r="F21" s="116"/>
      <c r="G21" s="116"/>
      <c r="H21" s="116"/>
      <c r="I21" s="116"/>
    </row>
    <row r="22" spans="1:9" ht="12.75" customHeight="1" x14ac:dyDescent="0.2">
      <c r="A22" s="16" t="s">
        <v>109</v>
      </c>
      <c r="B22" s="128">
        <v>2</v>
      </c>
      <c r="C22" s="128">
        <v>1829</v>
      </c>
      <c r="D22" s="128">
        <v>32</v>
      </c>
      <c r="E22" s="128">
        <v>28</v>
      </c>
      <c r="F22" s="116"/>
      <c r="G22" s="116"/>
      <c r="H22" s="116"/>
      <c r="I22" s="116"/>
    </row>
    <row r="23" spans="1:9" ht="12.75" customHeight="1" x14ac:dyDescent="0.2">
      <c r="A23" s="16" t="s">
        <v>110</v>
      </c>
      <c r="B23" s="128">
        <v>137</v>
      </c>
      <c r="C23" s="128">
        <v>122590</v>
      </c>
      <c r="D23" s="128">
        <v>2297</v>
      </c>
      <c r="E23" s="128">
        <v>1675</v>
      </c>
      <c r="F23" s="116"/>
      <c r="G23" s="116"/>
      <c r="H23" s="116"/>
      <c r="I23" s="116"/>
    </row>
    <row r="24" spans="1:9" ht="12.75" customHeight="1" x14ac:dyDescent="0.2">
      <c r="A24" s="16" t="s">
        <v>111</v>
      </c>
      <c r="B24" s="128">
        <v>11</v>
      </c>
      <c r="C24" s="128">
        <v>17167</v>
      </c>
      <c r="D24" s="128">
        <v>205</v>
      </c>
      <c r="E24" s="128">
        <v>302</v>
      </c>
      <c r="F24" s="116"/>
      <c r="G24" s="116"/>
      <c r="H24" s="116"/>
      <c r="I24" s="116"/>
    </row>
    <row r="25" spans="1:9" ht="12.75" customHeight="1" x14ac:dyDescent="0.2">
      <c r="A25" s="16" t="s">
        <v>112</v>
      </c>
      <c r="B25" s="128">
        <v>22</v>
      </c>
      <c r="C25" s="128">
        <v>25789</v>
      </c>
      <c r="D25" s="128">
        <v>364</v>
      </c>
      <c r="E25" s="128">
        <v>356</v>
      </c>
      <c r="F25" s="116"/>
      <c r="G25" s="116"/>
      <c r="H25" s="116"/>
      <c r="I25" s="116"/>
    </row>
    <row r="26" spans="1:9" ht="12.75" customHeight="1" x14ac:dyDescent="0.25">
      <c r="A26" s="88" t="s">
        <v>215</v>
      </c>
      <c r="B26" s="135">
        <v>782</v>
      </c>
      <c r="C26" s="135">
        <v>728224</v>
      </c>
      <c r="D26" s="135">
        <v>14303</v>
      </c>
      <c r="E26" s="135">
        <v>10445</v>
      </c>
      <c r="F26" s="116"/>
      <c r="G26" s="116"/>
      <c r="H26" s="117"/>
      <c r="I26" s="116"/>
    </row>
    <row r="27" spans="1:9" ht="12.75" customHeight="1" x14ac:dyDescent="0.2"/>
    <row r="28" spans="1:9" ht="12.75" customHeight="1" x14ac:dyDescent="0.2">
      <c r="A28" s="16" t="s">
        <v>217</v>
      </c>
    </row>
    <row r="29" spans="1:9" ht="12.75" customHeight="1" x14ac:dyDescent="0.2">
      <c r="A29" s="16" t="s">
        <v>216</v>
      </c>
    </row>
    <row r="30" spans="1:9" ht="12.75" customHeight="1" x14ac:dyDescent="0.2"/>
    <row r="31" spans="1:9" ht="12.75" customHeight="1" x14ac:dyDescent="0.2"/>
    <row r="32" spans="1:9" ht="12.75" customHeight="1" x14ac:dyDescent="0.2">
      <c r="C32" s="138"/>
    </row>
    <row r="33" ht="12.75" customHeight="1" x14ac:dyDescent="0.2"/>
    <row r="34" ht="12.75" customHeight="1" x14ac:dyDescent="0.2"/>
  </sheetData>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70777-29BF-4B8B-AA08-32E42DE77346}">
  <sheetPr>
    <tabColor rgb="FFFFC000"/>
    <pageSetUpPr fitToPage="1"/>
  </sheetPr>
  <dimension ref="A1:J34"/>
  <sheetViews>
    <sheetView workbookViewId="0"/>
  </sheetViews>
  <sheetFormatPr defaultColWidth="9.33203125" defaultRowHeight="11.4" x14ac:dyDescent="0.2"/>
  <cols>
    <col min="1" max="1" width="42.33203125" style="16" customWidth="1"/>
    <col min="2" max="2" width="22.6640625" style="16" customWidth="1"/>
    <col min="3" max="3" width="20.6640625" style="16" bestFit="1" customWidth="1"/>
    <col min="4" max="4" width="11" style="16" bestFit="1" customWidth="1"/>
    <col min="5" max="5" width="26.6640625" style="16" customWidth="1"/>
    <col min="6" max="6" width="9.33203125" style="16"/>
    <col min="7" max="7" width="22.6640625" style="16" customWidth="1"/>
    <col min="8" max="16384" width="9.33203125" style="16"/>
  </cols>
  <sheetData>
    <row r="1" spans="1:10" ht="15.6" x14ac:dyDescent="0.3">
      <c r="A1" s="87" t="s">
        <v>234</v>
      </c>
    </row>
    <row r="2" spans="1:10" customFormat="1" ht="15.6" x14ac:dyDescent="0.3">
      <c r="A2" s="87" t="s">
        <v>325</v>
      </c>
    </row>
    <row r="3" spans="1:10" ht="13.2" x14ac:dyDescent="0.25">
      <c r="A3" s="121" t="s">
        <v>326</v>
      </c>
      <c r="B3"/>
      <c r="C3"/>
      <c r="D3"/>
      <c r="E3"/>
      <c r="F3"/>
      <c r="G3"/>
    </row>
    <row r="4" spans="1:10" ht="13.2" x14ac:dyDescent="0.25">
      <c r="A4"/>
    </row>
    <row r="5" spans="1:10" ht="24" x14ac:dyDescent="0.25">
      <c r="A5" s="90" t="s">
        <v>247</v>
      </c>
      <c r="B5" s="91" t="s">
        <v>180</v>
      </c>
      <c r="C5" s="91" t="s">
        <v>188</v>
      </c>
      <c r="D5" s="91" t="s">
        <v>168</v>
      </c>
      <c r="E5" s="91" t="s">
        <v>187</v>
      </c>
      <c r="G5" s="91"/>
    </row>
    <row r="6" spans="1:10" ht="12.75" customHeight="1" x14ac:dyDescent="0.2">
      <c r="A6" s="16" t="s">
        <v>95</v>
      </c>
      <c r="B6" s="128">
        <v>49</v>
      </c>
      <c r="C6" s="128">
        <v>39444</v>
      </c>
      <c r="D6" s="128">
        <v>882</v>
      </c>
      <c r="E6" s="128">
        <v>591</v>
      </c>
      <c r="F6" s="116"/>
      <c r="G6" s="93"/>
      <c r="H6" s="116"/>
      <c r="I6" s="116"/>
      <c r="J6" s="116"/>
    </row>
    <row r="7" spans="1:10" ht="12.75" customHeight="1" x14ac:dyDescent="0.2">
      <c r="A7" s="16" t="s">
        <v>96</v>
      </c>
      <c r="B7" s="128" t="s">
        <v>286</v>
      </c>
      <c r="C7" s="128" t="s">
        <v>286</v>
      </c>
      <c r="D7" s="128" t="s">
        <v>286</v>
      </c>
      <c r="E7" s="128" t="s">
        <v>286</v>
      </c>
      <c r="F7" s="116"/>
      <c r="G7" s="93"/>
      <c r="H7" s="116"/>
      <c r="I7" s="116"/>
      <c r="J7" s="116"/>
    </row>
    <row r="8" spans="1:10" ht="12.75" customHeight="1" x14ac:dyDescent="0.2">
      <c r="A8" s="16" t="s">
        <v>97</v>
      </c>
      <c r="B8" s="128">
        <v>7</v>
      </c>
      <c r="C8" s="128">
        <v>10141</v>
      </c>
      <c r="D8" s="128">
        <v>183</v>
      </c>
      <c r="E8" s="128">
        <v>131</v>
      </c>
      <c r="F8" s="116"/>
      <c r="G8" s="93"/>
      <c r="H8" s="116"/>
      <c r="I8" s="116"/>
      <c r="J8" s="116"/>
    </row>
    <row r="9" spans="1:10" ht="12.75" customHeight="1" x14ac:dyDescent="0.2">
      <c r="A9" s="16" t="s">
        <v>98</v>
      </c>
      <c r="B9" s="128">
        <v>61</v>
      </c>
      <c r="C9" s="128">
        <v>46949</v>
      </c>
      <c r="D9" s="128">
        <v>1170</v>
      </c>
      <c r="E9" s="128">
        <v>867</v>
      </c>
      <c r="F9" s="116"/>
      <c r="G9" s="93"/>
      <c r="H9" s="116"/>
      <c r="I9" s="116"/>
      <c r="J9" s="116"/>
    </row>
    <row r="10" spans="1:10" ht="12.75" customHeight="1" x14ac:dyDescent="0.2">
      <c r="A10" s="16" t="s">
        <v>99</v>
      </c>
      <c r="B10" s="128">
        <v>9</v>
      </c>
      <c r="C10" s="128">
        <v>7291</v>
      </c>
      <c r="D10" s="128">
        <v>79</v>
      </c>
      <c r="E10" s="128">
        <v>70</v>
      </c>
      <c r="F10" s="116"/>
      <c r="G10" s="93"/>
      <c r="H10" s="116"/>
      <c r="I10" s="116"/>
      <c r="J10" s="116"/>
    </row>
    <row r="11" spans="1:10" ht="22.8" x14ac:dyDescent="0.2">
      <c r="A11" s="92" t="s">
        <v>290</v>
      </c>
      <c r="B11" s="128">
        <v>101</v>
      </c>
      <c r="C11" s="128">
        <v>83977</v>
      </c>
      <c r="D11" s="128">
        <v>2135</v>
      </c>
      <c r="E11" s="128">
        <v>1786</v>
      </c>
      <c r="F11" s="116"/>
      <c r="G11" s="93"/>
      <c r="H11" s="116"/>
      <c r="I11" s="116"/>
      <c r="J11" s="116"/>
    </row>
    <row r="12" spans="1:10" ht="12.75" customHeight="1" x14ac:dyDescent="0.2">
      <c r="A12" s="16" t="s">
        <v>100</v>
      </c>
      <c r="B12" s="128">
        <v>5</v>
      </c>
      <c r="C12" s="128">
        <v>4177</v>
      </c>
      <c r="D12" s="128">
        <v>142</v>
      </c>
      <c r="E12" s="128">
        <v>99</v>
      </c>
      <c r="F12" s="116"/>
      <c r="G12" s="93"/>
      <c r="H12" s="116"/>
      <c r="I12" s="116"/>
      <c r="J12" s="116"/>
    </row>
    <row r="13" spans="1:10" ht="22.8" x14ac:dyDescent="0.2">
      <c r="A13" s="92" t="s">
        <v>101</v>
      </c>
      <c r="B13" s="128">
        <v>23</v>
      </c>
      <c r="C13" s="128">
        <v>17944</v>
      </c>
      <c r="D13" s="128">
        <v>488</v>
      </c>
      <c r="E13" s="128">
        <v>359</v>
      </c>
      <c r="F13" s="116"/>
      <c r="G13" s="93"/>
      <c r="H13" s="116"/>
      <c r="I13" s="116"/>
      <c r="J13" s="116"/>
    </row>
    <row r="14" spans="1:10" ht="12.75" customHeight="1" x14ac:dyDescent="0.2">
      <c r="A14" s="16" t="s">
        <v>102</v>
      </c>
      <c r="B14" s="128">
        <v>32</v>
      </c>
      <c r="C14" s="128">
        <v>18879</v>
      </c>
      <c r="D14" s="128">
        <v>558</v>
      </c>
      <c r="E14" s="128">
        <v>340</v>
      </c>
      <c r="F14" s="116"/>
      <c r="G14" s="93"/>
      <c r="H14" s="116"/>
      <c r="I14" s="116"/>
      <c r="J14" s="116"/>
    </row>
    <row r="15" spans="1:10" ht="12.75" customHeight="1" x14ac:dyDescent="0.2">
      <c r="A15" s="16" t="s">
        <v>152</v>
      </c>
      <c r="B15" s="128">
        <v>54</v>
      </c>
      <c r="C15" s="128">
        <v>43538</v>
      </c>
      <c r="D15" s="128">
        <v>973</v>
      </c>
      <c r="E15" s="128">
        <v>695</v>
      </c>
      <c r="F15" s="116"/>
      <c r="G15" s="93"/>
      <c r="H15" s="116"/>
      <c r="I15" s="116"/>
      <c r="J15" s="116"/>
    </row>
    <row r="16" spans="1:10" ht="12.75" customHeight="1" x14ac:dyDescent="0.2">
      <c r="A16" s="16" t="s">
        <v>103</v>
      </c>
      <c r="B16" s="128">
        <v>34</v>
      </c>
      <c r="C16" s="128">
        <v>28051</v>
      </c>
      <c r="D16" s="128">
        <v>404</v>
      </c>
      <c r="E16" s="128">
        <v>309</v>
      </c>
      <c r="F16" s="116"/>
      <c r="G16" s="93"/>
      <c r="H16" s="116"/>
      <c r="I16" s="116"/>
      <c r="J16" s="116"/>
    </row>
    <row r="17" spans="1:10" ht="12.75" customHeight="1" x14ac:dyDescent="0.2">
      <c r="A17" s="16" t="s">
        <v>104</v>
      </c>
      <c r="B17" s="128">
        <v>32</v>
      </c>
      <c r="C17" s="128">
        <v>35918</v>
      </c>
      <c r="D17" s="128">
        <v>361</v>
      </c>
      <c r="E17" s="128">
        <v>383</v>
      </c>
      <c r="F17" s="116"/>
      <c r="G17" s="93"/>
      <c r="H17" s="116"/>
      <c r="I17" s="116"/>
      <c r="J17" s="116"/>
    </row>
    <row r="18" spans="1:10" ht="12.75" customHeight="1" x14ac:dyDescent="0.2">
      <c r="A18" s="16" t="s">
        <v>105</v>
      </c>
      <c r="B18" s="128">
        <v>27</v>
      </c>
      <c r="C18" s="128">
        <v>21066</v>
      </c>
      <c r="D18" s="128">
        <v>337</v>
      </c>
      <c r="E18" s="128">
        <v>273</v>
      </c>
      <c r="F18" s="116"/>
      <c r="G18" s="93"/>
      <c r="H18" s="116"/>
      <c r="I18" s="116"/>
      <c r="J18" s="116"/>
    </row>
    <row r="19" spans="1:10" ht="12.75" customHeight="1" x14ac:dyDescent="0.2">
      <c r="A19" s="16" t="s">
        <v>106</v>
      </c>
      <c r="B19" s="128">
        <v>9</v>
      </c>
      <c r="C19" s="128">
        <v>6994</v>
      </c>
      <c r="D19" s="128">
        <v>244</v>
      </c>
      <c r="E19" s="128">
        <v>177</v>
      </c>
      <c r="F19" s="116"/>
      <c r="G19" s="93"/>
      <c r="H19" s="116"/>
      <c r="I19" s="116"/>
      <c r="J19" s="116"/>
    </row>
    <row r="20" spans="1:10" ht="12.75" customHeight="1" x14ac:dyDescent="0.2">
      <c r="A20" s="16" t="s">
        <v>107</v>
      </c>
      <c r="B20" s="128">
        <v>13</v>
      </c>
      <c r="C20" s="128">
        <v>9804</v>
      </c>
      <c r="D20" s="128">
        <v>151</v>
      </c>
      <c r="E20" s="128">
        <v>112</v>
      </c>
      <c r="F20" s="116"/>
      <c r="G20" s="93"/>
      <c r="H20" s="116"/>
      <c r="I20" s="116"/>
      <c r="J20" s="116"/>
    </row>
    <row r="21" spans="1:10" ht="12.75" customHeight="1" x14ac:dyDescent="0.2">
      <c r="A21" s="16" t="s">
        <v>108</v>
      </c>
      <c r="B21" s="128">
        <v>30</v>
      </c>
      <c r="C21" s="128">
        <v>22113</v>
      </c>
      <c r="D21" s="128">
        <v>292</v>
      </c>
      <c r="E21" s="128">
        <v>225</v>
      </c>
      <c r="F21" s="116"/>
      <c r="G21" s="93"/>
      <c r="H21" s="116"/>
      <c r="I21" s="116"/>
      <c r="J21" s="116"/>
    </row>
    <row r="22" spans="1:10" ht="12.75" customHeight="1" x14ac:dyDescent="0.2">
      <c r="A22" s="16" t="s">
        <v>109</v>
      </c>
      <c r="B22" s="128">
        <v>4</v>
      </c>
      <c r="C22" s="128">
        <v>2788</v>
      </c>
      <c r="D22" s="128">
        <v>63</v>
      </c>
      <c r="E22" s="128">
        <v>54</v>
      </c>
      <c r="F22" s="116"/>
      <c r="G22" s="93"/>
      <c r="H22" s="116"/>
      <c r="I22" s="116"/>
      <c r="J22" s="116"/>
    </row>
    <row r="23" spans="1:10" ht="12.75" customHeight="1" x14ac:dyDescent="0.2">
      <c r="A23" s="16" t="s">
        <v>110</v>
      </c>
      <c r="B23" s="128">
        <v>138</v>
      </c>
      <c r="C23" s="128">
        <v>120231</v>
      </c>
      <c r="D23" s="128">
        <v>2092</v>
      </c>
      <c r="E23" s="128">
        <v>1734</v>
      </c>
      <c r="F23" s="116"/>
      <c r="G23" s="93"/>
      <c r="H23" s="116"/>
      <c r="I23" s="116"/>
      <c r="J23" s="116"/>
    </row>
    <row r="24" spans="1:10" ht="12.75" customHeight="1" x14ac:dyDescent="0.2">
      <c r="A24" s="16" t="s">
        <v>111</v>
      </c>
      <c r="B24" s="128">
        <v>11</v>
      </c>
      <c r="C24" s="128">
        <v>10659</v>
      </c>
      <c r="D24" s="128">
        <v>193</v>
      </c>
      <c r="E24" s="128">
        <v>163</v>
      </c>
      <c r="F24" s="116"/>
      <c r="G24" s="93"/>
      <c r="H24" s="116"/>
      <c r="I24" s="116"/>
      <c r="J24" s="116"/>
    </row>
    <row r="25" spans="1:10" ht="12.75" customHeight="1" x14ac:dyDescent="0.2">
      <c r="A25" s="16" t="s">
        <v>112</v>
      </c>
      <c r="B25" s="128">
        <v>23</v>
      </c>
      <c r="C25" s="128">
        <v>24227</v>
      </c>
      <c r="D25" s="128">
        <v>301</v>
      </c>
      <c r="E25" s="128">
        <v>294</v>
      </c>
      <c r="F25" s="116"/>
      <c r="G25" s="93"/>
      <c r="H25" s="116"/>
      <c r="I25" s="116"/>
      <c r="J25" s="116"/>
    </row>
    <row r="26" spans="1:10" ht="12.75" customHeight="1" x14ac:dyDescent="0.25">
      <c r="A26" s="88" t="s">
        <v>215</v>
      </c>
      <c r="B26" s="135">
        <v>661</v>
      </c>
      <c r="C26" s="135">
        <v>554193</v>
      </c>
      <c r="D26" s="135">
        <v>11047</v>
      </c>
      <c r="E26" s="135">
        <v>8663</v>
      </c>
      <c r="F26" s="116"/>
      <c r="G26" s="93"/>
      <c r="H26" s="116"/>
      <c r="I26" s="116"/>
      <c r="J26" s="116"/>
    </row>
    <row r="27" spans="1:10" ht="12.75" customHeight="1" x14ac:dyDescent="0.2"/>
    <row r="28" spans="1:10" ht="12.75" customHeight="1" x14ac:dyDescent="0.2">
      <c r="A28" s="16" t="s">
        <v>217</v>
      </c>
    </row>
    <row r="29" spans="1:10" ht="12.75" customHeight="1" x14ac:dyDescent="0.2">
      <c r="A29" s="16" t="s">
        <v>216</v>
      </c>
    </row>
    <row r="30" spans="1:10" ht="12.75" customHeight="1" x14ac:dyDescent="0.2"/>
    <row r="31" spans="1:10" ht="12.75" customHeight="1" x14ac:dyDescent="0.2"/>
    <row r="32" spans="1:10" ht="12.75" customHeight="1" x14ac:dyDescent="0.2"/>
    <row r="33" ht="12.75" customHeight="1" x14ac:dyDescent="0.2"/>
    <row r="34" ht="12.75" customHeight="1" x14ac:dyDescent="0.2"/>
  </sheetData>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78F67-9A3E-4298-97C2-A18EE9AF8B44}">
  <sheetPr>
    <tabColor rgb="FFFFC000"/>
    <pageSetUpPr fitToPage="1"/>
  </sheetPr>
  <dimension ref="A1:I37"/>
  <sheetViews>
    <sheetView workbookViewId="0"/>
  </sheetViews>
  <sheetFormatPr defaultColWidth="9.33203125" defaultRowHeight="11.4" x14ac:dyDescent="0.2"/>
  <cols>
    <col min="1" max="1" width="42.33203125" style="16" customWidth="1"/>
    <col min="2" max="2" width="22.6640625" style="16" customWidth="1"/>
    <col min="3" max="3" width="20.6640625" style="16" bestFit="1" customWidth="1"/>
    <col min="4" max="4" width="11" style="16" bestFit="1" customWidth="1"/>
    <col min="5" max="5" width="26.6640625" style="16" bestFit="1" customWidth="1"/>
    <col min="6" max="6" width="9.33203125" style="16"/>
    <col min="7" max="7" width="22.6640625" style="16" customWidth="1"/>
    <col min="8" max="8" width="9.33203125" style="16"/>
    <col min="9" max="9" width="11.33203125" style="16" bestFit="1" customWidth="1"/>
    <col min="10" max="16384" width="9.33203125" style="16"/>
  </cols>
  <sheetData>
    <row r="1" spans="1:9" ht="15.6" x14ac:dyDescent="0.3">
      <c r="A1" s="87" t="s">
        <v>235</v>
      </c>
    </row>
    <row r="2" spans="1:9" customFormat="1" ht="15.6" x14ac:dyDescent="0.3">
      <c r="A2" s="87" t="s">
        <v>327</v>
      </c>
    </row>
    <row r="3" spans="1:9" ht="13.2" x14ac:dyDescent="0.25">
      <c r="A3" s="121" t="s">
        <v>328</v>
      </c>
      <c r="B3"/>
      <c r="C3"/>
      <c r="D3"/>
      <c r="E3"/>
      <c r="F3"/>
      <c r="G3"/>
    </row>
    <row r="4" spans="1:9" ht="13.2" x14ac:dyDescent="0.25">
      <c r="A4"/>
    </row>
    <row r="5" spans="1:9" ht="24" x14ac:dyDescent="0.25">
      <c r="A5" s="90" t="s">
        <v>247</v>
      </c>
      <c r="B5" s="91" t="s">
        <v>180</v>
      </c>
      <c r="C5" s="91" t="s">
        <v>177</v>
      </c>
      <c r="D5" s="91" t="s">
        <v>168</v>
      </c>
      <c r="E5" s="91" t="s">
        <v>179</v>
      </c>
      <c r="G5" s="91"/>
    </row>
    <row r="6" spans="1:9" ht="12.75" customHeight="1" x14ac:dyDescent="0.2">
      <c r="A6" s="16" t="s">
        <v>95</v>
      </c>
      <c r="B6" s="128">
        <v>6</v>
      </c>
      <c r="C6" s="128">
        <v>3983</v>
      </c>
      <c r="D6" s="128">
        <v>112</v>
      </c>
      <c r="E6" s="128">
        <v>55</v>
      </c>
      <c r="F6" s="116"/>
      <c r="G6" s="93"/>
      <c r="H6" s="116"/>
      <c r="I6" s="116"/>
    </row>
    <row r="7" spans="1:9" ht="12.75" customHeight="1" x14ac:dyDescent="0.2">
      <c r="A7" s="16" t="s">
        <v>96</v>
      </c>
      <c r="B7" s="128">
        <v>1</v>
      </c>
      <c r="C7" s="128">
        <v>289</v>
      </c>
      <c r="D7" s="128">
        <v>8</v>
      </c>
      <c r="E7" s="128">
        <v>5</v>
      </c>
      <c r="F7" s="116"/>
      <c r="G7" s="93"/>
      <c r="H7" s="116"/>
      <c r="I7" s="116"/>
    </row>
    <row r="8" spans="1:9" ht="12.75" customHeight="1" x14ac:dyDescent="0.2">
      <c r="A8" s="16" t="s">
        <v>97</v>
      </c>
      <c r="B8" s="128">
        <v>2</v>
      </c>
      <c r="C8" s="128">
        <v>381</v>
      </c>
      <c r="D8" s="128">
        <v>30</v>
      </c>
      <c r="E8" s="128">
        <v>7</v>
      </c>
      <c r="F8" s="116"/>
      <c r="G8" s="93"/>
      <c r="H8" s="116"/>
      <c r="I8" s="116"/>
    </row>
    <row r="9" spans="1:9" ht="12.75" customHeight="1" x14ac:dyDescent="0.2">
      <c r="A9" s="16" t="s">
        <v>98</v>
      </c>
      <c r="B9" s="128">
        <v>18</v>
      </c>
      <c r="C9" s="128">
        <v>6347</v>
      </c>
      <c r="D9" s="128">
        <v>305</v>
      </c>
      <c r="E9" s="128">
        <v>80</v>
      </c>
      <c r="F9" s="116"/>
      <c r="G9" s="93"/>
      <c r="H9" s="116"/>
      <c r="I9" s="116"/>
    </row>
    <row r="10" spans="1:9" ht="12.75" customHeight="1" x14ac:dyDescent="0.2">
      <c r="A10" s="16" t="s">
        <v>99</v>
      </c>
      <c r="B10" s="128">
        <v>4</v>
      </c>
      <c r="C10" s="128">
        <v>1101</v>
      </c>
      <c r="D10" s="128">
        <v>20</v>
      </c>
      <c r="E10" s="128">
        <v>8</v>
      </c>
      <c r="F10" s="116"/>
      <c r="G10" s="93"/>
      <c r="H10" s="116"/>
      <c r="I10" s="116"/>
    </row>
    <row r="11" spans="1:9" ht="22.8" x14ac:dyDescent="0.2">
      <c r="A11" s="92" t="s">
        <v>290</v>
      </c>
      <c r="B11" s="128">
        <v>23</v>
      </c>
      <c r="C11" s="128">
        <v>11553</v>
      </c>
      <c r="D11" s="128">
        <v>422</v>
      </c>
      <c r="E11" s="128">
        <v>192</v>
      </c>
      <c r="F11" s="116"/>
      <c r="G11" s="93"/>
      <c r="H11" s="116"/>
      <c r="I11" s="116"/>
    </row>
    <row r="12" spans="1:9" ht="12.75" customHeight="1" x14ac:dyDescent="0.2">
      <c r="A12" s="16" t="s">
        <v>100</v>
      </c>
      <c r="B12" s="128">
        <v>1</v>
      </c>
      <c r="C12" s="128">
        <v>1560</v>
      </c>
      <c r="D12" s="128">
        <v>30</v>
      </c>
      <c r="E12" s="128">
        <v>49</v>
      </c>
      <c r="F12" s="116"/>
      <c r="G12" s="93"/>
      <c r="H12" s="116"/>
      <c r="I12" s="116"/>
    </row>
    <row r="13" spans="1:9" ht="22.8" x14ac:dyDescent="0.2">
      <c r="A13" s="92" t="s">
        <v>101</v>
      </c>
      <c r="B13" s="128">
        <v>8</v>
      </c>
      <c r="C13" s="128">
        <v>2068</v>
      </c>
      <c r="D13" s="128">
        <v>164</v>
      </c>
      <c r="E13" s="128">
        <v>38</v>
      </c>
      <c r="F13" s="116"/>
      <c r="G13" s="93"/>
      <c r="H13" s="116"/>
      <c r="I13" s="116"/>
    </row>
    <row r="14" spans="1:9" ht="12.75" customHeight="1" x14ac:dyDescent="0.2">
      <c r="A14" s="16" t="s">
        <v>102</v>
      </c>
      <c r="B14" s="128">
        <v>13</v>
      </c>
      <c r="C14" s="128">
        <v>4454</v>
      </c>
      <c r="D14" s="128">
        <v>245</v>
      </c>
      <c r="E14" s="128">
        <v>84</v>
      </c>
      <c r="F14" s="116"/>
      <c r="G14" s="93"/>
      <c r="H14" s="116"/>
      <c r="I14" s="116"/>
    </row>
    <row r="15" spans="1:9" ht="12.75" customHeight="1" x14ac:dyDescent="0.2">
      <c r="A15" s="16" t="s">
        <v>152</v>
      </c>
      <c r="B15" s="128">
        <v>24</v>
      </c>
      <c r="C15" s="128">
        <v>10765</v>
      </c>
      <c r="D15" s="128">
        <v>469</v>
      </c>
      <c r="E15" s="128">
        <v>225</v>
      </c>
      <c r="F15" s="116"/>
      <c r="G15" s="93"/>
      <c r="H15" s="116"/>
      <c r="I15" s="116"/>
    </row>
    <row r="16" spans="1:9" ht="12.75" customHeight="1" x14ac:dyDescent="0.2">
      <c r="A16" s="16" t="s">
        <v>103</v>
      </c>
      <c r="B16" s="128">
        <v>10</v>
      </c>
      <c r="C16" s="128">
        <v>3562</v>
      </c>
      <c r="D16" s="128">
        <v>118</v>
      </c>
      <c r="E16" s="128">
        <v>44</v>
      </c>
      <c r="F16" s="116"/>
      <c r="G16" s="93"/>
      <c r="H16" s="116"/>
      <c r="I16" s="116"/>
    </row>
    <row r="17" spans="1:9" ht="12.75" customHeight="1" x14ac:dyDescent="0.2">
      <c r="A17" s="16" t="s">
        <v>104</v>
      </c>
      <c r="B17" s="128">
        <v>21</v>
      </c>
      <c r="C17" s="128">
        <v>6808</v>
      </c>
      <c r="D17" s="128">
        <v>278</v>
      </c>
      <c r="E17" s="128">
        <v>85</v>
      </c>
      <c r="F17" s="116"/>
      <c r="G17" s="93"/>
      <c r="H17" s="116"/>
      <c r="I17" s="116"/>
    </row>
    <row r="18" spans="1:9" ht="12.75" customHeight="1" x14ac:dyDescent="0.2">
      <c r="A18" s="16" t="s">
        <v>105</v>
      </c>
      <c r="B18" s="128">
        <v>14</v>
      </c>
      <c r="C18" s="128">
        <v>4057</v>
      </c>
      <c r="D18" s="128">
        <v>186</v>
      </c>
      <c r="E18" s="128">
        <v>56</v>
      </c>
      <c r="F18" s="116"/>
      <c r="G18" s="93"/>
      <c r="H18" s="116"/>
      <c r="I18" s="116"/>
    </row>
    <row r="19" spans="1:9" ht="12.75" customHeight="1" x14ac:dyDescent="0.2">
      <c r="A19" s="16" t="s">
        <v>106</v>
      </c>
      <c r="B19" s="128">
        <v>2</v>
      </c>
      <c r="C19" s="128">
        <v>1307</v>
      </c>
      <c r="D19" s="128">
        <v>13</v>
      </c>
      <c r="E19" s="128">
        <v>6</v>
      </c>
      <c r="F19" s="116"/>
      <c r="G19" s="93"/>
      <c r="H19" s="116"/>
      <c r="I19" s="116"/>
    </row>
    <row r="20" spans="1:9" ht="12.75" customHeight="1" x14ac:dyDescent="0.2">
      <c r="A20" s="16" t="s">
        <v>107</v>
      </c>
      <c r="B20" s="128">
        <v>9</v>
      </c>
      <c r="C20" s="128">
        <v>4051</v>
      </c>
      <c r="D20" s="128">
        <v>77</v>
      </c>
      <c r="E20" s="128">
        <v>39</v>
      </c>
      <c r="F20" s="116"/>
      <c r="G20" s="93"/>
      <c r="H20" s="116"/>
      <c r="I20" s="116"/>
    </row>
    <row r="21" spans="1:9" ht="12.75" customHeight="1" x14ac:dyDescent="0.2">
      <c r="A21" s="16" t="s">
        <v>108</v>
      </c>
      <c r="B21" s="128">
        <v>12</v>
      </c>
      <c r="C21" s="128">
        <v>2811</v>
      </c>
      <c r="D21" s="128">
        <v>69</v>
      </c>
      <c r="E21" s="128">
        <v>23</v>
      </c>
      <c r="F21" s="116"/>
      <c r="G21" s="93"/>
      <c r="H21" s="116"/>
      <c r="I21" s="116"/>
    </row>
    <row r="22" spans="1:9" ht="12.75" customHeight="1" x14ac:dyDescent="0.2">
      <c r="A22" s="16" t="s">
        <v>109</v>
      </c>
      <c r="B22" s="128">
        <v>3</v>
      </c>
      <c r="C22" s="128">
        <v>2132</v>
      </c>
      <c r="D22" s="128">
        <v>26</v>
      </c>
      <c r="E22" s="128">
        <v>21</v>
      </c>
      <c r="F22" s="116"/>
      <c r="G22" s="93"/>
      <c r="H22" s="116"/>
      <c r="I22" s="116"/>
    </row>
    <row r="23" spans="1:9" ht="12.75" customHeight="1" x14ac:dyDescent="0.2">
      <c r="A23" s="16" t="s">
        <v>110</v>
      </c>
      <c r="B23" s="128">
        <v>63</v>
      </c>
      <c r="C23" s="128">
        <v>22299</v>
      </c>
      <c r="D23" s="128">
        <v>757</v>
      </c>
      <c r="E23" s="128">
        <v>247</v>
      </c>
      <c r="F23" s="116"/>
      <c r="G23" s="93"/>
      <c r="H23" s="116"/>
      <c r="I23" s="116"/>
    </row>
    <row r="24" spans="1:9" ht="12.75" customHeight="1" x14ac:dyDescent="0.2">
      <c r="A24" s="16" t="s">
        <v>111</v>
      </c>
      <c r="B24" s="128">
        <v>8</v>
      </c>
      <c r="C24" s="128">
        <v>2412</v>
      </c>
      <c r="D24" s="128">
        <v>96</v>
      </c>
      <c r="E24" s="128">
        <v>34</v>
      </c>
      <c r="F24" s="116"/>
      <c r="G24" s="93"/>
      <c r="H24" s="116"/>
      <c r="I24" s="116"/>
    </row>
    <row r="25" spans="1:9" ht="12.75" customHeight="1" x14ac:dyDescent="0.2">
      <c r="A25" s="16" t="s">
        <v>112</v>
      </c>
      <c r="B25" s="128">
        <v>21</v>
      </c>
      <c r="C25" s="128">
        <v>9506</v>
      </c>
      <c r="D25" s="128">
        <v>275</v>
      </c>
      <c r="E25" s="128">
        <v>57</v>
      </c>
      <c r="F25" s="116"/>
      <c r="G25" s="93"/>
      <c r="H25" s="116"/>
      <c r="I25" s="116"/>
    </row>
    <row r="26" spans="1:9" ht="12.75" customHeight="1" x14ac:dyDescent="0.25">
      <c r="A26" s="88" t="s">
        <v>215</v>
      </c>
      <c r="B26" s="135">
        <v>261</v>
      </c>
      <c r="C26" s="135">
        <v>101447</v>
      </c>
      <c r="D26" s="135">
        <v>3700</v>
      </c>
      <c r="E26" s="135">
        <v>1357</v>
      </c>
      <c r="F26" s="116"/>
      <c r="G26" s="93"/>
      <c r="H26" s="116"/>
      <c r="I26" s="116"/>
    </row>
    <row r="27" spans="1:9" ht="12.75" customHeight="1" x14ac:dyDescent="0.2"/>
    <row r="28" spans="1:9" ht="12.75" customHeight="1" x14ac:dyDescent="0.2">
      <c r="A28" s="16" t="s">
        <v>284</v>
      </c>
    </row>
    <row r="29" spans="1:9" ht="12.75" customHeight="1" x14ac:dyDescent="0.2">
      <c r="A29" s="16" t="s">
        <v>285</v>
      </c>
    </row>
    <row r="30" spans="1:9" ht="12.75" customHeight="1" x14ac:dyDescent="0.2"/>
    <row r="31" spans="1:9" ht="12.75" customHeight="1" x14ac:dyDescent="0.2"/>
    <row r="32" spans="1:9" ht="12.75" customHeight="1" x14ac:dyDescent="0.2"/>
    <row r="33" ht="12.75" customHeight="1" x14ac:dyDescent="0.2"/>
    <row r="34" ht="12.75" customHeight="1" x14ac:dyDescent="0.2"/>
    <row r="35" ht="12.75" customHeight="1" x14ac:dyDescent="0.2"/>
    <row r="36" ht="12.75" customHeight="1" x14ac:dyDescent="0.2"/>
    <row r="37" ht="12.75" customHeight="1" x14ac:dyDescent="0.2"/>
  </sheetData>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6BECA-69D7-4F0A-A5B1-C6AF4A997CE7}">
  <sheetPr>
    <tabColor rgb="FFFFC000"/>
    <pageSetUpPr fitToPage="1"/>
  </sheetPr>
  <dimension ref="A1:I26"/>
  <sheetViews>
    <sheetView workbookViewId="0"/>
  </sheetViews>
  <sheetFormatPr defaultColWidth="9.33203125" defaultRowHeight="11.4" x14ac:dyDescent="0.2"/>
  <cols>
    <col min="1" max="1" width="42.33203125" style="16" customWidth="1"/>
    <col min="2" max="2" width="22.6640625" style="16" customWidth="1"/>
    <col min="3" max="3" width="20.6640625" style="16" bestFit="1" customWidth="1"/>
    <col min="4" max="4" width="11" style="16" bestFit="1" customWidth="1"/>
    <col min="5" max="5" width="26.6640625" style="16" bestFit="1" customWidth="1"/>
    <col min="6" max="6" width="9.33203125" style="16"/>
    <col min="7" max="8" width="22.6640625" style="16" customWidth="1"/>
    <col min="9" max="9" width="9.6640625" style="16" customWidth="1"/>
    <col min="10" max="16384" width="9.33203125" style="16"/>
  </cols>
  <sheetData>
    <row r="1" spans="1:9" ht="15.6" x14ac:dyDescent="0.3">
      <c r="A1" s="87" t="s">
        <v>236</v>
      </c>
    </row>
    <row r="2" spans="1:9" customFormat="1" ht="15.6" x14ac:dyDescent="0.3">
      <c r="A2" s="87" t="s">
        <v>329</v>
      </c>
    </row>
    <row r="3" spans="1:9" ht="13.2" x14ac:dyDescent="0.25">
      <c r="A3" s="121" t="s">
        <v>330</v>
      </c>
      <c r="B3"/>
      <c r="C3"/>
      <c r="D3"/>
      <c r="E3"/>
      <c r="F3"/>
      <c r="G3"/>
      <c r="H3"/>
      <c r="I3"/>
    </row>
    <row r="4" spans="1:9" ht="13.2" x14ac:dyDescent="0.25">
      <c r="A4"/>
    </row>
    <row r="5" spans="1:9" ht="24" x14ac:dyDescent="0.25">
      <c r="A5" s="90" t="s">
        <v>248</v>
      </c>
      <c r="B5" s="91" t="s">
        <v>180</v>
      </c>
      <c r="C5" s="91" t="s">
        <v>188</v>
      </c>
      <c r="D5" s="91" t="s">
        <v>168</v>
      </c>
      <c r="E5" s="91" t="s">
        <v>187</v>
      </c>
      <c r="G5" s="91"/>
      <c r="H5" s="91"/>
      <c r="I5" s="91"/>
    </row>
    <row r="6" spans="1:9" ht="12.75" customHeight="1" x14ac:dyDescent="0.2">
      <c r="A6" s="16" t="s">
        <v>124</v>
      </c>
      <c r="B6" s="128">
        <v>2</v>
      </c>
      <c r="C6" s="128">
        <v>3143</v>
      </c>
      <c r="D6" s="128">
        <v>25</v>
      </c>
      <c r="E6" s="128">
        <v>46</v>
      </c>
      <c r="F6" s="116"/>
      <c r="G6" s="93"/>
      <c r="H6" s="93"/>
      <c r="I6" s="93"/>
    </row>
    <row r="7" spans="1:9" ht="12.75" customHeight="1" x14ac:dyDescent="0.2">
      <c r="A7" s="16" t="s">
        <v>113</v>
      </c>
      <c r="B7" s="128">
        <v>6</v>
      </c>
      <c r="C7" s="128">
        <v>5769</v>
      </c>
      <c r="D7" s="128">
        <v>201</v>
      </c>
      <c r="E7" s="128">
        <v>153</v>
      </c>
      <c r="F7" s="116"/>
      <c r="G7" s="93"/>
      <c r="H7" s="93"/>
      <c r="I7" s="93"/>
    </row>
    <row r="8" spans="1:9" ht="12.75" customHeight="1" x14ac:dyDescent="0.2">
      <c r="A8" s="16" t="s">
        <v>114</v>
      </c>
      <c r="B8" s="128">
        <v>5</v>
      </c>
      <c r="C8" s="128">
        <v>5665</v>
      </c>
      <c r="D8" s="128">
        <v>122</v>
      </c>
      <c r="E8" s="128">
        <v>135</v>
      </c>
      <c r="F8" s="116"/>
      <c r="G8" s="93"/>
      <c r="H8" s="93"/>
      <c r="I8" s="93"/>
    </row>
    <row r="9" spans="1:9" ht="12.75" customHeight="1" x14ac:dyDescent="0.2">
      <c r="A9" s="16" t="s">
        <v>115</v>
      </c>
      <c r="B9" s="128">
        <v>1</v>
      </c>
      <c r="C9" s="128">
        <v>435</v>
      </c>
      <c r="D9" s="128">
        <v>21</v>
      </c>
      <c r="E9" s="128">
        <v>11</v>
      </c>
      <c r="F9" s="116"/>
      <c r="G9" s="93"/>
      <c r="H9" s="93"/>
      <c r="I9" s="93"/>
    </row>
    <row r="10" spans="1:9" ht="12.75" customHeight="1" x14ac:dyDescent="0.2">
      <c r="A10" s="16" t="s">
        <v>116</v>
      </c>
      <c r="B10" s="128" t="s">
        <v>286</v>
      </c>
      <c r="C10" s="128" t="s">
        <v>286</v>
      </c>
      <c r="D10" s="128" t="s">
        <v>286</v>
      </c>
      <c r="E10" s="128" t="s">
        <v>286</v>
      </c>
      <c r="F10" s="116"/>
      <c r="G10" s="93"/>
      <c r="H10" s="93"/>
      <c r="I10" s="93"/>
    </row>
    <row r="11" spans="1:9" ht="22.8" x14ac:dyDescent="0.2">
      <c r="A11" s="92" t="s">
        <v>117</v>
      </c>
      <c r="B11" s="128">
        <v>0</v>
      </c>
      <c r="C11" s="128">
        <v>80</v>
      </c>
      <c r="D11" s="128">
        <v>5</v>
      </c>
      <c r="E11" s="128">
        <v>3</v>
      </c>
      <c r="F11" s="116"/>
      <c r="G11" s="93"/>
      <c r="H11" s="93"/>
      <c r="I11" s="93"/>
    </row>
    <row r="12" spans="1:9" ht="12.75" customHeight="1" x14ac:dyDescent="0.2">
      <c r="A12" s="16" t="s">
        <v>118</v>
      </c>
      <c r="B12" s="128">
        <v>2</v>
      </c>
      <c r="C12" s="128">
        <v>1584</v>
      </c>
      <c r="D12" s="128">
        <v>49</v>
      </c>
      <c r="E12" s="128">
        <v>41</v>
      </c>
      <c r="F12" s="116"/>
      <c r="G12" s="93"/>
      <c r="H12" s="93"/>
      <c r="I12" s="93"/>
    </row>
    <row r="13" spans="1:9" ht="12.75" customHeight="1" x14ac:dyDescent="0.2">
      <c r="A13" s="92" t="s">
        <v>119</v>
      </c>
      <c r="B13" s="128">
        <v>1</v>
      </c>
      <c r="C13" s="128">
        <v>1665</v>
      </c>
      <c r="D13" s="128">
        <v>20</v>
      </c>
      <c r="E13" s="128">
        <v>53</v>
      </c>
      <c r="F13" s="116"/>
      <c r="G13" s="93"/>
      <c r="H13" s="93"/>
      <c r="I13" s="93"/>
    </row>
    <row r="14" spans="1:9" ht="12.75" customHeight="1" x14ac:dyDescent="0.2">
      <c r="A14" s="16" t="s">
        <v>120</v>
      </c>
      <c r="B14" s="128">
        <v>0</v>
      </c>
      <c r="C14" s="128">
        <v>151</v>
      </c>
      <c r="D14" s="128">
        <v>6</v>
      </c>
      <c r="E14" s="128">
        <v>2</v>
      </c>
      <c r="F14" s="116"/>
      <c r="G14" s="93"/>
      <c r="H14" s="93"/>
      <c r="I14" s="93"/>
    </row>
    <row r="15" spans="1:9" ht="12.75" customHeight="1" x14ac:dyDescent="0.2">
      <c r="A15" s="16" t="s">
        <v>125</v>
      </c>
      <c r="B15" s="128" t="s">
        <v>286</v>
      </c>
      <c r="C15" s="128" t="s">
        <v>286</v>
      </c>
      <c r="D15" s="128" t="s">
        <v>286</v>
      </c>
      <c r="E15" s="128" t="s">
        <v>286</v>
      </c>
      <c r="F15" s="116"/>
      <c r="G15" s="93"/>
      <c r="H15" s="93"/>
      <c r="I15" s="93"/>
    </row>
    <row r="16" spans="1:9" ht="12.75" customHeight="1" x14ac:dyDescent="0.2">
      <c r="A16" s="16" t="s">
        <v>121</v>
      </c>
      <c r="B16" s="128" t="s">
        <v>286</v>
      </c>
      <c r="C16" s="128" t="s">
        <v>286</v>
      </c>
      <c r="D16" s="128" t="s">
        <v>286</v>
      </c>
      <c r="E16" s="128" t="s">
        <v>286</v>
      </c>
      <c r="F16" s="116"/>
      <c r="G16" s="93"/>
      <c r="H16" s="93"/>
      <c r="I16" s="93"/>
    </row>
    <row r="17" spans="1:9" ht="12.75" customHeight="1" x14ac:dyDescent="0.2">
      <c r="A17" s="16" t="s">
        <v>122</v>
      </c>
      <c r="B17" s="128">
        <v>3</v>
      </c>
      <c r="C17" s="128">
        <v>2605</v>
      </c>
      <c r="D17" s="128">
        <v>92</v>
      </c>
      <c r="E17" s="128">
        <v>87</v>
      </c>
      <c r="F17" s="116"/>
      <c r="G17" s="93"/>
      <c r="H17" s="93"/>
      <c r="I17" s="93"/>
    </row>
    <row r="18" spans="1:9" ht="12.75" customHeight="1" x14ac:dyDescent="0.2">
      <c r="A18" s="16" t="s">
        <v>123</v>
      </c>
      <c r="B18" s="128">
        <v>5</v>
      </c>
      <c r="C18" s="128">
        <v>3415</v>
      </c>
      <c r="D18" s="128">
        <v>78</v>
      </c>
      <c r="E18" s="128">
        <v>59</v>
      </c>
      <c r="F18" s="116"/>
      <c r="G18" s="93"/>
      <c r="H18" s="93"/>
      <c r="I18" s="93"/>
    </row>
    <row r="19" spans="1:9" ht="12.75" customHeight="1" x14ac:dyDescent="0.25">
      <c r="A19" s="88" t="s">
        <v>215</v>
      </c>
      <c r="B19" s="135">
        <v>25</v>
      </c>
      <c r="C19" s="135">
        <v>24511</v>
      </c>
      <c r="D19" s="135">
        <v>619</v>
      </c>
      <c r="E19" s="135">
        <v>591</v>
      </c>
      <c r="F19" s="116"/>
      <c r="G19" s="93"/>
      <c r="H19" s="93"/>
      <c r="I19" s="93"/>
    </row>
    <row r="20" spans="1:9" ht="12.75" customHeight="1" x14ac:dyDescent="0.2"/>
    <row r="21" spans="1:9" ht="12.75" customHeight="1" x14ac:dyDescent="0.2">
      <c r="A21" s="16" t="s">
        <v>218</v>
      </c>
    </row>
    <row r="22" spans="1:9" ht="12.75" customHeight="1" x14ac:dyDescent="0.2">
      <c r="A22" s="16" t="s">
        <v>219</v>
      </c>
    </row>
    <row r="23" spans="1:9" ht="12.75" customHeight="1" x14ac:dyDescent="0.2"/>
    <row r="24" spans="1:9" ht="12.75" customHeight="1" x14ac:dyDescent="0.2"/>
    <row r="25" spans="1:9" ht="12.75" customHeight="1" x14ac:dyDescent="0.2"/>
    <row r="26" spans="1:9" ht="12.75" customHeight="1" x14ac:dyDescent="0.2"/>
  </sheetData>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9C2DC-0E02-4FB0-9EB9-77665B236B3B}">
  <sheetPr>
    <tabColor rgb="FFFFC000"/>
    <pageSetUpPr fitToPage="1"/>
  </sheetPr>
  <dimension ref="A1:J29"/>
  <sheetViews>
    <sheetView workbookViewId="0"/>
  </sheetViews>
  <sheetFormatPr defaultColWidth="9.33203125" defaultRowHeight="11.4" x14ac:dyDescent="0.2"/>
  <cols>
    <col min="1" max="1" width="22" style="16" customWidth="1"/>
    <col min="2" max="2" width="22.6640625" style="16" customWidth="1"/>
    <col min="3" max="3" width="20.6640625" style="16" bestFit="1" customWidth="1"/>
    <col min="4" max="4" width="11" style="16" bestFit="1" customWidth="1"/>
    <col min="5" max="5" width="26.6640625" style="16" bestFit="1" customWidth="1"/>
    <col min="6" max="16384" width="9.33203125" style="16"/>
  </cols>
  <sheetData>
    <row r="1" spans="1:10" ht="15.6" x14ac:dyDescent="0.3">
      <c r="A1" s="87" t="s">
        <v>237</v>
      </c>
    </row>
    <row r="2" spans="1:10" customFormat="1" ht="15.6" x14ac:dyDescent="0.3">
      <c r="A2" s="87" t="s">
        <v>331</v>
      </c>
    </row>
    <row r="3" spans="1:10" customFormat="1" ht="13.2" x14ac:dyDescent="0.25">
      <c r="A3" s="121" t="s">
        <v>332</v>
      </c>
    </row>
    <row r="4" spans="1:10" ht="13.2" x14ac:dyDescent="0.25">
      <c r="A4"/>
    </row>
    <row r="5" spans="1:10" ht="24" x14ac:dyDescent="0.25">
      <c r="A5" s="90" t="s">
        <v>249</v>
      </c>
      <c r="B5" s="91" t="s">
        <v>180</v>
      </c>
      <c r="C5" s="91" t="s">
        <v>188</v>
      </c>
      <c r="D5" s="91" t="s">
        <v>168</v>
      </c>
      <c r="E5" s="91" t="s">
        <v>187</v>
      </c>
    </row>
    <row r="6" spans="1:10" ht="12.75" customHeight="1" x14ac:dyDescent="0.2">
      <c r="A6" s="16" t="s">
        <v>128</v>
      </c>
      <c r="B6" s="128">
        <v>36</v>
      </c>
      <c r="C6" s="128">
        <v>23605</v>
      </c>
      <c r="D6" s="128">
        <v>541</v>
      </c>
      <c r="E6" s="128">
        <v>349</v>
      </c>
      <c r="F6" s="116"/>
      <c r="G6" s="101"/>
    </row>
    <row r="7" spans="1:10" ht="12.75" customHeight="1" x14ac:dyDescent="0.2">
      <c r="A7" s="16" t="s">
        <v>127</v>
      </c>
      <c r="B7" s="128">
        <v>1693</v>
      </c>
      <c r="C7" s="128">
        <v>1384770</v>
      </c>
      <c r="D7" s="128">
        <v>29128</v>
      </c>
      <c r="E7" s="128">
        <v>20708</v>
      </c>
      <c r="F7" s="116"/>
      <c r="G7" s="101"/>
      <c r="H7" s="101"/>
      <c r="I7" s="101"/>
      <c r="J7" s="101"/>
    </row>
    <row r="8" spans="1:10" ht="12.75" customHeight="1" x14ac:dyDescent="0.25">
      <c r="A8" s="88" t="s">
        <v>215</v>
      </c>
      <c r="B8" s="135">
        <v>1729</v>
      </c>
      <c r="C8" s="135">
        <v>1408375</v>
      </c>
      <c r="D8" s="135">
        <v>29669</v>
      </c>
      <c r="E8" s="135">
        <v>21057</v>
      </c>
      <c r="F8" s="116"/>
    </row>
    <row r="9" spans="1:10" ht="12.75" customHeight="1" x14ac:dyDescent="0.25">
      <c r="A9" s="88"/>
      <c r="B9" s="135"/>
      <c r="C9" s="135"/>
      <c r="D9" s="135"/>
      <c r="E9" s="135"/>
    </row>
    <row r="10" spans="1:10" ht="12.75" customHeight="1" x14ac:dyDescent="0.2"/>
    <row r="11" spans="1:10" ht="12.75" customHeight="1" x14ac:dyDescent="0.2">
      <c r="A11" s="16" t="s">
        <v>240</v>
      </c>
    </row>
    <row r="12" spans="1:10" ht="12.75" customHeight="1" x14ac:dyDescent="0.2">
      <c r="A12" s="16" t="s">
        <v>239</v>
      </c>
    </row>
    <row r="13" spans="1:10" ht="12.75" customHeight="1" x14ac:dyDescent="0.2"/>
    <row r="14" spans="1:10" ht="12.75" customHeight="1" x14ac:dyDescent="0.2"/>
    <row r="15" spans="1:10" ht="12.75" customHeight="1" x14ac:dyDescent="0.2"/>
    <row r="16" spans="1:10" ht="12.75" customHeight="1" x14ac:dyDescent="0.2"/>
    <row r="17" spans="7:7" ht="12.75" customHeight="1" x14ac:dyDescent="0.2"/>
    <row r="18" spans="7:7" ht="12.75" customHeight="1" x14ac:dyDescent="0.2"/>
    <row r="19" spans="7:7" ht="12.75" customHeight="1" x14ac:dyDescent="0.2">
      <c r="G19" s="138"/>
    </row>
    <row r="20" spans="7:7" ht="12.75" customHeight="1" x14ac:dyDescent="0.2"/>
    <row r="21" spans="7:7" ht="12.75" customHeight="1" x14ac:dyDescent="0.2"/>
    <row r="22" spans="7:7" ht="12.75" customHeight="1" x14ac:dyDescent="0.2"/>
    <row r="23" spans="7:7" ht="12.75" customHeight="1" x14ac:dyDescent="0.2"/>
    <row r="24" spans="7:7" ht="12.75" customHeight="1" x14ac:dyDescent="0.2"/>
    <row r="25" spans="7:7" ht="12.75" customHeight="1" x14ac:dyDescent="0.2"/>
    <row r="26" spans="7:7" ht="12.75" customHeight="1" x14ac:dyDescent="0.2"/>
    <row r="27" spans="7:7" ht="12.75" customHeight="1" x14ac:dyDescent="0.2"/>
    <row r="28" spans="7:7" ht="12.75" customHeight="1" x14ac:dyDescent="0.2"/>
    <row r="29" spans="7:7" ht="12.75" customHeight="1" x14ac:dyDescent="0.2"/>
  </sheetData>
  <pageMargins left="0.7" right="0.7" top="0.75" bottom="0.75" header="0.3" footer="0.3"/>
  <pageSetup paperSize="9" scale="8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98505-DE29-4BDF-ADE8-BE3EEBCF98FB}">
  <sheetPr>
    <tabColor rgb="FFFFC000"/>
    <pageSetUpPr fitToPage="1"/>
  </sheetPr>
  <dimension ref="A1:C26"/>
  <sheetViews>
    <sheetView workbookViewId="0"/>
  </sheetViews>
  <sheetFormatPr defaultColWidth="9.33203125" defaultRowHeight="11.4" x14ac:dyDescent="0.2"/>
  <cols>
    <col min="1" max="1" width="22" style="16" customWidth="1"/>
    <col min="2" max="2" width="19.5546875" style="16" bestFit="1" customWidth="1"/>
    <col min="3" max="3" width="20.6640625" style="16" bestFit="1" customWidth="1"/>
    <col min="4" max="16384" width="9.33203125" style="16"/>
  </cols>
  <sheetData>
    <row r="1" spans="1:3" ht="15.6" x14ac:dyDescent="0.3">
      <c r="A1" s="87" t="s">
        <v>238</v>
      </c>
    </row>
    <row r="2" spans="1:3" customFormat="1" ht="15.6" x14ac:dyDescent="0.3">
      <c r="A2" s="87" t="s">
        <v>333</v>
      </c>
    </row>
    <row r="3" spans="1:3" x14ac:dyDescent="0.2">
      <c r="A3" s="121" t="s">
        <v>334</v>
      </c>
    </row>
    <row r="4" spans="1:3" ht="13.2" x14ac:dyDescent="0.25">
      <c r="A4"/>
    </row>
    <row r="5" spans="1:3" ht="24" x14ac:dyDescent="0.25">
      <c r="A5" s="90" t="s">
        <v>249</v>
      </c>
      <c r="B5" s="91" t="s">
        <v>181</v>
      </c>
      <c r="C5" s="91" t="s">
        <v>189</v>
      </c>
    </row>
    <row r="6" spans="1:3" ht="12.75" customHeight="1" x14ac:dyDescent="0.2">
      <c r="A6" s="16" t="s">
        <v>128</v>
      </c>
      <c r="B6" s="128">
        <v>22</v>
      </c>
      <c r="C6" s="128">
        <v>8382</v>
      </c>
    </row>
    <row r="7" spans="1:3" ht="12.75" customHeight="1" x14ac:dyDescent="0.2">
      <c r="A7" s="16" t="s">
        <v>127</v>
      </c>
      <c r="B7" s="128">
        <v>561</v>
      </c>
      <c r="C7" s="128">
        <v>142276</v>
      </c>
    </row>
    <row r="8" spans="1:3" ht="12.75" customHeight="1" x14ac:dyDescent="0.25">
      <c r="A8" s="88" t="s">
        <v>215</v>
      </c>
      <c r="B8" s="135">
        <v>583</v>
      </c>
      <c r="C8" s="135">
        <v>150657</v>
      </c>
    </row>
    <row r="9" spans="1:3" ht="12.75" customHeight="1" x14ac:dyDescent="0.2"/>
    <row r="10" spans="1:3" ht="12.75" customHeight="1" x14ac:dyDescent="0.2">
      <c r="A10" s="16" t="s">
        <v>220</v>
      </c>
    </row>
    <row r="11" spans="1:3" ht="12.75" customHeight="1" x14ac:dyDescent="0.2">
      <c r="A11" s="16" t="s">
        <v>221</v>
      </c>
    </row>
    <row r="12" spans="1:3" ht="12.75" customHeight="1" x14ac:dyDescent="0.2"/>
    <row r="13" spans="1:3" ht="12.75" customHeight="1" x14ac:dyDescent="0.2"/>
    <row r="14" spans="1:3" ht="12.75" customHeight="1" x14ac:dyDescent="0.2"/>
    <row r="15" spans="1:3" ht="12.75" customHeight="1" x14ac:dyDescent="0.2"/>
    <row r="16" spans="1:3"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sheetData>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0"/>
  <dimension ref="A1:AR35"/>
  <sheetViews>
    <sheetView showGridLines="0" zoomScale="90" zoomScaleNormal="90" workbookViewId="0">
      <selection activeCell="C32" sqref="C32"/>
    </sheetView>
  </sheetViews>
  <sheetFormatPr defaultColWidth="9.33203125" defaultRowHeight="13.2" x14ac:dyDescent="0.25"/>
  <cols>
    <col min="1" max="1" width="2.33203125" customWidth="1"/>
    <col min="2" max="2" width="4.33203125" customWidth="1"/>
    <col min="3" max="3" width="6.33203125" customWidth="1"/>
    <col min="4" max="4" width="8" customWidth="1"/>
    <col min="5" max="5" width="2.33203125" customWidth="1"/>
    <col min="6" max="6" width="11" customWidth="1"/>
    <col min="7" max="7" width="3.44140625" customWidth="1"/>
    <col min="9" max="9" width="2.5546875" customWidth="1"/>
    <col min="11" max="11" width="2.33203125" customWidth="1"/>
    <col min="13" max="13" width="2.44140625" customWidth="1"/>
    <col min="14" max="14" width="9" customWidth="1"/>
    <col min="15" max="15" width="2.44140625" customWidth="1"/>
    <col min="17" max="17" width="2.44140625" customWidth="1"/>
    <col min="19" max="19" width="2.33203125" customWidth="1"/>
    <col min="21" max="21" width="2.33203125" customWidth="1"/>
    <col min="23" max="23" width="2.6640625" customWidth="1"/>
    <col min="24" max="24" width="3" customWidth="1"/>
    <col min="25" max="25" width="6.33203125" customWidth="1"/>
    <col min="26" max="26" width="5.6640625" customWidth="1"/>
    <col min="27" max="27" width="7.6640625" customWidth="1"/>
    <col min="28" max="28" width="2.33203125" customWidth="1"/>
    <col min="29" max="29" width="9.44140625" customWidth="1"/>
    <col min="30" max="30" width="2.6640625" customWidth="1"/>
    <col min="31" max="31" width="11.33203125" customWidth="1"/>
    <col min="32" max="32" width="3.33203125" customWidth="1"/>
    <col min="34" max="34" width="3.44140625" customWidth="1"/>
    <col min="36" max="36" width="2.6640625" customWidth="1"/>
    <col min="38" max="38" width="7.5546875" customWidth="1"/>
    <col min="39" max="39" width="22.6640625" customWidth="1"/>
    <col min="41" max="41" width="3.5546875" customWidth="1"/>
    <col min="43" max="43" width="3.5546875" customWidth="1"/>
  </cols>
  <sheetData>
    <row r="1" spans="1:44" x14ac:dyDescent="0.25">
      <c r="A1" s="4" t="s">
        <v>9</v>
      </c>
      <c r="B1" s="29"/>
      <c r="C1" s="3"/>
      <c r="D1" s="1"/>
      <c r="E1" s="1"/>
      <c r="F1" s="1"/>
      <c r="G1" s="1"/>
      <c r="H1" s="1"/>
      <c r="I1" s="1"/>
      <c r="J1" s="1"/>
      <c r="K1" s="1"/>
      <c r="L1" s="1"/>
      <c r="M1" s="1"/>
      <c r="N1" s="1"/>
      <c r="O1" s="1"/>
      <c r="P1" s="1"/>
      <c r="Q1" s="1"/>
      <c r="R1" s="1"/>
      <c r="S1" s="1"/>
      <c r="T1" s="1"/>
      <c r="U1" s="1"/>
      <c r="V1" s="1"/>
      <c r="X1" s="4" t="s">
        <v>13</v>
      </c>
      <c r="Y1" s="11"/>
      <c r="Z1" s="8"/>
      <c r="AA1" s="7"/>
      <c r="AB1" s="7"/>
      <c r="AC1" s="7"/>
      <c r="AD1" s="7"/>
      <c r="AE1" s="47"/>
      <c r="AF1" s="7"/>
      <c r="AG1" s="7"/>
      <c r="AH1" s="7"/>
      <c r="AI1" s="7"/>
      <c r="AK1" s="4" t="s">
        <v>14</v>
      </c>
      <c r="AL1" s="11"/>
      <c r="AM1" s="8"/>
      <c r="AN1" s="47"/>
      <c r="AO1" s="47"/>
      <c r="AP1" s="47"/>
    </row>
    <row r="2" spans="1:44" x14ac:dyDescent="0.25">
      <c r="A2" s="166" t="s">
        <v>59</v>
      </c>
      <c r="B2" s="167"/>
      <c r="C2" s="167"/>
      <c r="D2" s="167"/>
      <c r="E2" s="167"/>
      <c r="F2" s="167"/>
      <c r="G2" s="167"/>
      <c r="H2" s="167"/>
      <c r="I2" s="167"/>
      <c r="J2" s="167"/>
      <c r="K2" s="167"/>
      <c r="L2" s="167"/>
      <c r="M2" s="167"/>
      <c r="N2" s="167"/>
      <c r="O2" s="167"/>
      <c r="P2" s="167"/>
      <c r="Q2" s="21"/>
      <c r="R2" s="21"/>
      <c r="S2" s="21"/>
      <c r="T2" s="21"/>
      <c r="U2" s="21"/>
      <c r="V2" s="21"/>
      <c r="X2" s="4" t="s">
        <v>54</v>
      </c>
      <c r="Y2" s="48"/>
      <c r="Z2" s="49"/>
      <c r="AA2" s="10"/>
      <c r="AB2" s="10"/>
      <c r="AC2" s="10"/>
      <c r="AD2" s="10"/>
      <c r="AE2" s="10"/>
      <c r="AF2" s="10"/>
      <c r="AG2" s="10"/>
      <c r="AH2" s="10"/>
      <c r="AI2" s="10"/>
      <c r="AK2" s="4" t="s">
        <v>29</v>
      </c>
      <c r="AL2" s="48"/>
      <c r="AM2" s="49"/>
      <c r="AN2" s="10"/>
      <c r="AO2" s="10"/>
      <c r="AP2" s="10"/>
    </row>
    <row r="3" spans="1:44" x14ac:dyDescent="0.25">
      <c r="A3" s="30" t="s">
        <v>58</v>
      </c>
      <c r="B3" s="31"/>
      <c r="C3" s="32"/>
      <c r="D3" s="30"/>
      <c r="E3" s="30"/>
      <c r="F3" s="30"/>
      <c r="G3" s="30"/>
      <c r="H3" s="30"/>
      <c r="I3" s="30"/>
      <c r="J3" s="30"/>
      <c r="K3" s="30"/>
      <c r="L3" s="30"/>
      <c r="M3" s="30"/>
      <c r="N3" s="30"/>
      <c r="O3" s="30"/>
      <c r="P3" s="30"/>
      <c r="Q3" s="30"/>
      <c r="R3" s="30"/>
      <c r="S3" s="30"/>
      <c r="T3" s="30"/>
      <c r="U3" s="30"/>
      <c r="V3" s="30"/>
      <c r="X3" s="30" t="s">
        <v>55</v>
      </c>
      <c r="Y3" s="48"/>
      <c r="Z3" s="49"/>
      <c r="AA3" s="10"/>
      <c r="AB3" s="10"/>
      <c r="AC3" s="10"/>
      <c r="AD3" s="10"/>
      <c r="AE3" s="10"/>
      <c r="AF3" s="10"/>
      <c r="AG3" s="10"/>
      <c r="AH3" s="10"/>
      <c r="AI3" s="10"/>
      <c r="AK3" s="30" t="s">
        <v>30</v>
      </c>
      <c r="AL3" s="48"/>
      <c r="AM3" s="49"/>
      <c r="AN3" s="10"/>
      <c r="AO3" s="10"/>
      <c r="AP3" s="10"/>
    </row>
    <row r="4" spans="1:44" ht="11.25" customHeight="1" x14ac:dyDescent="0.25">
      <c r="A4" s="33" t="s">
        <v>1</v>
      </c>
      <c r="B4" s="34"/>
      <c r="C4" s="35"/>
      <c r="D4" s="36"/>
      <c r="E4" s="36"/>
      <c r="F4" s="37"/>
      <c r="G4" s="36"/>
      <c r="H4" s="46">
        <v>1999</v>
      </c>
      <c r="I4" s="46"/>
      <c r="J4" s="46">
        <v>2000</v>
      </c>
      <c r="K4" s="46"/>
      <c r="L4" s="46">
        <v>2001</v>
      </c>
      <c r="M4" s="46"/>
      <c r="N4" s="46">
        <v>2002</v>
      </c>
      <c r="O4" s="46"/>
      <c r="P4" s="46">
        <v>2003</v>
      </c>
      <c r="Q4" s="46"/>
      <c r="R4" s="46">
        <v>2004</v>
      </c>
      <c r="S4" s="46"/>
      <c r="T4" s="46">
        <v>2005</v>
      </c>
      <c r="U4" s="46"/>
      <c r="V4" s="46">
        <v>2006</v>
      </c>
      <c r="X4" s="43" t="s">
        <v>1</v>
      </c>
      <c r="Y4" s="44"/>
      <c r="Z4" s="45"/>
      <c r="AA4" s="41"/>
      <c r="AB4" s="41"/>
      <c r="AC4" s="41"/>
      <c r="AD4" s="41"/>
      <c r="AE4" s="46">
        <v>1999</v>
      </c>
      <c r="AF4" s="46"/>
      <c r="AG4" s="46">
        <v>2000</v>
      </c>
      <c r="AH4" s="46"/>
      <c r="AI4" s="46">
        <v>2001</v>
      </c>
      <c r="AK4" s="43" t="s">
        <v>1</v>
      </c>
      <c r="AL4" s="44"/>
      <c r="AM4" s="45"/>
      <c r="AN4" s="46">
        <v>1999</v>
      </c>
      <c r="AO4" s="46"/>
      <c r="AP4" s="46">
        <v>2000</v>
      </c>
      <c r="AQ4" s="46"/>
      <c r="AR4" s="46">
        <v>2001</v>
      </c>
    </row>
    <row r="5" spans="1:44" ht="10.5" customHeight="1" x14ac:dyDescent="0.25">
      <c r="A5" s="10" t="s">
        <v>77</v>
      </c>
      <c r="B5" s="11"/>
      <c r="C5" s="8"/>
      <c r="D5" s="7"/>
      <c r="E5" s="7"/>
      <c r="F5" s="7"/>
      <c r="G5" s="10"/>
      <c r="H5" s="63">
        <v>83504</v>
      </c>
      <c r="J5" s="63">
        <v>87124</v>
      </c>
      <c r="L5" s="10">
        <v>82885</v>
      </c>
      <c r="M5" s="2"/>
      <c r="N5" s="10">
        <v>84551</v>
      </c>
      <c r="O5" s="10"/>
      <c r="P5" s="10">
        <v>88621</v>
      </c>
      <c r="Q5" s="10"/>
      <c r="R5" s="10">
        <v>90552</v>
      </c>
      <c r="S5" s="10"/>
      <c r="T5" s="10">
        <v>95780</v>
      </c>
      <c r="U5" s="10"/>
      <c r="V5" s="10">
        <v>94568.698000000004</v>
      </c>
      <c r="X5" s="10" t="s">
        <v>53</v>
      </c>
      <c r="Y5" s="48"/>
      <c r="Z5" s="49"/>
      <c r="AA5" s="10"/>
      <c r="AB5" s="10"/>
      <c r="AC5" s="10"/>
      <c r="AD5" s="10"/>
      <c r="AE5" s="10">
        <v>41093</v>
      </c>
      <c r="AF5" s="10"/>
      <c r="AG5" s="10">
        <v>36573</v>
      </c>
      <c r="AH5" s="10"/>
      <c r="AI5" s="10">
        <v>32350</v>
      </c>
      <c r="AK5" s="10" t="s">
        <v>75</v>
      </c>
      <c r="AL5" s="15"/>
      <c r="AM5" s="10"/>
      <c r="AN5" s="65">
        <v>132827</v>
      </c>
      <c r="AO5" s="65" t="s">
        <v>16</v>
      </c>
      <c r="AP5" s="65">
        <v>126883</v>
      </c>
      <c r="AR5" s="65">
        <v>114281</v>
      </c>
    </row>
    <row r="6" spans="1:44" ht="11.25" customHeight="1" x14ac:dyDescent="0.25">
      <c r="A6" s="7" t="s">
        <v>10</v>
      </c>
      <c r="B6" s="14"/>
      <c r="C6" s="7" t="s">
        <v>21</v>
      </c>
      <c r="D6" s="7"/>
      <c r="E6" s="14"/>
      <c r="F6" s="14"/>
      <c r="G6" s="14"/>
      <c r="H6" s="62">
        <v>36694</v>
      </c>
      <c r="J6" s="62">
        <v>37562</v>
      </c>
      <c r="L6" s="7">
        <v>37011</v>
      </c>
      <c r="M6" s="2"/>
      <c r="N6" s="7">
        <v>35956</v>
      </c>
      <c r="O6" s="7"/>
      <c r="P6" s="7">
        <v>38067</v>
      </c>
      <c r="Q6" s="7"/>
      <c r="R6" s="7">
        <v>38251</v>
      </c>
      <c r="S6" s="7"/>
      <c r="T6" s="7">
        <v>41090</v>
      </c>
      <c r="U6" s="7"/>
      <c r="V6" s="7">
        <v>41073.379000000001</v>
      </c>
      <c r="X6" s="7" t="s">
        <v>10</v>
      </c>
      <c r="Y6" s="14"/>
      <c r="Z6" s="7" t="s">
        <v>41</v>
      </c>
      <c r="AA6" s="7"/>
      <c r="AB6" s="14"/>
      <c r="AC6" s="14"/>
      <c r="AD6" s="14"/>
      <c r="AE6" s="18"/>
      <c r="AF6" s="18"/>
      <c r="AG6" s="18"/>
      <c r="AH6" s="18"/>
      <c r="AI6" s="18"/>
      <c r="AK6" s="7" t="s">
        <v>31</v>
      </c>
      <c r="AL6" s="7" t="s">
        <v>32</v>
      </c>
      <c r="AM6" s="13"/>
      <c r="AN6" s="50">
        <v>101470</v>
      </c>
      <c r="AO6" s="50" t="s">
        <v>16</v>
      </c>
      <c r="AP6" s="50">
        <v>95919</v>
      </c>
      <c r="AR6" s="50">
        <v>86126</v>
      </c>
    </row>
    <row r="7" spans="1:44" ht="10.5" customHeight="1" x14ac:dyDescent="0.25">
      <c r="A7" s="14"/>
      <c r="B7" s="9"/>
      <c r="C7" s="7" t="s">
        <v>22</v>
      </c>
      <c r="D7" s="7"/>
      <c r="E7" s="14"/>
      <c r="F7" s="14"/>
      <c r="G7" s="14"/>
      <c r="H7" s="62">
        <v>15572</v>
      </c>
      <c r="J7" s="62">
        <v>16304</v>
      </c>
      <c r="L7" s="7">
        <v>16002</v>
      </c>
      <c r="M7" s="2"/>
      <c r="N7" s="7">
        <v>16441</v>
      </c>
      <c r="O7" s="7"/>
      <c r="P7" s="7">
        <v>17034</v>
      </c>
      <c r="Q7" s="7"/>
      <c r="R7" s="7">
        <v>17702</v>
      </c>
      <c r="S7" s="7"/>
      <c r="T7" s="7">
        <v>17457</v>
      </c>
      <c r="U7" s="7"/>
      <c r="V7" s="7">
        <v>17147.631000000001</v>
      </c>
      <c r="X7" s="14" t="s">
        <v>26</v>
      </c>
      <c r="Y7" s="14"/>
      <c r="Z7" s="14" t="s">
        <v>27</v>
      </c>
      <c r="AA7" s="14"/>
      <c r="AB7" s="14"/>
      <c r="AC7" s="14"/>
      <c r="AD7" s="14"/>
      <c r="AE7" s="7">
        <v>20673</v>
      </c>
      <c r="AF7" s="7"/>
      <c r="AG7" s="7">
        <v>18457</v>
      </c>
      <c r="AH7" s="7"/>
      <c r="AI7" s="7">
        <v>16201</v>
      </c>
      <c r="AK7" s="14" t="s">
        <v>33</v>
      </c>
      <c r="AL7" s="14" t="s">
        <v>34</v>
      </c>
      <c r="AM7" s="22"/>
      <c r="AN7" s="7"/>
      <c r="AO7" s="7"/>
      <c r="AP7" s="7"/>
      <c r="AR7" s="7"/>
    </row>
    <row r="8" spans="1:44" ht="10.5" customHeight="1" x14ac:dyDescent="0.25">
      <c r="A8" s="14"/>
      <c r="B8" s="9"/>
      <c r="C8" s="7" t="s">
        <v>25</v>
      </c>
      <c r="D8" s="7"/>
      <c r="E8" s="14"/>
      <c r="F8" s="14"/>
      <c r="G8" s="14"/>
      <c r="H8" s="62">
        <v>2851</v>
      </c>
      <c r="J8" s="62">
        <v>2839</v>
      </c>
      <c r="L8" s="7">
        <v>2719</v>
      </c>
      <c r="M8" s="2"/>
      <c r="N8" s="7">
        <v>2999</v>
      </c>
      <c r="O8" s="7"/>
      <c r="P8" s="7">
        <v>3292</v>
      </c>
      <c r="Q8" s="7"/>
      <c r="R8" s="7">
        <v>3591</v>
      </c>
      <c r="S8" s="7"/>
      <c r="T8" s="7">
        <v>3995</v>
      </c>
      <c r="U8" s="7"/>
      <c r="V8" s="7">
        <v>4411.6379999999999</v>
      </c>
      <c r="X8" s="14"/>
      <c r="Y8" s="14"/>
      <c r="Z8" s="7" t="s">
        <v>43</v>
      </c>
      <c r="AA8" s="14"/>
      <c r="AB8" s="14"/>
      <c r="AC8" s="14"/>
      <c r="AD8" s="14"/>
      <c r="AE8" s="7"/>
      <c r="AF8" s="7"/>
      <c r="AG8" s="7"/>
      <c r="AH8" s="7"/>
      <c r="AI8" s="7"/>
      <c r="AK8" s="7"/>
      <c r="AL8" s="7" t="s">
        <v>62</v>
      </c>
      <c r="AM8" s="13"/>
      <c r="AN8" s="27" t="s">
        <v>2</v>
      </c>
      <c r="AO8" s="27"/>
      <c r="AP8" s="27" t="s">
        <v>2</v>
      </c>
      <c r="AR8" s="27" t="s">
        <v>2</v>
      </c>
    </row>
    <row r="9" spans="1:44" ht="10.5" customHeight="1" x14ac:dyDescent="0.25">
      <c r="A9" s="14"/>
      <c r="B9" s="9"/>
      <c r="C9" s="7" t="s">
        <v>73</v>
      </c>
      <c r="D9" s="7"/>
      <c r="E9" s="14"/>
      <c r="F9" s="14"/>
      <c r="G9" s="14"/>
      <c r="H9" s="62">
        <v>16912</v>
      </c>
      <c r="J9" s="62">
        <v>17281</v>
      </c>
      <c r="L9" s="7">
        <v>16196</v>
      </c>
      <c r="M9" s="2"/>
      <c r="N9" s="7">
        <v>17112</v>
      </c>
      <c r="O9" s="7"/>
      <c r="P9" s="7">
        <v>17858</v>
      </c>
      <c r="Q9" s="7"/>
      <c r="R9" s="7">
        <v>19129</v>
      </c>
      <c r="S9" s="7"/>
      <c r="T9" s="7">
        <v>20213</v>
      </c>
      <c r="U9" s="7"/>
      <c r="V9" s="7">
        <v>22204.287</v>
      </c>
      <c r="X9" s="14"/>
      <c r="Y9" s="9"/>
      <c r="Z9" s="14" t="s">
        <v>28</v>
      </c>
      <c r="AA9" s="7"/>
      <c r="AB9" s="14"/>
      <c r="AC9" s="14"/>
      <c r="AD9" s="14"/>
      <c r="AE9" s="7">
        <v>20420</v>
      </c>
      <c r="AF9" s="7"/>
      <c r="AG9" s="7">
        <v>18116</v>
      </c>
      <c r="AH9" s="7"/>
      <c r="AI9" s="7">
        <v>16149</v>
      </c>
      <c r="AK9" s="7" t="s">
        <v>63</v>
      </c>
      <c r="AL9" s="9"/>
      <c r="AM9" s="14"/>
      <c r="AN9" s="50">
        <v>1057689</v>
      </c>
      <c r="AO9" s="50" t="s">
        <v>16</v>
      </c>
      <c r="AP9" s="50">
        <v>1058927</v>
      </c>
      <c r="AR9" s="50">
        <v>1043843</v>
      </c>
    </row>
    <row r="10" spans="1:44" ht="11.25" customHeight="1" x14ac:dyDescent="0.25">
      <c r="A10" s="14"/>
      <c r="B10" s="9"/>
      <c r="C10" s="8" t="s">
        <v>10</v>
      </c>
      <c r="D10" s="7" t="s">
        <v>23</v>
      </c>
      <c r="E10" s="14"/>
      <c r="F10" s="14"/>
      <c r="G10" s="14"/>
      <c r="M10" s="2"/>
      <c r="N10" s="7"/>
      <c r="O10" s="7"/>
      <c r="P10" s="7"/>
      <c r="Q10" s="7"/>
      <c r="R10" s="7"/>
      <c r="S10" s="7"/>
      <c r="T10" s="7"/>
      <c r="U10" s="7"/>
      <c r="V10" s="7"/>
      <c r="X10" s="14" t="s">
        <v>52</v>
      </c>
      <c r="Y10" s="9"/>
      <c r="Z10" s="14"/>
      <c r="AA10" s="7"/>
      <c r="AB10" s="14"/>
      <c r="AC10" s="14"/>
      <c r="AD10" s="14"/>
      <c r="AE10" s="7"/>
      <c r="AF10" s="7"/>
      <c r="AG10" s="7"/>
      <c r="AH10" s="7"/>
      <c r="AI10" s="7"/>
      <c r="AK10" s="10" t="s">
        <v>76</v>
      </c>
      <c r="AL10" s="7"/>
      <c r="AM10" s="14"/>
      <c r="AN10" s="7"/>
      <c r="AO10" s="7"/>
      <c r="AP10" s="7"/>
      <c r="AR10" s="7"/>
    </row>
    <row r="11" spans="1:44" ht="12" customHeight="1" x14ac:dyDescent="0.25">
      <c r="A11" s="7"/>
      <c r="B11" s="11"/>
      <c r="C11" s="8"/>
      <c r="D11" s="14" t="s">
        <v>38</v>
      </c>
      <c r="E11" s="14"/>
      <c r="F11" s="14"/>
      <c r="G11" s="14"/>
      <c r="H11" s="62"/>
      <c r="I11" s="2"/>
      <c r="J11" s="62"/>
      <c r="N11" s="7"/>
      <c r="O11" s="7"/>
      <c r="P11" s="7"/>
      <c r="Q11" s="7"/>
      <c r="R11" s="7"/>
      <c r="S11" s="7"/>
      <c r="T11" s="7"/>
      <c r="U11" s="7"/>
      <c r="V11" s="7"/>
      <c r="X11" s="25" t="s">
        <v>61</v>
      </c>
      <c r="Y11" s="42"/>
      <c r="Z11" s="19"/>
      <c r="AA11" s="5"/>
      <c r="AB11" s="19"/>
      <c r="AC11" s="19"/>
      <c r="AD11" s="19"/>
      <c r="AE11" s="53" t="s">
        <v>2</v>
      </c>
      <c r="AF11" s="6"/>
      <c r="AG11" s="53" t="s">
        <v>2</v>
      </c>
      <c r="AH11" s="53"/>
      <c r="AI11" s="53" t="s">
        <v>2</v>
      </c>
      <c r="AK11" s="14" t="s">
        <v>33</v>
      </c>
      <c r="AL11" s="14" t="s">
        <v>36</v>
      </c>
      <c r="AM11" s="13"/>
      <c r="AN11" s="7"/>
      <c r="AO11" s="7"/>
      <c r="AP11" s="7"/>
      <c r="AR11" s="7"/>
    </row>
    <row r="12" spans="1:44" ht="11.25" customHeight="1" x14ac:dyDescent="0.25">
      <c r="A12" s="70"/>
      <c r="B12" s="75"/>
      <c r="C12" s="74"/>
      <c r="D12" s="72" t="s">
        <v>24</v>
      </c>
      <c r="E12" s="72"/>
      <c r="F12" s="70"/>
      <c r="G12" s="70"/>
      <c r="H12" s="67">
        <v>13866</v>
      </c>
      <c r="I12" s="68"/>
      <c r="J12" s="67">
        <v>14733</v>
      </c>
      <c r="K12" s="69"/>
      <c r="L12" s="70">
        <v>14419</v>
      </c>
      <c r="M12" s="69"/>
      <c r="N12" s="70">
        <v>15077</v>
      </c>
      <c r="O12" s="70"/>
      <c r="P12" s="70">
        <v>15748</v>
      </c>
      <c r="Q12" s="70"/>
      <c r="R12" s="70">
        <v>16870</v>
      </c>
      <c r="S12" s="70"/>
      <c r="T12" s="70">
        <v>17619</v>
      </c>
      <c r="U12" s="70"/>
      <c r="V12" s="70">
        <v>18656.003000000001</v>
      </c>
      <c r="AK12" s="7" t="s">
        <v>15</v>
      </c>
      <c r="AL12" s="39"/>
      <c r="AM12" s="14"/>
      <c r="AN12" s="50">
        <v>117887</v>
      </c>
      <c r="AO12" s="50" t="s">
        <v>16</v>
      </c>
      <c r="AP12" s="50">
        <v>113232</v>
      </c>
      <c r="AR12" s="50">
        <v>101434</v>
      </c>
    </row>
    <row r="13" spans="1:44" ht="11.25" customHeight="1" x14ac:dyDescent="0.25">
      <c r="A13" s="72"/>
      <c r="B13" s="73"/>
      <c r="C13" s="74"/>
      <c r="D13" s="70" t="s">
        <v>60</v>
      </c>
      <c r="E13" s="72"/>
      <c r="F13" s="72"/>
      <c r="G13" s="72"/>
      <c r="H13" s="67">
        <v>2607</v>
      </c>
      <c r="I13" s="69"/>
      <c r="J13" s="67">
        <v>2119</v>
      </c>
      <c r="K13" s="69"/>
      <c r="L13" s="70">
        <v>1438</v>
      </c>
      <c r="M13" s="68"/>
      <c r="N13" s="70">
        <v>1650</v>
      </c>
      <c r="O13" s="70"/>
      <c r="P13" s="70">
        <v>1644</v>
      </c>
      <c r="Q13" s="70"/>
      <c r="R13" s="70">
        <v>1644</v>
      </c>
      <c r="S13" s="70"/>
      <c r="T13" s="70">
        <v>1591</v>
      </c>
      <c r="U13" s="70"/>
      <c r="V13" s="70">
        <v>1705.9169999999999</v>
      </c>
      <c r="AK13" s="7" t="s">
        <v>10</v>
      </c>
      <c r="AL13" s="7" t="s">
        <v>32</v>
      </c>
      <c r="AM13" s="13"/>
      <c r="AN13" s="50">
        <v>97725</v>
      </c>
      <c r="AO13" s="50" t="s">
        <v>16</v>
      </c>
      <c r="AP13" s="50">
        <v>92178</v>
      </c>
      <c r="AR13" s="50">
        <v>82331</v>
      </c>
    </row>
    <row r="14" spans="1:44" ht="11.25" customHeight="1" x14ac:dyDescent="0.25">
      <c r="A14" s="72"/>
      <c r="B14" s="73"/>
      <c r="C14" s="74"/>
      <c r="D14" s="70" t="s">
        <v>74</v>
      </c>
      <c r="E14" s="72"/>
      <c r="F14" s="72"/>
      <c r="G14" s="72"/>
      <c r="H14" s="71">
        <v>439</v>
      </c>
      <c r="I14" s="69"/>
      <c r="J14" s="67">
        <v>429</v>
      </c>
      <c r="K14" s="69"/>
      <c r="L14" s="70">
        <v>339</v>
      </c>
      <c r="M14" s="68"/>
      <c r="N14" s="70">
        <v>384</v>
      </c>
      <c r="O14" s="70"/>
      <c r="P14" s="70">
        <v>466</v>
      </c>
      <c r="Q14" s="70"/>
      <c r="R14" s="70">
        <v>616</v>
      </c>
      <c r="S14" s="70"/>
      <c r="T14" s="70">
        <v>1003</v>
      </c>
      <c r="U14" s="70"/>
      <c r="V14" s="70">
        <v>1842.367</v>
      </c>
      <c r="AK14" s="7" t="s">
        <v>16</v>
      </c>
      <c r="AL14" s="7" t="s">
        <v>35</v>
      </c>
      <c r="AM14" s="13"/>
      <c r="AN14" s="27" t="s">
        <v>2</v>
      </c>
      <c r="AO14" s="27"/>
      <c r="AP14" s="27" t="s">
        <v>2</v>
      </c>
      <c r="AR14" s="27" t="s">
        <v>2</v>
      </c>
    </row>
    <row r="15" spans="1:44" ht="11.25" customHeight="1" x14ac:dyDescent="0.25">
      <c r="A15" s="14"/>
      <c r="B15" s="9"/>
      <c r="C15" s="7" t="s">
        <v>39</v>
      </c>
      <c r="D15" s="7"/>
      <c r="E15" s="14"/>
      <c r="F15" s="14"/>
      <c r="G15" s="14"/>
      <c r="H15" s="62">
        <v>11475</v>
      </c>
      <c r="J15" s="62">
        <v>13137</v>
      </c>
      <c r="L15" s="7">
        <v>10956</v>
      </c>
      <c r="M15" s="2"/>
      <c r="N15" s="7">
        <v>12043</v>
      </c>
      <c r="O15" s="7"/>
      <c r="P15" s="7">
        <v>12369</v>
      </c>
      <c r="Q15" s="7"/>
      <c r="R15" s="7">
        <v>11880</v>
      </c>
      <c r="S15" s="7"/>
      <c r="T15" s="7">
        <v>13025</v>
      </c>
      <c r="U15" s="7"/>
      <c r="V15" s="7">
        <v>9731.7630000000008</v>
      </c>
      <c r="AK15" s="5" t="s">
        <v>51</v>
      </c>
      <c r="AL15" s="52"/>
      <c r="AM15" s="19"/>
      <c r="AN15" s="66">
        <v>967325</v>
      </c>
      <c r="AO15" s="66" t="s">
        <v>16</v>
      </c>
      <c r="AP15" s="66">
        <v>965196</v>
      </c>
      <c r="AQ15" s="24"/>
      <c r="AR15" s="66">
        <v>953992</v>
      </c>
    </row>
    <row r="16" spans="1:44" ht="9.75" customHeight="1" x14ac:dyDescent="0.25">
      <c r="A16" s="7"/>
      <c r="B16" s="11"/>
      <c r="C16" s="8"/>
      <c r="D16" s="7"/>
      <c r="E16" s="7"/>
      <c r="F16" s="7"/>
      <c r="G16" s="7"/>
      <c r="H16" s="40"/>
      <c r="J16" s="40"/>
      <c r="M16" s="2"/>
      <c r="N16" s="7"/>
      <c r="O16" s="7"/>
      <c r="P16" s="7"/>
      <c r="Q16" s="7"/>
      <c r="R16" s="7"/>
      <c r="S16" s="7"/>
      <c r="T16" s="7"/>
      <c r="U16" s="7"/>
      <c r="V16" s="7"/>
    </row>
    <row r="17" spans="1:22" ht="11.25" customHeight="1" x14ac:dyDescent="0.25">
      <c r="A17" s="10" t="s">
        <v>50</v>
      </c>
      <c r="B17" s="11"/>
      <c r="C17" s="8"/>
      <c r="D17" s="7"/>
      <c r="E17" s="7"/>
      <c r="F17" s="7"/>
      <c r="G17" s="7"/>
      <c r="H17" s="63">
        <v>73044</v>
      </c>
      <c r="J17" s="63">
        <v>72489</v>
      </c>
      <c r="L17" s="10">
        <v>69945</v>
      </c>
      <c r="M17" s="2"/>
      <c r="N17" s="10">
        <v>70567</v>
      </c>
      <c r="O17" s="7"/>
      <c r="P17" s="10">
        <v>72870</v>
      </c>
      <c r="Q17" s="10"/>
      <c r="R17" s="10">
        <v>76798</v>
      </c>
      <c r="S17" s="10"/>
      <c r="T17" s="10">
        <v>82342</v>
      </c>
      <c r="U17" s="10"/>
      <c r="V17" s="10">
        <v>85917.857000000004</v>
      </c>
    </row>
    <row r="18" spans="1:22" ht="10.5" customHeight="1" x14ac:dyDescent="0.25">
      <c r="A18" s="7" t="s">
        <v>10</v>
      </c>
      <c r="B18" s="14"/>
      <c r="C18" s="7" t="s">
        <v>17</v>
      </c>
      <c r="D18" s="7"/>
      <c r="E18" s="14"/>
      <c r="F18" s="14"/>
      <c r="G18" s="14"/>
      <c r="H18" s="62">
        <v>21140</v>
      </c>
      <c r="J18" s="62">
        <v>20810</v>
      </c>
      <c r="L18" s="7">
        <v>19871</v>
      </c>
      <c r="M18" s="2"/>
      <c r="N18" s="7">
        <v>19865</v>
      </c>
      <c r="O18" s="14"/>
      <c r="P18" s="7">
        <v>20510</v>
      </c>
      <c r="Q18" s="7"/>
      <c r="R18" s="7">
        <v>21921</v>
      </c>
      <c r="S18" s="7"/>
      <c r="T18" s="7">
        <v>21836</v>
      </c>
      <c r="U18" s="7"/>
      <c r="V18" s="7">
        <v>24062.61</v>
      </c>
    </row>
    <row r="19" spans="1:22" ht="10.5" customHeight="1" x14ac:dyDescent="0.25">
      <c r="A19" s="14"/>
      <c r="B19" s="9"/>
      <c r="C19" s="7" t="s">
        <v>19</v>
      </c>
      <c r="D19" s="7"/>
      <c r="E19" s="14"/>
      <c r="F19" s="14"/>
      <c r="G19" s="14"/>
      <c r="H19" s="62">
        <v>15742</v>
      </c>
      <c r="J19" s="62">
        <v>15501</v>
      </c>
      <c r="L19" s="7">
        <v>15202</v>
      </c>
      <c r="M19" s="2"/>
      <c r="N19" s="7">
        <v>14325</v>
      </c>
      <c r="O19" s="14"/>
      <c r="P19" s="7">
        <v>15133</v>
      </c>
      <c r="Q19" s="7"/>
      <c r="R19" s="7">
        <v>14986</v>
      </c>
      <c r="S19" s="7"/>
      <c r="T19" s="7">
        <v>15374</v>
      </c>
      <c r="U19" s="7"/>
      <c r="V19" s="7">
        <v>15424.242</v>
      </c>
    </row>
    <row r="20" spans="1:22" ht="11.25" customHeight="1" x14ac:dyDescent="0.25">
      <c r="A20" s="14"/>
      <c r="B20" s="9"/>
      <c r="C20" s="7" t="s">
        <v>18</v>
      </c>
      <c r="D20" s="7"/>
      <c r="E20" s="14"/>
      <c r="F20" s="14"/>
      <c r="G20" s="14"/>
      <c r="H20" s="62">
        <v>5155</v>
      </c>
      <c r="J20" s="62">
        <v>5456</v>
      </c>
      <c r="L20" s="7">
        <v>5629</v>
      </c>
      <c r="M20" s="2"/>
      <c r="N20" s="7">
        <v>6196</v>
      </c>
      <c r="O20" s="14"/>
      <c r="P20" s="7">
        <v>4972</v>
      </c>
      <c r="Q20" s="7"/>
      <c r="R20" s="7">
        <v>5625</v>
      </c>
      <c r="S20" s="7"/>
      <c r="T20" s="7">
        <v>5984</v>
      </c>
      <c r="U20" s="7"/>
      <c r="V20" s="7">
        <v>6201.4570000000003</v>
      </c>
    </row>
    <row r="21" spans="1:22" ht="10.5" customHeight="1" x14ac:dyDescent="0.25">
      <c r="A21" s="14"/>
      <c r="B21" s="9"/>
      <c r="C21" s="7" t="s">
        <v>71</v>
      </c>
      <c r="D21" s="7"/>
      <c r="E21" s="14"/>
      <c r="F21" s="14"/>
      <c r="G21" s="14"/>
      <c r="H21" s="62">
        <v>19883</v>
      </c>
      <c r="J21" s="62">
        <v>19802</v>
      </c>
      <c r="L21" s="7">
        <v>17611</v>
      </c>
      <c r="M21" s="2"/>
      <c r="N21" s="7">
        <v>17849</v>
      </c>
      <c r="O21" s="14"/>
      <c r="P21" s="7">
        <v>19779</v>
      </c>
      <c r="Q21" s="7"/>
      <c r="R21" s="7">
        <v>21065</v>
      </c>
      <c r="S21" s="7"/>
      <c r="T21" s="7">
        <v>21866</v>
      </c>
      <c r="U21" s="7"/>
      <c r="V21" s="7">
        <v>24145.277999999998</v>
      </c>
    </row>
    <row r="22" spans="1:22" ht="11.25" customHeight="1" x14ac:dyDescent="0.25">
      <c r="A22" s="72"/>
      <c r="B22" s="73"/>
      <c r="C22" s="74" t="s">
        <v>10</v>
      </c>
      <c r="D22" s="70" t="s">
        <v>11</v>
      </c>
      <c r="E22" s="72"/>
      <c r="F22" s="72"/>
      <c r="G22" s="72"/>
      <c r="H22" s="67">
        <v>14731</v>
      </c>
      <c r="I22" s="69"/>
      <c r="J22" s="67">
        <v>15489</v>
      </c>
      <c r="K22" s="69"/>
      <c r="L22" s="70">
        <v>14875</v>
      </c>
      <c r="M22" s="68"/>
      <c r="N22" s="70">
        <v>15329</v>
      </c>
      <c r="O22" s="72"/>
      <c r="P22" s="70">
        <v>15606</v>
      </c>
      <c r="Q22" s="70"/>
      <c r="R22" s="70">
        <v>16735</v>
      </c>
      <c r="S22" s="70"/>
      <c r="T22" s="70">
        <v>17388</v>
      </c>
      <c r="U22" s="70"/>
      <c r="V22" s="70">
        <v>18879.424999999999</v>
      </c>
    </row>
    <row r="23" spans="1:22" ht="11.25" customHeight="1" x14ac:dyDescent="0.25">
      <c r="A23" s="72"/>
      <c r="B23" s="73"/>
      <c r="C23" s="74"/>
      <c r="D23" s="70" t="s">
        <v>12</v>
      </c>
      <c r="E23" s="72"/>
      <c r="F23" s="72"/>
      <c r="G23" s="72"/>
      <c r="H23" s="67">
        <v>4770</v>
      </c>
      <c r="I23" s="69"/>
      <c r="J23" s="67">
        <v>3825</v>
      </c>
      <c r="K23" s="69"/>
      <c r="L23" s="70">
        <v>2235</v>
      </c>
      <c r="M23" s="68"/>
      <c r="N23" s="70">
        <v>1882</v>
      </c>
      <c r="O23" s="72"/>
      <c r="P23" s="70">
        <v>2052</v>
      </c>
      <c r="Q23" s="70"/>
      <c r="R23" s="70">
        <v>1955</v>
      </c>
      <c r="S23" s="70"/>
      <c r="T23" s="70">
        <v>1816</v>
      </c>
      <c r="U23" s="70"/>
      <c r="V23" s="70">
        <v>1834.8409999999999</v>
      </c>
    </row>
    <row r="24" spans="1:22" ht="11.25" customHeight="1" x14ac:dyDescent="0.25">
      <c r="A24" s="72"/>
      <c r="B24" s="73"/>
      <c r="C24" s="74"/>
      <c r="D24" s="70" t="s">
        <v>72</v>
      </c>
      <c r="E24" s="72"/>
      <c r="F24" s="72"/>
      <c r="G24" s="72"/>
      <c r="H24" s="67">
        <v>382</v>
      </c>
      <c r="I24" s="69"/>
      <c r="J24" s="67">
        <v>488</v>
      </c>
      <c r="K24" s="69"/>
      <c r="L24" s="70">
        <v>501</v>
      </c>
      <c r="M24" s="68"/>
      <c r="N24" s="70">
        <v>638</v>
      </c>
      <c r="O24" s="72"/>
      <c r="P24" s="70">
        <v>2122</v>
      </c>
      <c r="Q24" s="70"/>
      <c r="R24" s="70">
        <v>2375</v>
      </c>
      <c r="S24" s="70"/>
      <c r="T24" s="70">
        <v>2662</v>
      </c>
      <c r="U24" s="70"/>
      <c r="V24" s="70">
        <v>3431.0120000000002</v>
      </c>
    </row>
    <row r="25" spans="1:22" ht="11.25" customHeight="1" x14ac:dyDescent="0.25">
      <c r="A25" s="14"/>
      <c r="B25" s="9"/>
      <c r="C25" s="7" t="s">
        <v>20</v>
      </c>
      <c r="D25" s="7"/>
      <c r="E25" s="14"/>
      <c r="F25" s="14"/>
      <c r="G25" s="14"/>
      <c r="H25" s="62">
        <v>11125</v>
      </c>
      <c r="J25" s="62">
        <v>10920</v>
      </c>
      <c r="L25" s="7">
        <v>11632</v>
      </c>
      <c r="M25" s="2"/>
      <c r="N25" s="7">
        <v>12332</v>
      </c>
      <c r="O25" s="14"/>
      <c r="P25" s="7">
        <v>12476</v>
      </c>
      <c r="Q25" s="7"/>
      <c r="R25" s="7">
        <v>13202</v>
      </c>
      <c r="S25" s="7"/>
      <c r="T25" s="7">
        <v>17282</v>
      </c>
      <c r="U25" s="7"/>
      <c r="V25" s="7">
        <v>16084.27</v>
      </c>
    </row>
    <row r="26" spans="1:22" ht="11.25" customHeight="1" x14ac:dyDescent="0.25">
      <c r="A26" s="7"/>
      <c r="B26" s="11"/>
      <c r="C26" s="8"/>
      <c r="D26" s="7"/>
      <c r="E26" s="7"/>
      <c r="F26" s="7"/>
      <c r="G26" s="7"/>
      <c r="H26" s="40"/>
      <c r="J26" s="40"/>
      <c r="L26" s="38"/>
      <c r="M26" s="2"/>
      <c r="N26" s="7"/>
      <c r="O26" s="7"/>
      <c r="P26" s="7"/>
      <c r="Q26" s="7"/>
      <c r="R26" s="7"/>
      <c r="S26" s="7"/>
      <c r="T26" s="7"/>
      <c r="U26" s="7"/>
      <c r="V26" s="7"/>
    </row>
    <row r="27" spans="1:22" ht="11.25" customHeight="1" x14ac:dyDescent="0.25">
      <c r="A27" s="10" t="s">
        <v>46</v>
      </c>
      <c r="B27" s="11"/>
      <c r="C27" s="8"/>
      <c r="D27" s="7"/>
      <c r="E27" s="7"/>
      <c r="F27" s="10"/>
      <c r="G27" s="10"/>
      <c r="H27" s="63">
        <v>156548</v>
      </c>
      <c r="J27" s="63">
        <v>159613</v>
      </c>
      <c r="L27" s="10">
        <v>152830</v>
      </c>
      <c r="M27" s="2"/>
      <c r="N27" s="10">
        <v>155118</v>
      </c>
      <c r="O27" s="10"/>
      <c r="P27" s="10">
        <v>161492</v>
      </c>
      <c r="Q27" s="10"/>
      <c r="R27" s="10">
        <v>167350</v>
      </c>
      <c r="S27" s="10"/>
      <c r="T27" s="10">
        <v>178122</v>
      </c>
      <c r="U27" s="10"/>
      <c r="V27" s="10">
        <v>180486.55499999999</v>
      </c>
    </row>
    <row r="28" spans="1:22" ht="12" customHeight="1" x14ac:dyDescent="0.25">
      <c r="A28" s="7" t="s">
        <v>10</v>
      </c>
      <c r="B28" s="14"/>
      <c r="C28" s="7" t="s">
        <v>17</v>
      </c>
      <c r="D28" s="7"/>
      <c r="E28" s="14"/>
      <c r="F28" s="14"/>
      <c r="G28" s="14"/>
      <c r="H28" s="62">
        <v>57834</v>
      </c>
      <c r="J28" s="62">
        <v>58373</v>
      </c>
      <c r="L28" s="7">
        <v>56883</v>
      </c>
      <c r="M28" s="2"/>
      <c r="N28" s="7">
        <v>55821</v>
      </c>
      <c r="O28" s="14"/>
      <c r="P28" s="7">
        <v>58577</v>
      </c>
      <c r="Q28" s="7"/>
      <c r="R28" s="7">
        <v>60171</v>
      </c>
      <c r="S28" s="7"/>
      <c r="T28" s="7">
        <v>62926</v>
      </c>
      <c r="U28" s="7"/>
      <c r="V28" s="7">
        <v>65135.989000000001</v>
      </c>
    </row>
    <row r="29" spans="1:22" ht="10.5" customHeight="1" x14ac:dyDescent="0.25">
      <c r="A29" s="14"/>
      <c r="B29" s="9"/>
      <c r="C29" s="7" t="s">
        <v>19</v>
      </c>
      <c r="D29" s="7"/>
      <c r="E29" s="14"/>
      <c r="F29" s="14"/>
      <c r="G29" s="14"/>
      <c r="H29" s="62">
        <v>31314</v>
      </c>
      <c r="J29" s="62">
        <v>31806</v>
      </c>
      <c r="L29" s="7">
        <v>31205</v>
      </c>
      <c r="M29" s="2"/>
      <c r="N29" s="7">
        <v>30766</v>
      </c>
      <c r="O29" s="14"/>
      <c r="P29" s="7">
        <v>32167</v>
      </c>
      <c r="Q29" s="7"/>
      <c r="R29" s="7">
        <v>32688</v>
      </c>
      <c r="S29" s="7"/>
      <c r="T29" s="7">
        <v>32831</v>
      </c>
      <c r="U29" s="7"/>
      <c r="V29" s="7">
        <v>32571.873</v>
      </c>
    </row>
    <row r="30" spans="1:22" ht="10.5" customHeight="1" x14ac:dyDescent="0.25">
      <c r="A30" s="14"/>
      <c r="B30" s="9"/>
      <c r="C30" s="7" t="s">
        <v>18</v>
      </c>
      <c r="D30" s="7"/>
      <c r="E30" s="14"/>
      <c r="F30" s="14"/>
      <c r="G30" s="14"/>
      <c r="H30" s="62">
        <v>8005</v>
      </c>
      <c r="J30" s="62">
        <v>8295</v>
      </c>
      <c r="L30" s="7">
        <v>8348</v>
      </c>
      <c r="M30" s="2"/>
      <c r="N30" s="7">
        <v>9195</v>
      </c>
      <c r="O30" s="14"/>
      <c r="P30" s="7">
        <v>8265</v>
      </c>
      <c r="Q30" s="7"/>
      <c r="R30" s="7">
        <v>9216</v>
      </c>
      <c r="S30" s="7"/>
      <c r="T30" s="7">
        <v>9979</v>
      </c>
      <c r="U30" s="7"/>
      <c r="V30" s="7">
        <v>10613.094999999999</v>
      </c>
    </row>
    <row r="31" spans="1:22" ht="11.25" customHeight="1" x14ac:dyDescent="0.25">
      <c r="A31" s="14"/>
      <c r="B31" s="9"/>
      <c r="C31" s="7" t="s">
        <v>71</v>
      </c>
      <c r="D31" s="7"/>
      <c r="E31" s="14"/>
      <c r="F31" s="14"/>
      <c r="G31" s="14"/>
      <c r="H31" s="62">
        <v>36795</v>
      </c>
      <c r="J31" s="62">
        <v>37083</v>
      </c>
      <c r="L31" s="7">
        <v>33807</v>
      </c>
      <c r="M31" s="2"/>
      <c r="N31" s="7">
        <v>34961</v>
      </c>
      <c r="O31" s="14"/>
      <c r="P31" s="7">
        <v>37638</v>
      </c>
      <c r="Q31" s="7"/>
      <c r="R31" s="7">
        <v>40194</v>
      </c>
      <c r="S31" s="7"/>
      <c r="T31" s="7">
        <v>42079</v>
      </c>
      <c r="U31" s="7"/>
      <c r="V31" s="7">
        <v>46349.565000000002</v>
      </c>
    </row>
    <row r="32" spans="1:22" ht="10.5" customHeight="1" x14ac:dyDescent="0.25">
      <c r="A32" s="72"/>
      <c r="B32" s="73"/>
      <c r="C32" s="74" t="s">
        <v>10</v>
      </c>
      <c r="D32" s="70" t="s">
        <v>11</v>
      </c>
      <c r="E32" s="72"/>
      <c r="F32" s="72"/>
      <c r="G32" s="72"/>
      <c r="H32" s="67">
        <v>28597</v>
      </c>
      <c r="I32" s="69"/>
      <c r="J32" s="67">
        <v>30222</v>
      </c>
      <c r="K32" s="69"/>
      <c r="L32" s="70">
        <v>29293</v>
      </c>
      <c r="M32" s="68"/>
      <c r="N32" s="70">
        <v>30406</v>
      </c>
      <c r="O32" s="72"/>
      <c r="P32" s="70">
        <v>31354</v>
      </c>
      <c r="Q32" s="70"/>
      <c r="R32" s="70">
        <v>33605</v>
      </c>
      <c r="S32" s="70"/>
      <c r="T32" s="70">
        <v>35007</v>
      </c>
      <c r="U32" s="70"/>
      <c r="V32" s="70">
        <v>37535.428</v>
      </c>
    </row>
    <row r="33" spans="1:22" ht="10.5" customHeight="1" x14ac:dyDescent="0.25">
      <c r="A33" s="72"/>
      <c r="B33" s="73"/>
      <c r="C33" s="74"/>
      <c r="D33" s="70" t="s">
        <v>12</v>
      </c>
      <c r="E33" s="72"/>
      <c r="F33" s="72"/>
      <c r="G33" s="72"/>
      <c r="H33" s="67">
        <v>7378</v>
      </c>
      <c r="I33" s="69"/>
      <c r="J33" s="67">
        <v>5944</v>
      </c>
      <c r="K33" s="69"/>
      <c r="L33" s="70">
        <v>3673</v>
      </c>
      <c r="M33" s="68"/>
      <c r="N33" s="70">
        <v>3532</v>
      </c>
      <c r="O33" s="72"/>
      <c r="P33" s="70">
        <v>3696</v>
      </c>
      <c r="Q33" s="70"/>
      <c r="R33" s="70">
        <v>3598</v>
      </c>
      <c r="S33" s="70"/>
      <c r="T33" s="70">
        <v>3408</v>
      </c>
      <c r="U33" s="70"/>
      <c r="V33" s="70">
        <v>3540.7579999999998</v>
      </c>
    </row>
    <row r="34" spans="1:22" ht="11.25" customHeight="1" x14ac:dyDescent="0.25">
      <c r="A34" s="72"/>
      <c r="B34" s="73"/>
      <c r="C34" s="74"/>
      <c r="D34" s="70" t="s">
        <v>72</v>
      </c>
      <c r="E34" s="72"/>
      <c r="F34" s="72"/>
      <c r="G34" s="72"/>
      <c r="H34" s="67">
        <v>821</v>
      </c>
      <c r="I34" s="69"/>
      <c r="J34" s="67">
        <v>917</v>
      </c>
      <c r="K34" s="69"/>
      <c r="L34" s="70">
        <v>841</v>
      </c>
      <c r="M34" s="68"/>
      <c r="N34" s="70">
        <v>1022</v>
      </c>
      <c r="O34" s="72"/>
      <c r="P34" s="70">
        <v>2588</v>
      </c>
      <c r="Q34" s="70"/>
      <c r="R34" s="70">
        <v>2991</v>
      </c>
      <c r="S34" s="70"/>
      <c r="T34" s="70">
        <v>3664</v>
      </c>
      <c r="U34" s="70"/>
      <c r="V34" s="70">
        <v>5273.3789999999999</v>
      </c>
    </row>
    <row r="35" spans="1:22" ht="11.25" customHeight="1" x14ac:dyDescent="0.25">
      <c r="A35" s="19"/>
      <c r="B35" s="42"/>
      <c r="C35" s="5" t="s">
        <v>20</v>
      </c>
      <c r="D35" s="5"/>
      <c r="E35" s="19"/>
      <c r="F35" s="19"/>
      <c r="G35" s="19"/>
      <c r="H35" s="64">
        <v>22600</v>
      </c>
      <c r="I35" s="64"/>
      <c r="J35" s="64">
        <v>24057</v>
      </c>
      <c r="K35" s="64"/>
      <c r="L35" s="5">
        <v>22588</v>
      </c>
      <c r="M35" s="64"/>
      <c r="N35" s="5">
        <v>24375</v>
      </c>
      <c r="O35" s="19"/>
      <c r="P35" s="5">
        <v>24846</v>
      </c>
      <c r="Q35" s="5"/>
      <c r="R35" s="5">
        <v>25081</v>
      </c>
      <c r="S35" s="5"/>
      <c r="T35" s="5">
        <v>30306</v>
      </c>
      <c r="U35" s="5"/>
      <c r="V35" s="5">
        <v>25816.032999999999</v>
      </c>
    </row>
  </sheetData>
  <mergeCells count="1">
    <mergeCell ref="A2:P2"/>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1"/>
  <dimension ref="A1:AJ38"/>
  <sheetViews>
    <sheetView showGridLines="0" workbookViewId="0"/>
  </sheetViews>
  <sheetFormatPr defaultColWidth="9.33203125" defaultRowHeight="13.2" x14ac:dyDescent="0.25"/>
  <cols>
    <col min="1" max="1" width="17.33203125" customWidth="1"/>
    <col min="2" max="2" width="10.33203125" customWidth="1"/>
    <col min="3" max="3" width="1.5546875" customWidth="1"/>
    <col min="4" max="4" width="8.6640625" customWidth="1"/>
    <col min="5" max="5" width="1.5546875" customWidth="1"/>
    <col min="6" max="6" width="8" customWidth="1"/>
    <col min="7" max="7" width="1.5546875" customWidth="1"/>
    <col min="8" max="8" width="7.33203125" customWidth="1"/>
    <col min="9" max="9" width="1.5546875" customWidth="1"/>
    <col min="10" max="10" width="7.6640625" customWidth="1"/>
    <col min="11" max="11" width="1.5546875" customWidth="1"/>
    <col min="12" max="12" width="7.6640625" customWidth="1"/>
    <col min="13" max="13" width="1.5546875" customWidth="1"/>
    <col min="14" max="14" width="8.33203125" customWidth="1"/>
    <col min="15" max="15" width="1.5546875" customWidth="1"/>
    <col min="16" max="16" width="7.6640625" customWidth="1"/>
    <col min="17" max="17" width="1.5546875" customWidth="1"/>
    <col min="18" max="18" width="7.6640625" customWidth="1"/>
    <col min="19" max="19" width="1.5546875" customWidth="1"/>
    <col min="20" max="20" width="8" customWidth="1"/>
    <col min="21" max="21" width="1.5546875" customWidth="1"/>
    <col min="22" max="22" width="8.33203125" customWidth="1"/>
    <col min="23" max="23" width="1.5546875" customWidth="1"/>
    <col min="24" max="24" width="7.6640625" customWidth="1"/>
    <col min="25" max="25" width="1.5546875" customWidth="1"/>
    <col min="26" max="26" width="8.33203125" customWidth="1"/>
    <col min="27" max="27" width="1.5546875" customWidth="1"/>
    <col min="28" max="28" width="8" customWidth="1"/>
    <col min="29" max="29" width="1.5546875" customWidth="1"/>
    <col min="31" max="31" width="1.5546875" customWidth="1"/>
    <col min="33" max="33" width="1.5546875" customWidth="1"/>
    <col min="35" max="35" width="1.5546875" customWidth="1"/>
    <col min="36" max="36" width="7.6640625" customWidth="1"/>
  </cols>
  <sheetData>
    <row r="1" spans="1:36" x14ac:dyDescent="0.25">
      <c r="A1" s="26" t="s">
        <v>3</v>
      </c>
      <c r="B1" s="50"/>
      <c r="C1" s="51"/>
      <c r="D1" s="50"/>
      <c r="E1" s="50"/>
      <c r="F1" s="50"/>
      <c r="G1" s="50"/>
      <c r="H1" s="50"/>
      <c r="I1" s="51"/>
      <c r="J1" s="50"/>
      <c r="K1" s="50"/>
      <c r="L1" s="50"/>
      <c r="M1" s="51"/>
      <c r="N1" s="50"/>
      <c r="O1" s="50"/>
      <c r="P1" s="50"/>
      <c r="Q1" s="51"/>
      <c r="R1" s="51"/>
      <c r="S1" s="51"/>
      <c r="T1" s="50"/>
      <c r="U1" s="51"/>
      <c r="V1" s="50"/>
    </row>
    <row r="2" spans="1:36" x14ac:dyDescent="0.25">
      <c r="A2" s="28" t="s">
        <v>37</v>
      </c>
      <c r="B2" s="12"/>
      <c r="C2" s="12"/>
      <c r="D2" s="12"/>
      <c r="E2" s="12"/>
      <c r="F2" s="12"/>
      <c r="G2" s="12"/>
      <c r="H2" s="12"/>
      <c r="I2" s="12"/>
      <c r="J2" s="12"/>
      <c r="K2" s="12"/>
      <c r="L2" s="12"/>
      <c r="M2" s="12"/>
      <c r="N2" s="12"/>
      <c r="O2" s="12"/>
      <c r="P2" s="12"/>
      <c r="Q2" s="12"/>
      <c r="R2" s="12"/>
      <c r="S2" s="12"/>
      <c r="T2" s="12"/>
      <c r="U2" s="12"/>
      <c r="V2" s="12"/>
    </row>
    <row r="3" spans="1:36" x14ac:dyDescent="0.25">
      <c r="A3" t="s">
        <v>44</v>
      </c>
      <c r="B3" s="12"/>
      <c r="C3" s="12"/>
      <c r="D3" s="12"/>
      <c r="E3" s="12"/>
      <c r="F3" s="12"/>
      <c r="G3" s="12"/>
      <c r="H3" s="12"/>
      <c r="I3" s="12"/>
      <c r="J3" s="12"/>
      <c r="K3" s="12"/>
      <c r="L3" s="12"/>
      <c r="M3" s="12"/>
      <c r="N3" s="12"/>
      <c r="O3" s="12"/>
      <c r="P3" s="12"/>
      <c r="Q3" s="12"/>
      <c r="R3" s="12"/>
      <c r="S3" s="12"/>
      <c r="T3" s="12"/>
      <c r="U3" s="12"/>
      <c r="V3" s="12"/>
    </row>
    <row r="4" spans="1:36" x14ac:dyDescent="0.25">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row>
    <row r="5" spans="1:36" x14ac:dyDescent="0.25">
      <c r="A5" s="56" t="s">
        <v>4</v>
      </c>
      <c r="B5" s="168" t="s">
        <v>47</v>
      </c>
      <c r="C5" s="168"/>
      <c r="D5" s="168"/>
      <c r="E5" s="168"/>
      <c r="F5" s="168"/>
      <c r="G5" s="168"/>
      <c r="H5" s="168"/>
      <c r="I5" s="168"/>
      <c r="J5" s="168"/>
      <c r="K5" s="168"/>
      <c r="L5" s="168"/>
      <c r="M5" s="61"/>
      <c r="N5" s="168" t="s">
        <v>48</v>
      </c>
      <c r="O5" s="168"/>
      <c r="P5" s="168"/>
      <c r="Q5" s="168"/>
      <c r="R5" s="168"/>
      <c r="S5" s="168"/>
      <c r="T5" s="168"/>
      <c r="U5" s="168"/>
      <c r="V5" s="168"/>
      <c r="W5" s="168"/>
      <c r="X5" s="168"/>
      <c r="Y5" s="61"/>
      <c r="Z5" s="168" t="s">
        <v>49</v>
      </c>
      <c r="AA5" s="168"/>
      <c r="AB5" s="168"/>
      <c r="AC5" s="168"/>
      <c r="AD5" s="168"/>
      <c r="AE5" s="168"/>
      <c r="AF5" s="168"/>
      <c r="AG5" s="168"/>
      <c r="AH5" s="168"/>
      <c r="AI5" s="168"/>
      <c r="AJ5" s="168"/>
    </row>
    <row r="6" spans="1:36" x14ac:dyDescent="0.25">
      <c r="A6" s="55"/>
      <c r="B6" s="55">
        <v>2009</v>
      </c>
      <c r="C6" s="55"/>
      <c r="D6" s="55">
        <v>2010</v>
      </c>
      <c r="E6" s="55"/>
      <c r="F6" s="55">
        <v>2011</v>
      </c>
      <c r="G6" s="55"/>
      <c r="H6" s="55">
        <v>2012</v>
      </c>
      <c r="I6" s="55"/>
      <c r="J6" s="55">
        <v>2013</v>
      </c>
      <c r="K6" s="77"/>
      <c r="L6" s="77">
        <v>2014</v>
      </c>
      <c r="M6" s="56"/>
      <c r="N6" s="55">
        <v>2009</v>
      </c>
      <c r="O6" s="55"/>
      <c r="P6" s="55">
        <v>2010</v>
      </c>
      <c r="Q6" s="55"/>
      <c r="R6" s="55">
        <v>2011</v>
      </c>
      <c r="S6" s="55"/>
      <c r="T6" s="55">
        <v>2012</v>
      </c>
      <c r="U6" s="55"/>
      <c r="V6" s="55">
        <v>2013</v>
      </c>
      <c r="W6" s="77"/>
      <c r="X6" s="77">
        <v>2014</v>
      </c>
      <c r="Y6" s="56"/>
      <c r="Z6" s="55">
        <v>2009</v>
      </c>
      <c r="AA6" s="55"/>
      <c r="AB6" s="55">
        <v>2010</v>
      </c>
      <c r="AC6" s="55"/>
      <c r="AD6" s="55">
        <v>2011</v>
      </c>
      <c r="AE6" s="55"/>
      <c r="AF6" s="55">
        <v>2012</v>
      </c>
      <c r="AG6" s="24"/>
      <c r="AH6" s="55">
        <v>2013</v>
      </c>
      <c r="AI6" s="77"/>
      <c r="AJ6" s="77">
        <v>2014</v>
      </c>
    </row>
    <row r="7" spans="1:36" x14ac:dyDescent="0.25">
      <c r="A7" s="18" t="s">
        <v>68</v>
      </c>
      <c r="B7" s="65">
        <v>10152</v>
      </c>
      <c r="C7" s="65" t="s">
        <v>16</v>
      </c>
      <c r="D7" s="65">
        <v>12107</v>
      </c>
      <c r="E7" s="65"/>
      <c r="F7" s="65">
        <v>11746</v>
      </c>
      <c r="G7" s="65"/>
      <c r="H7" s="65">
        <v>11159</v>
      </c>
      <c r="I7" s="65"/>
      <c r="J7" s="65">
        <v>11153</v>
      </c>
      <c r="K7" s="50"/>
      <c r="L7" s="50">
        <v>11239</v>
      </c>
      <c r="M7" s="50" t="s">
        <v>16</v>
      </c>
      <c r="N7" s="65">
        <v>10478</v>
      </c>
      <c r="O7" s="65" t="s">
        <v>16</v>
      </c>
      <c r="P7" s="65">
        <v>12477</v>
      </c>
      <c r="Q7" s="65"/>
      <c r="R7" s="65">
        <v>12627</v>
      </c>
      <c r="S7" s="65" t="s">
        <v>16</v>
      </c>
      <c r="T7" s="65">
        <v>11986</v>
      </c>
      <c r="U7" s="65"/>
      <c r="V7" s="65">
        <v>11946</v>
      </c>
      <c r="W7" s="50"/>
      <c r="X7" s="50">
        <v>11519</v>
      </c>
      <c r="Y7" s="50"/>
      <c r="Z7" s="65">
        <v>20630</v>
      </c>
      <c r="AA7" s="65" t="s">
        <v>16</v>
      </c>
      <c r="AB7" s="65">
        <v>24584</v>
      </c>
      <c r="AD7" s="65">
        <v>24373</v>
      </c>
      <c r="AE7" s="50"/>
      <c r="AF7" s="50">
        <v>23144</v>
      </c>
      <c r="AG7" t="s">
        <v>16</v>
      </c>
      <c r="AH7" s="50">
        <v>23099</v>
      </c>
      <c r="AJ7" s="50">
        <v>22757</v>
      </c>
    </row>
    <row r="8" spans="1:36" ht="26.25" customHeight="1" x14ac:dyDescent="0.25">
      <c r="A8" s="17" t="s">
        <v>66</v>
      </c>
      <c r="B8" s="50">
        <v>24468</v>
      </c>
      <c r="C8" s="50" t="s">
        <v>16</v>
      </c>
      <c r="D8" s="50">
        <v>25576</v>
      </c>
      <c r="E8" s="50"/>
      <c r="F8" s="50">
        <v>23797</v>
      </c>
      <c r="G8" s="50"/>
      <c r="H8" s="50">
        <v>23227</v>
      </c>
      <c r="I8" s="50"/>
      <c r="J8" s="50">
        <v>20712</v>
      </c>
      <c r="K8" s="50"/>
      <c r="L8" s="50">
        <v>19659</v>
      </c>
      <c r="M8" s="50" t="s">
        <v>16</v>
      </c>
      <c r="N8" s="50">
        <v>16105</v>
      </c>
      <c r="O8" s="50" t="s">
        <v>16</v>
      </c>
      <c r="P8" s="50">
        <v>17985</v>
      </c>
      <c r="Q8" s="50"/>
      <c r="R8" s="50">
        <v>16435</v>
      </c>
      <c r="S8" s="50" t="s">
        <v>16</v>
      </c>
      <c r="T8" s="50">
        <v>15512</v>
      </c>
      <c r="U8" s="50"/>
      <c r="V8" s="50">
        <v>14890</v>
      </c>
      <c r="W8" s="50"/>
      <c r="X8" s="50">
        <v>15171</v>
      </c>
      <c r="Y8" s="50"/>
      <c r="Z8" s="50">
        <v>40573</v>
      </c>
      <c r="AA8" s="50" t="s">
        <v>16</v>
      </c>
      <c r="AB8" s="50">
        <v>43560</v>
      </c>
      <c r="AD8" s="50">
        <v>40232</v>
      </c>
      <c r="AE8" s="50"/>
      <c r="AF8" s="50">
        <v>38739</v>
      </c>
      <c r="AG8" t="s">
        <v>16</v>
      </c>
      <c r="AH8" s="50">
        <v>35602</v>
      </c>
      <c r="AJ8" s="50">
        <v>34831</v>
      </c>
    </row>
    <row r="9" spans="1:36" ht="21" x14ac:dyDescent="0.25">
      <c r="A9" s="17" t="s">
        <v>70</v>
      </c>
      <c r="B9" s="50">
        <v>33385</v>
      </c>
      <c r="C9" s="50" t="s">
        <v>16</v>
      </c>
      <c r="D9" s="50">
        <v>40531</v>
      </c>
      <c r="E9" s="50"/>
      <c r="F9" s="50">
        <v>42304</v>
      </c>
      <c r="G9" s="50"/>
      <c r="H9" s="50">
        <v>39549</v>
      </c>
      <c r="I9" s="50"/>
      <c r="J9" s="50">
        <v>38632</v>
      </c>
      <c r="K9" s="50"/>
      <c r="L9" s="50">
        <v>40512</v>
      </c>
      <c r="M9" s="50" t="s">
        <v>16</v>
      </c>
      <c r="N9" s="50">
        <v>39877</v>
      </c>
      <c r="O9" s="50" t="s">
        <v>16</v>
      </c>
      <c r="P9" s="50">
        <v>42268</v>
      </c>
      <c r="Q9" s="50"/>
      <c r="R9" s="50">
        <v>43449</v>
      </c>
      <c r="S9" s="50" t="s">
        <v>16</v>
      </c>
      <c r="T9" s="50">
        <v>43800</v>
      </c>
      <c r="U9" s="50"/>
      <c r="V9" s="50">
        <v>39840</v>
      </c>
      <c r="W9" s="50"/>
      <c r="X9" s="50">
        <v>41378</v>
      </c>
      <c r="Y9" s="50"/>
      <c r="Z9" s="50">
        <v>73262</v>
      </c>
      <c r="AA9" s="50" t="s">
        <v>16</v>
      </c>
      <c r="AB9" s="50">
        <v>82800</v>
      </c>
      <c r="AD9" s="50">
        <v>85753</v>
      </c>
      <c r="AE9" s="50"/>
      <c r="AF9" s="50">
        <v>83349</v>
      </c>
      <c r="AG9" t="s">
        <v>16</v>
      </c>
      <c r="AH9" s="50">
        <v>78472</v>
      </c>
      <c r="AJ9" s="50">
        <v>81890</v>
      </c>
    </row>
    <row r="10" spans="1:36" ht="21" x14ac:dyDescent="0.25">
      <c r="A10" s="17" t="s">
        <v>64</v>
      </c>
      <c r="B10" s="50">
        <v>16241</v>
      </c>
      <c r="C10" s="50" t="s">
        <v>16</v>
      </c>
      <c r="D10" s="50">
        <v>17735</v>
      </c>
      <c r="E10" s="50"/>
      <c r="F10" s="50">
        <v>16460</v>
      </c>
      <c r="G10" s="50"/>
      <c r="H10" s="50">
        <v>15910</v>
      </c>
      <c r="I10" s="50"/>
      <c r="J10" s="50">
        <v>15769</v>
      </c>
      <c r="K10" s="50"/>
      <c r="L10" s="50">
        <v>18255</v>
      </c>
      <c r="M10" s="50" t="s">
        <v>16</v>
      </c>
      <c r="N10" s="50">
        <v>8446</v>
      </c>
      <c r="O10" s="50" t="s">
        <v>16</v>
      </c>
      <c r="P10" s="50">
        <v>7871</v>
      </c>
      <c r="Q10" s="50"/>
      <c r="R10" s="50">
        <v>7068</v>
      </c>
      <c r="S10" s="50" t="s">
        <v>16</v>
      </c>
      <c r="T10" s="50">
        <v>7523</v>
      </c>
      <c r="U10" s="50"/>
      <c r="V10" s="50">
        <v>7344</v>
      </c>
      <c r="W10" s="50"/>
      <c r="X10" s="50">
        <v>7911</v>
      </c>
      <c r="Y10" s="50"/>
      <c r="Z10" s="50">
        <v>24687</v>
      </c>
      <c r="AA10" s="50" t="s">
        <v>16</v>
      </c>
      <c r="AB10" s="50">
        <v>25607</v>
      </c>
      <c r="AD10" s="50">
        <v>23528</v>
      </c>
      <c r="AE10" s="50"/>
      <c r="AF10" s="50">
        <v>23432</v>
      </c>
      <c r="AG10" t="s">
        <v>16</v>
      </c>
      <c r="AH10" s="50">
        <v>23113</v>
      </c>
      <c r="AJ10" s="50">
        <v>26165</v>
      </c>
    </row>
    <row r="11" spans="1:36" ht="21" x14ac:dyDescent="0.25">
      <c r="A11" s="17" t="s">
        <v>65</v>
      </c>
      <c r="B11" s="50">
        <v>474</v>
      </c>
      <c r="C11" s="50" t="s">
        <v>16</v>
      </c>
      <c r="D11" s="50">
        <v>529</v>
      </c>
      <c r="E11" s="50"/>
      <c r="F11" s="50">
        <v>1102</v>
      </c>
      <c r="G11" s="50"/>
      <c r="H11" s="50">
        <v>1864</v>
      </c>
      <c r="I11" s="50"/>
      <c r="J11" s="50">
        <v>441</v>
      </c>
      <c r="K11" s="50"/>
      <c r="L11" s="50">
        <v>1212</v>
      </c>
      <c r="M11" s="50" t="s">
        <v>16</v>
      </c>
      <c r="N11" s="50">
        <v>2197</v>
      </c>
      <c r="O11" s="50" t="s">
        <v>16</v>
      </c>
      <c r="P11" s="50">
        <v>2499</v>
      </c>
      <c r="Q11" s="50"/>
      <c r="R11" s="50">
        <v>2105</v>
      </c>
      <c r="S11" s="50" t="s">
        <v>16</v>
      </c>
      <c r="T11" s="50">
        <v>2609</v>
      </c>
      <c r="U11" s="50"/>
      <c r="V11" s="50">
        <v>844</v>
      </c>
      <c r="W11" s="50"/>
      <c r="X11" s="50">
        <v>617</v>
      </c>
      <c r="Y11" s="50"/>
      <c r="Z11" s="50">
        <v>2671</v>
      </c>
      <c r="AA11" s="50" t="s">
        <v>16</v>
      </c>
      <c r="AB11" s="50">
        <v>3029</v>
      </c>
      <c r="AD11" s="50">
        <v>3207</v>
      </c>
      <c r="AE11" s="50"/>
      <c r="AF11" s="50">
        <v>4474</v>
      </c>
      <c r="AG11" t="s">
        <v>16</v>
      </c>
      <c r="AH11" s="50">
        <v>1285</v>
      </c>
      <c r="AJ11" s="50">
        <v>1829</v>
      </c>
    </row>
    <row r="12" spans="1:36" x14ac:dyDescent="0.25">
      <c r="A12" s="23" t="s">
        <v>40</v>
      </c>
      <c r="B12" s="78">
        <v>84721</v>
      </c>
      <c r="C12" s="78" t="s">
        <v>16</v>
      </c>
      <c r="D12" s="78">
        <v>96479</v>
      </c>
      <c r="E12" s="78"/>
      <c r="F12" s="78">
        <v>95408</v>
      </c>
      <c r="G12" s="78"/>
      <c r="H12" s="78">
        <v>91709</v>
      </c>
      <c r="I12" s="78"/>
      <c r="J12" s="78">
        <v>86707</v>
      </c>
      <c r="K12" s="78"/>
      <c r="L12" s="78">
        <v>90877</v>
      </c>
      <c r="M12" s="78" t="s">
        <v>16</v>
      </c>
      <c r="N12" s="78">
        <v>77102</v>
      </c>
      <c r="O12" s="78" t="s">
        <v>16</v>
      </c>
      <c r="P12" s="78">
        <v>83101</v>
      </c>
      <c r="Q12" s="78"/>
      <c r="R12" s="78">
        <v>81685</v>
      </c>
      <c r="S12" s="78" t="s">
        <v>16</v>
      </c>
      <c r="T12" s="78">
        <v>81430</v>
      </c>
      <c r="U12" s="78"/>
      <c r="V12" s="78">
        <v>74863</v>
      </c>
      <c r="W12" s="78"/>
      <c r="X12" s="78">
        <v>76596</v>
      </c>
      <c r="Y12" s="78"/>
      <c r="Z12" s="78">
        <v>161823</v>
      </c>
      <c r="AA12" s="78" t="s">
        <v>16</v>
      </c>
      <c r="AB12" s="78">
        <v>179579</v>
      </c>
      <c r="AC12" s="78"/>
      <c r="AD12" s="78">
        <v>177093</v>
      </c>
      <c r="AE12" s="78"/>
      <c r="AF12" s="78">
        <v>173139</v>
      </c>
      <c r="AG12" s="24" t="s">
        <v>16</v>
      </c>
      <c r="AH12" s="78">
        <v>161570</v>
      </c>
      <c r="AI12" s="24"/>
      <c r="AJ12" s="78">
        <v>167473</v>
      </c>
    </row>
    <row r="13" spans="1:36" x14ac:dyDescent="0.25">
      <c r="AA13" s="76"/>
      <c r="AB13" s="76"/>
    </row>
    <row r="14" spans="1:36" x14ac:dyDescent="0.25">
      <c r="A14" s="28" t="s">
        <v>7</v>
      </c>
      <c r="B14" s="12"/>
      <c r="C14" s="12"/>
      <c r="D14" s="12"/>
      <c r="E14" s="12"/>
      <c r="F14" s="12"/>
      <c r="G14" s="12"/>
      <c r="H14" s="12"/>
      <c r="I14" s="12"/>
      <c r="J14" s="12"/>
      <c r="K14" s="12"/>
      <c r="L14" s="12"/>
      <c r="M14" s="12"/>
      <c r="N14" s="12"/>
      <c r="O14" s="12"/>
      <c r="P14" s="12"/>
    </row>
    <row r="15" spans="1:36" x14ac:dyDescent="0.25">
      <c r="A15" s="169" t="s">
        <v>56</v>
      </c>
      <c r="B15" s="169"/>
      <c r="C15" s="169"/>
      <c r="D15" s="169"/>
      <c r="E15" s="169"/>
      <c r="F15" s="169"/>
      <c r="G15" s="169"/>
      <c r="H15" s="169"/>
      <c r="I15" s="169"/>
      <c r="J15" s="169"/>
      <c r="K15" s="169"/>
      <c r="L15" s="169"/>
      <c r="M15" s="169"/>
      <c r="N15" s="169"/>
      <c r="O15" s="169"/>
      <c r="P15" s="169"/>
    </row>
    <row r="16" spans="1:36" x14ac:dyDescent="0.25">
      <c r="A16" s="170" t="s">
        <v>57</v>
      </c>
      <c r="B16" s="171"/>
      <c r="C16" s="171"/>
      <c r="D16" s="171"/>
      <c r="E16" s="171"/>
      <c r="F16" s="171"/>
      <c r="G16" s="171"/>
      <c r="H16" s="171"/>
      <c r="I16" s="171"/>
      <c r="J16" s="171"/>
      <c r="K16" s="171"/>
      <c r="L16" s="171"/>
      <c r="M16" s="171"/>
      <c r="N16" s="171"/>
      <c r="O16" s="171"/>
      <c r="P16" s="171"/>
    </row>
    <row r="17" spans="1:36" x14ac:dyDescent="0.25">
      <c r="A17" s="24"/>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row>
    <row r="18" spans="1:36" x14ac:dyDescent="0.25">
      <c r="A18" s="56" t="s">
        <v>4</v>
      </c>
      <c r="B18" s="168" t="s">
        <v>47</v>
      </c>
      <c r="C18" s="168"/>
      <c r="D18" s="168"/>
      <c r="E18" s="168"/>
      <c r="F18" s="168"/>
      <c r="G18" s="168"/>
      <c r="H18" s="168"/>
      <c r="I18" s="168"/>
      <c r="J18" s="168"/>
      <c r="K18" s="168"/>
      <c r="L18" s="168"/>
      <c r="M18" s="61"/>
      <c r="N18" s="168" t="s">
        <v>48</v>
      </c>
      <c r="O18" s="168"/>
      <c r="P18" s="168"/>
      <c r="Q18" s="168"/>
      <c r="R18" s="168"/>
      <c r="S18" s="168"/>
      <c r="T18" s="168"/>
      <c r="U18" s="168"/>
      <c r="V18" s="168"/>
      <c r="W18" s="168"/>
      <c r="X18" s="168"/>
      <c r="Y18" s="61"/>
      <c r="Z18" s="168" t="s">
        <v>49</v>
      </c>
      <c r="AA18" s="168"/>
      <c r="AB18" s="168"/>
      <c r="AC18" s="168"/>
      <c r="AD18" s="168"/>
      <c r="AE18" s="168"/>
      <c r="AF18" s="168"/>
      <c r="AG18" s="168"/>
      <c r="AH18" s="168"/>
      <c r="AI18" s="168"/>
      <c r="AJ18" s="168"/>
    </row>
    <row r="19" spans="1:36" x14ac:dyDescent="0.25">
      <c r="A19" s="55"/>
      <c r="B19" s="55">
        <v>2009</v>
      </c>
      <c r="C19" s="55"/>
      <c r="D19" s="55">
        <v>2010</v>
      </c>
      <c r="E19" s="55"/>
      <c r="F19" s="55">
        <v>2011</v>
      </c>
      <c r="G19" s="55"/>
      <c r="H19" s="55">
        <v>2012</v>
      </c>
      <c r="I19" s="55"/>
      <c r="J19" s="55">
        <v>2013</v>
      </c>
      <c r="K19" s="77"/>
      <c r="L19" s="77">
        <v>2014</v>
      </c>
      <c r="M19" s="56"/>
      <c r="N19" s="55">
        <v>2009</v>
      </c>
      <c r="O19" s="55"/>
      <c r="P19" s="55">
        <v>2010</v>
      </c>
      <c r="Q19" s="55"/>
      <c r="R19" s="55">
        <v>2011</v>
      </c>
      <c r="S19" s="55"/>
      <c r="T19" s="55">
        <v>2012</v>
      </c>
      <c r="U19" s="55"/>
      <c r="V19" s="55">
        <v>2013</v>
      </c>
      <c r="W19" s="77"/>
      <c r="X19" s="77">
        <v>2014</v>
      </c>
      <c r="Y19" s="56"/>
      <c r="Z19" s="77">
        <v>2009</v>
      </c>
      <c r="AA19" s="77"/>
      <c r="AB19" s="77">
        <v>2010</v>
      </c>
      <c r="AC19" s="77"/>
      <c r="AD19" s="77">
        <v>2011</v>
      </c>
      <c r="AE19" s="77"/>
      <c r="AF19" s="77">
        <v>2012</v>
      </c>
      <c r="AG19" s="79"/>
      <c r="AH19" s="77">
        <v>2013</v>
      </c>
      <c r="AI19" s="77"/>
      <c r="AJ19" s="77">
        <v>2014</v>
      </c>
    </row>
    <row r="20" spans="1:36" x14ac:dyDescent="0.25">
      <c r="A20" s="18" t="s">
        <v>67</v>
      </c>
      <c r="B20" s="65">
        <v>5417</v>
      </c>
      <c r="C20" s="65" t="s">
        <v>16</v>
      </c>
      <c r="D20" s="65">
        <v>5360</v>
      </c>
      <c r="E20" s="65"/>
      <c r="F20" s="65">
        <v>5069</v>
      </c>
      <c r="G20" s="65"/>
      <c r="H20" s="65">
        <v>4950</v>
      </c>
      <c r="I20" s="65"/>
      <c r="J20" s="65">
        <v>4979</v>
      </c>
      <c r="K20" s="50"/>
      <c r="L20" s="50">
        <v>4904</v>
      </c>
      <c r="M20" s="50"/>
      <c r="N20" s="65">
        <v>5874</v>
      </c>
      <c r="O20" s="65" t="s">
        <v>16</v>
      </c>
      <c r="P20" s="65">
        <v>5588</v>
      </c>
      <c r="Q20" s="65"/>
      <c r="R20" s="65">
        <v>5649</v>
      </c>
      <c r="S20" s="65"/>
      <c r="T20" s="65">
        <v>5538</v>
      </c>
      <c r="U20" s="65"/>
      <c r="V20" s="65">
        <v>5035</v>
      </c>
      <c r="W20" s="50"/>
      <c r="X20" s="50">
        <v>4784</v>
      </c>
      <c r="Y20" s="50"/>
      <c r="Z20" s="50">
        <v>11290</v>
      </c>
      <c r="AA20" s="50" t="s">
        <v>16</v>
      </c>
      <c r="AB20" s="50">
        <v>10948</v>
      </c>
      <c r="AD20" s="50">
        <v>10719</v>
      </c>
      <c r="AE20" s="50"/>
      <c r="AF20" s="50">
        <v>10489</v>
      </c>
      <c r="AH20" s="50">
        <v>10014</v>
      </c>
      <c r="AJ20" s="50">
        <v>9689</v>
      </c>
    </row>
    <row r="21" spans="1:36" x14ac:dyDescent="0.25">
      <c r="A21" s="18" t="s">
        <v>69</v>
      </c>
      <c r="B21" s="50">
        <v>14223</v>
      </c>
      <c r="C21" s="50" t="s">
        <v>16</v>
      </c>
      <c r="D21" s="50">
        <v>14284</v>
      </c>
      <c r="E21" s="50"/>
      <c r="F21" s="50">
        <v>12371</v>
      </c>
      <c r="G21" s="50"/>
      <c r="H21" s="50">
        <v>12901</v>
      </c>
      <c r="I21" s="50"/>
      <c r="J21" s="50">
        <v>10772</v>
      </c>
      <c r="K21" s="50"/>
      <c r="L21" s="50">
        <v>9230</v>
      </c>
      <c r="M21" s="50"/>
      <c r="N21" s="50">
        <v>4046</v>
      </c>
      <c r="O21" s="50" t="s">
        <v>16</v>
      </c>
      <c r="P21" s="50">
        <v>3938</v>
      </c>
      <c r="Q21" s="50"/>
      <c r="R21" s="50">
        <v>2798</v>
      </c>
      <c r="S21" s="50"/>
      <c r="T21" s="50">
        <v>3400</v>
      </c>
      <c r="U21" s="50"/>
      <c r="V21" s="50">
        <v>3833</v>
      </c>
      <c r="W21" s="50"/>
      <c r="X21" s="50">
        <v>3452</v>
      </c>
      <c r="Y21" s="50"/>
      <c r="Z21" s="50">
        <v>18269</v>
      </c>
      <c r="AA21" s="50" t="s">
        <v>16</v>
      </c>
      <c r="AB21" s="50">
        <v>18222</v>
      </c>
      <c r="AD21" s="50">
        <v>15169</v>
      </c>
      <c r="AE21" s="50"/>
      <c r="AF21" s="50">
        <v>16301</v>
      </c>
      <c r="AH21" s="50">
        <v>14605</v>
      </c>
      <c r="AJ21" s="50">
        <v>12683</v>
      </c>
    </row>
    <row r="22" spans="1:36" x14ac:dyDescent="0.25">
      <c r="A22" s="18" t="s">
        <v>5</v>
      </c>
      <c r="B22" s="50">
        <v>6274</v>
      </c>
      <c r="C22" s="50" t="s">
        <v>16</v>
      </c>
      <c r="D22" s="50">
        <v>7311</v>
      </c>
      <c r="E22" s="50"/>
      <c r="F22" s="50">
        <v>7412</v>
      </c>
      <c r="G22" s="50"/>
      <c r="H22" s="50">
        <v>7070</v>
      </c>
      <c r="I22" s="50"/>
      <c r="J22" s="50">
        <v>6393</v>
      </c>
      <c r="K22" s="50"/>
      <c r="L22" s="50">
        <v>7698</v>
      </c>
      <c r="M22" s="50"/>
      <c r="N22" s="50">
        <v>8831</v>
      </c>
      <c r="O22" s="50" t="s">
        <v>16</v>
      </c>
      <c r="P22" s="50">
        <v>9685</v>
      </c>
      <c r="Q22" s="50"/>
      <c r="R22" s="50">
        <v>9588</v>
      </c>
      <c r="S22" s="50"/>
      <c r="T22" s="50">
        <v>10879</v>
      </c>
      <c r="U22" s="50"/>
      <c r="V22" s="50">
        <v>9477</v>
      </c>
      <c r="W22" s="50"/>
      <c r="X22" s="50">
        <v>10089</v>
      </c>
      <c r="Y22" s="50"/>
      <c r="Z22" s="50">
        <v>15105</v>
      </c>
      <c r="AA22" s="50" t="s">
        <v>16</v>
      </c>
      <c r="AB22" s="50">
        <v>16996</v>
      </c>
      <c r="AD22" s="50">
        <v>17001</v>
      </c>
      <c r="AE22" s="50"/>
      <c r="AF22" s="50">
        <v>17949</v>
      </c>
      <c r="AH22" s="50">
        <v>15870</v>
      </c>
      <c r="AJ22" s="50">
        <v>17788</v>
      </c>
    </row>
    <row r="23" spans="1:36" x14ac:dyDescent="0.25">
      <c r="A23" s="18" t="s">
        <v>0</v>
      </c>
      <c r="B23" s="50">
        <v>12412</v>
      </c>
      <c r="C23" s="50" t="s">
        <v>16</v>
      </c>
      <c r="D23" s="50">
        <v>12108</v>
      </c>
      <c r="E23" s="50"/>
      <c r="F23" s="50">
        <v>11130</v>
      </c>
      <c r="G23" s="50"/>
      <c r="H23" s="50">
        <v>11295</v>
      </c>
      <c r="I23" s="50"/>
      <c r="J23" s="50">
        <v>11278</v>
      </c>
      <c r="K23" s="50"/>
      <c r="L23" s="50">
        <v>13585</v>
      </c>
      <c r="M23" s="50"/>
      <c r="N23" s="50">
        <v>2963</v>
      </c>
      <c r="O23" s="50" t="s">
        <v>16</v>
      </c>
      <c r="P23" s="50">
        <v>2696</v>
      </c>
      <c r="Q23" s="50"/>
      <c r="R23" s="50">
        <v>2128</v>
      </c>
      <c r="S23" s="50"/>
      <c r="T23" s="50">
        <v>1563</v>
      </c>
      <c r="U23" s="50"/>
      <c r="V23" s="50">
        <v>1826</v>
      </c>
      <c r="W23" s="50"/>
      <c r="X23" s="50">
        <v>2529</v>
      </c>
      <c r="Y23" s="50"/>
      <c r="Z23" s="50">
        <v>15376</v>
      </c>
      <c r="AA23" s="50" t="s">
        <v>16</v>
      </c>
      <c r="AB23" s="50">
        <v>14804</v>
      </c>
      <c r="AD23" s="50">
        <v>13258</v>
      </c>
      <c r="AE23" s="50"/>
      <c r="AF23" s="50">
        <v>12859</v>
      </c>
      <c r="AH23" s="50">
        <v>13104</v>
      </c>
      <c r="AJ23" s="50">
        <v>16114</v>
      </c>
    </row>
    <row r="24" spans="1:36" x14ac:dyDescent="0.25">
      <c r="A24" s="18" t="s">
        <v>6</v>
      </c>
      <c r="B24" s="50">
        <v>67</v>
      </c>
      <c r="C24" s="50" t="s">
        <v>16</v>
      </c>
      <c r="D24" s="50">
        <v>309</v>
      </c>
      <c r="E24" s="50"/>
      <c r="F24" s="50">
        <v>293</v>
      </c>
      <c r="G24" s="50"/>
      <c r="H24" s="50">
        <v>1213</v>
      </c>
      <c r="I24" s="50"/>
      <c r="J24" s="50">
        <v>210</v>
      </c>
      <c r="K24" s="50"/>
      <c r="L24" s="50">
        <v>850</v>
      </c>
      <c r="M24" s="50"/>
      <c r="N24" s="50">
        <v>1980</v>
      </c>
      <c r="O24" s="50" t="s">
        <v>16</v>
      </c>
      <c r="P24" s="50">
        <v>2397</v>
      </c>
      <c r="Q24" s="50"/>
      <c r="R24" s="50">
        <v>2032</v>
      </c>
      <c r="S24" s="50"/>
      <c r="T24" s="50">
        <v>2533</v>
      </c>
      <c r="U24" s="50"/>
      <c r="V24" s="50">
        <v>483</v>
      </c>
      <c r="W24" s="50"/>
      <c r="X24" s="50">
        <v>245</v>
      </c>
      <c r="Y24" s="50"/>
      <c r="Z24" s="50">
        <v>2047</v>
      </c>
      <c r="AA24" s="50" t="s">
        <v>16</v>
      </c>
      <c r="AB24" s="50">
        <v>2706</v>
      </c>
      <c r="AD24" s="50">
        <v>2325</v>
      </c>
      <c r="AE24" s="50"/>
      <c r="AF24" s="50">
        <v>3746</v>
      </c>
      <c r="AH24" s="50">
        <v>693</v>
      </c>
      <c r="AJ24" s="50">
        <v>1094</v>
      </c>
    </row>
    <row r="25" spans="1:36" x14ac:dyDescent="0.25">
      <c r="A25" s="23" t="s">
        <v>40</v>
      </c>
      <c r="B25" s="78">
        <v>38393</v>
      </c>
      <c r="C25" s="78" t="s">
        <v>16</v>
      </c>
      <c r="D25" s="78">
        <v>39372</v>
      </c>
      <c r="E25" s="78"/>
      <c r="F25" s="78">
        <v>36276</v>
      </c>
      <c r="G25" s="78"/>
      <c r="H25" s="78">
        <v>37429</v>
      </c>
      <c r="I25" s="78"/>
      <c r="J25" s="78">
        <v>33632</v>
      </c>
      <c r="K25" s="78"/>
      <c r="L25" s="78">
        <v>36267</v>
      </c>
      <c r="M25" s="78"/>
      <c r="N25" s="78">
        <v>23693</v>
      </c>
      <c r="O25" s="78" t="s">
        <v>16</v>
      </c>
      <c r="P25" s="78">
        <v>24304</v>
      </c>
      <c r="Q25" s="78"/>
      <c r="R25" s="78">
        <v>22196</v>
      </c>
      <c r="S25" s="78"/>
      <c r="T25" s="78">
        <v>23914</v>
      </c>
      <c r="U25" s="78"/>
      <c r="V25" s="78">
        <v>20654</v>
      </c>
      <c r="W25" s="78"/>
      <c r="X25" s="78">
        <v>21100</v>
      </c>
      <c r="Y25" s="78"/>
      <c r="Z25" s="78">
        <v>62087</v>
      </c>
      <c r="AA25" s="78" t="s">
        <v>16</v>
      </c>
      <c r="AB25" s="78">
        <v>63676</v>
      </c>
      <c r="AC25" s="78"/>
      <c r="AD25" s="78">
        <v>58472</v>
      </c>
      <c r="AE25" s="78"/>
      <c r="AF25" s="78">
        <v>61343</v>
      </c>
      <c r="AG25" s="24"/>
      <c r="AH25" s="78">
        <v>54287</v>
      </c>
      <c r="AI25" s="24"/>
      <c r="AJ25" s="78">
        <v>57368</v>
      </c>
    </row>
    <row r="27" spans="1:36" x14ac:dyDescent="0.25">
      <c r="A27" s="28" t="s">
        <v>8</v>
      </c>
      <c r="B27" s="12"/>
      <c r="C27" s="12"/>
      <c r="D27" s="12"/>
      <c r="E27" s="12"/>
      <c r="F27" s="12"/>
      <c r="G27" s="12"/>
      <c r="H27" s="12"/>
      <c r="I27" s="12"/>
      <c r="J27" s="12"/>
      <c r="K27" s="12"/>
      <c r="L27" s="12"/>
      <c r="M27" s="12"/>
      <c r="N27" s="12"/>
      <c r="O27" s="12"/>
    </row>
    <row r="28" spans="1:36" x14ac:dyDescent="0.25">
      <c r="A28" s="28" t="s">
        <v>45</v>
      </c>
      <c r="B28" s="12"/>
      <c r="C28" s="12"/>
      <c r="D28" s="12"/>
      <c r="E28" s="12"/>
      <c r="F28" s="12"/>
      <c r="G28" s="12"/>
      <c r="H28" s="12"/>
      <c r="I28" s="12"/>
      <c r="J28" s="12"/>
      <c r="K28" s="12"/>
      <c r="L28" s="12"/>
      <c r="M28" s="12"/>
      <c r="N28" s="12"/>
      <c r="O28" s="12"/>
    </row>
    <row r="29" spans="1:36" x14ac:dyDescent="0.25">
      <c r="A29" t="s">
        <v>42</v>
      </c>
      <c r="B29" s="12"/>
      <c r="C29" s="12"/>
      <c r="D29" s="12"/>
      <c r="E29" s="12"/>
      <c r="F29" s="12"/>
      <c r="G29" s="12"/>
      <c r="H29" s="12"/>
      <c r="I29" s="12"/>
      <c r="J29" s="12"/>
      <c r="K29" s="12"/>
      <c r="L29" s="12"/>
      <c r="M29" s="12"/>
      <c r="N29" s="12"/>
      <c r="O29" s="12"/>
    </row>
    <row r="30" spans="1:36" x14ac:dyDescent="0.25">
      <c r="A30" s="24"/>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row>
    <row r="31" spans="1:36" x14ac:dyDescent="0.25">
      <c r="A31" s="56" t="s">
        <v>4</v>
      </c>
      <c r="B31" s="168" t="s">
        <v>47</v>
      </c>
      <c r="C31" s="168"/>
      <c r="D31" s="168"/>
      <c r="E31" s="168"/>
      <c r="F31" s="168"/>
      <c r="G31" s="168"/>
      <c r="H31" s="168"/>
      <c r="I31" s="168"/>
      <c r="J31" s="168"/>
      <c r="K31" s="168"/>
      <c r="L31" s="168"/>
      <c r="M31" s="61"/>
      <c r="N31" s="168" t="s">
        <v>48</v>
      </c>
      <c r="O31" s="168"/>
      <c r="P31" s="168"/>
      <c r="Q31" s="168"/>
      <c r="R31" s="168"/>
      <c r="S31" s="168"/>
      <c r="T31" s="168"/>
      <c r="U31" s="168"/>
      <c r="V31" s="168"/>
      <c r="W31" s="168"/>
      <c r="X31" s="168"/>
      <c r="Y31" s="61"/>
      <c r="Z31" s="168" t="s">
        <v>49</v>
      </c>
      <c r="AA31" s="168"/>
      <c r="AB31" s="168"/>
      <c r="AC31" s="168"/>
      <c r="AD31" s="168"/>
      <c r="AE31" s="168"/>
      <c r="AF31" s="168"/>
      <c r="AG31" s="168"/>
      <c r="AH31" s="168"/>
      <c r="AI31" s="168"/>
      <c r="AJ31" s="168"/>
    </row>
    <row r="32" spans="1:36" x14ac:dyDescent="0.25">
      <c r="A32" s="55"/>
      <c r="B32" s="77">
        <v>2009</v>
      </c>
      <c r="C32" s="77"/>
      <c r="D32" s="77">
        <v>2010</v>
      </c>
      <c r="E32" s="77"/>
      <c r="F32" s="77">
        <v>2011</v>
      </c>
      <c r="G32" s="77"/>
      <c r="H32" s="77">
        <v>2012</v>
      </c>
      <c r="I32" s="77"/>
      <c r="J32" s="77">
        <v>2013</v>
      </c>
      <c r="K32" s="77"/>
      <c r="L32" s="77">
        <v>2014</v>
      </c>
      <c r="M32" s="56"/>
      <c r="N32" s="77">
        <v>2009</v>
      </c>
      <c r="O32" s="77"/>
      <c r="P32" s="77">
        <v>2010</v>
      </c>
      <c r="Q32" s="77"/>
      <c r="R32" s="77">
        <v>2011</v>
      </c>
      <c r="S32" s="77"/>
      <c r="T32" s="77">
        <v>2012</v>
      </c>
      <c r="U32" s="77"/>
      <c r="V32" s="77">
        <v>2013</v>
      </c>
      <c r="W32" s="77"/>
      <c r="X32" s="77">
        <v>2014</v>
      </c>
      <c r="Y32" s="56"/>
      <c r="Z32" s="77">
        <v>2009</v>
      </c>
      <c r="AA32" s="77"/>
      <c r="AB32" s="77">
        <v>2010</v>
      </c>
      <c r="AC32" s="77"/>
      <c r="AD32" s="77">
        <v>2011</v>
      </c>
      <c r="AE32" s="77"/>
      <c r="AF32" s="77">
        <v>2012</v>
      </c>
      <c r="AG32" s="79"/>
      <c r="AH32" s="77">
        <v>2013</v>
      </c>
      <c r="AI32" s="77"/>
      <c r="AJ32" s="77">
        <v>2014</v>
      </c>
    </row>
    <row r="33" spans="1:36" x14ac:dyDescent="0.25">
      <c r="A33" s="18" t="s">
        <v>67</v>
      </c>
      <c r="B33" s="50">
        <v>4735</v>
      </c>
      <c r="C33" s="50" t="s">
        <v>16</v>
      </c>
      <c r="D33" s="50">
        <v>6747</v>
      </c>
      <c r="E33" s="50"/>
      <c r="F33" s="50">
        <v>6676</v>
      </c>
      <c r="G33" s="50"/>
      <c r="H33" s="50">
        <v>6208</v>
      </c>
      <c r="I33" s="50"/>
      <c r="J33" s="50">
        <v>6174</v>
      </c>
      <c r="K33" s="50"/>
      <c r="L33" s="50">
        <v>6334</v>
      </c>
      <c r="M33" s="50"/>
      <c r="N33" s="50">
        <v>4604</v>
      </c>
      <c r="O33" s="50" t="s">
        <v>16</v>
      </c>
      <c r="P33" s="50">
        <v>6889</v>
      </c>
      <c r="Q33" s="50"/>
      <c r="R33" s="50">
        <v>6978</v>
      </c>
      <c r="S33" s="50"/>
      <c r="T33" s="50">
        <v>6447</v>
      </c>
      <c r="U33" s="50"/>
      <c r="V33" s="50">
        <v>6911</v>
      </c>
      <c r="W33" s="50" t="s">
        <v>16</v>
      </c>
      <c r="X33" s="50">
        <v>6734</v>
      </c>
      <c r="Y33" s="50"/>
      <c r="Z33" s="50">
        <v>9340</v>
      </c>
      <c r="AA33" s="50" t="s">
        <v>16</v>
      </c>
      <c r="AB33" s="50">
        <v>13636</v>
      </c>
      <c r="AD33" s="50">
        <v>13654</v>
      </c>
      <c r="AE33" s="50"/>
      <c r="AF33" s="50">
        <v>12656</v>
      </c>
      <c r="AH33" s="50">
        <v>13085</v>
      </c>
      <c r="AJ33" s="50">
        <v>13068</v>
      </c>
    </row>
    <row r="34" spans="1:36" x14ac:dyDescent="0.25">
      <c r="A34" s="18" t="s">
        <v>69</v>
      </c>
      <c r="B34" s="50">
        <v>10245</v>
      </c>
      <c r="C34" s="50" t="s">
        <v>16</v>
      </c>
      <c r="D34" s="50">
        <v>11291</v>
      </c>
      <c r="E34" s="50"/>
      <c r="F34" s="50">
        <v>11426</v>
      </c>
      <c r="G34" s="50"/>
      <c r="H34" s="50">
        <v>10327</v>
      </c>
      <c r="I34" s="50"/>
      <c r="J34" s="50">
        <v>9940</v>
      </c>
      <c r="K34" s="50"/>
      <c r="L34" s="50">
        <v>10429</v>
      </c>
      <c r="M34" s="50"/>
      <c r="N34" s="50">
        <v>12059</v>
      </c>
      <c r="O34" s="50" t="s">
        <v>16</v>
      </c>
      <c r="P34" s="50">
        <v>14047</v>
      </c>
      <c r="Q34" s="50"/>
      <c r="R34" s="50">
        <v>13637</v>
      </c>
      <c r="S34" s="50"/>
      <c r="T34" s="50">
        <v>12112</v>
      </c>
      <c r="U34" s="50"/>
      <c r="V34" s="50">
        <v>11057</v>
      </c>
      <c r="W34" s="50" t="s">
        <v>16</v>
      </c>
      <c r="X34" s="50">
        <v>11719</v>
      </c>
      <c r="Y34" s="50"/>
      <c r="Z34" s="50">
        <v>22304</v>
      </c>
      <c r="AA34" s="50" t="s">
        <v>16</v>
      </c>
      <c r="AB34" s="50">
        <v>25338</v>
      </c>
      <c r="AD34" s="50">
        <v>25063</v>
      </c>
      <c r="AE34" s="50"/>
      <c r="AF34" s="50">
        <v>22438</v>
      </c>
      <c r="AH34" s="50">
        <v>20997</v>
      </c>
      <c r="AJ34" s="50">
        <v>22148</v>
      </c>
    </row>
    <row r="35" spans="1:36" x14ac:dyDescent="0.25">
      <c r="A35" s="18" t="s">
        <v>5</v>
      </c>
      <c r="B35" s="50">
        <v>27111</v>
      </c>
      <c r="C35" s="50" t="s">
        <v>16</v>
      </c>
      <c r="D35" s="50">
        <v>33220</v>
      </c>
      <c r="E35" s="50"/>
      <c r="F35" s="50">
        <v>34891</v>
      </c>
      <c r="G35" s="50"/>
      <c r="H35" s="50">
        <v>32479</v>
      </c>
      <c r="I35" s="50"/>
      <c r="J35" s="50">
        <v>32239</v>
      </c>
      <c r="K35" s="50"/>
      <c r="L35" s="50">
        <v>32814</v>
      </c>
      <c r="M35" s="50"/>
      <c r="N35" s="50">
        <v>31046</v>
      </c>
      <c r="O35" s="50" t="s">
        <v>16</v>
      </c>
      <c r="P35" s="50">
        <v>32583</v>
      </c>
      <c r="Q35" s="50"/>
      <c r="R35" s="50">
        <v>33861</v>
      </c>
      <c r="S35" s="50"/>
      <c r="T35" s="50">
        <v>32921</v>
      </c>
      <c r="U35" s="50"/>
      <c r="V35" s="50">
        <v>30363</v>
      </c>
      <c r="W35" s="50" t="s">
        <v>16</v>
      </c>
      <c r="X35" s="50">
        <v>31289</v>
      </c>
      <c r="Y35" s="50"/>
      <c r="Z35" s="50">
        <v>58157</v>
      </c>
      <c r="AA35" s="50" t="s">
        <v>16</v>
      </c>
      <c r="AB35" s="50">
        <v>65804</v>
      </c>
      <c r="AD35" s="50">
        <v>68752</v>
      </c>
      <c r="AE35" s="50"/>
      <c r="AF35" s="50">
        <v>65400</v>
      </c>
      <c r="AH35" s="50">
        <v>62602</v>
      </c>
      <c r="AJ35" s="50">
        <v>64103</v>
      </c>
    </row>
    <row r="36" spans="1:36" x14ac:dyDescent="0.25">
      <c r="A36" s="18" t="s">
        <v>0</v>
      </c>
      <c r="B36" s="50">
        <v>3829</v>
      </c>
      <c r="C36" s="50" t="s">
        <v>16</v>
      </c>
      <c r="D36" s="50">
        <v>5628</v>
      </c>
      <c r="E36" s="50"/>
      <c r="F36" s="50">
        <v>5330</v>
      </c>
      <c r="G36" s="50"/>
      <c r="H36" s="50">
        <v>4614</v>
      </c>
      <c r="I36" s="50"/>
      <c r="J36" s="50">
        <v>4491</v>
      </c>
      <c r="K36" s="50"/>
      <c r="L36" s="50">
        <v>4670</v>
      </c>
      <c r="M36" s="50"/>
      <c r="N36" s="50">
        <v>5483</v>
      </c>
      <c r="O36" s="50" t="s">
        <v>16</v>
      </c>
      <c r="P36" s="50">
        <v>5175</v>
      </c>
      <c r="Q36" s="50"/>
      <c r="R36" s="50">
        <v>4940</v>
      </c>
      <c r="S36" s="50"/>
      <c r="T36" s="50">
        <v>5959</v>
      </c>
      <c r="U36" s="50"/>
      <c r="V36" s="50">
        <v>5518</v>
      </c>
      <c r="W36" s="50" t="s">
        <v>16</v>
      </c>
      <c r="X36" s="50">
        <v>5381</v>
      </c>
      <c r="Y36" s="50"/>
      <c r="Z36" s="50">
        <v>9312</v>
      </c>
      <c r="AA36" s="50" t="s">
        <v>16</v>
      </c>
      <c r="AB36" s="50">
        <v>10803</v>
      </c>
      <c r="AD36" s="50">
        <v>10270</v>
      </c>
      <c r="AE36" s="50"/>
      <c r="AF36" s="50">
        <v>10574</v>
      </c>
      <c r="AH36" s="50">
        <v>10008</v>
      </c>
      <c r="AJ36" s="50">
        <v>10051</v>
      </c>
    </row>
    <row r="37" spans="1:36" x14ac:dyDescent="0.25">
      <c r="A37" s="18" t="s">
        <v>6</v>
      </c>
      <c r="B37" s="50">
        <v>407</v>
      </c>
      <c r="C37" s="50" t="s">
        <v>16</v>
      </c>
      <c r="D37" s="50">
        <v>220</v>
      </c>
      <c r="E37" s="50"/>
      <c r="F37" s="50">
        <v>809</v>
      </c>
      <c r="G37" s="50"/>
      <c r="H37" s="50">
        <v>652</v>
      </c>
      <c r="I37" s="50"/>
      <c r="J37" s="50">
        <v>231</v>
      </c>
      <c r="K37" s="50"/>
      <c r="L37" s="50">
        <v>362</v>
      </c>
      <c r="M37" s="50"/>
      <c r="N37" s="50">
        <v>217</v>
      </c>
      <c r="O37" s="50" t="s">
        <v>16</v>
      </c>
      <c r="P37" s="50">
        <v>102</v>
      </c>
      <c r="Q37" s="50"/>
      <c r="R37" s="50">
        <v>73</v>
      </c>
      <c r="S37" s="50"/>
      <c r="T37" s="50">
        <v>76</v>
      </c>
      <c r="U37" s="50"/>
      <c r="V37" s="50">
        <v>361</v>
      </c>
      <c r="W37" s="50" t="s">
        <v>16</v>
      </c>
      <c r="X37" s="50">
        <v>373</v>
      </c>
      <c r="Y37" s="50"/>
      <c r="Z37" s="50">
        <v>624</v>
      </c>
      <c r="AA37" s="50" t="s">
        <v>16</v>
      </c>
      <c r="AB37" s="50">
        <v>322</v>
      </c>
      <c r="AD37" s="50">
        <v>882</v>
      </c>
      <c r="AE37" s="50"/>
      <c r="AF37" s="50">
        <v>728</v>
      </c>
      <c r="AH37" s="50">
        <v>591</v>
      </c>
      <c r="AJ37" s="50">
        <v>735</v>
      </c>
    </row>
    <row r="38" spans="1:36" x14ac:dyDescent="0.25">
      <c r="A38" s="23" t="s">
        <v>40</v>
      </c>
      <c r="B38" s="78">
        <v>46328</v>
      </c>
      <c r="C38" s="78" t="s">
        <v>16</v>
      </c>
      <c r="D38" s="78">
        <v>57106</v>
      </c>
      <c r="E38" s="78"/>
      <c r="F38" s="78">
        <v>59132</v>
      </c>
      <c r="G38" s="78"/>
      <c r="H38" s="78">
        <v>54280</v>
      </c>
      <c r="I38" s="78"/>
      <c r="J38" s="78">
        <v>53074</v>
      </c>
      <c r="K38" s="78"/>
      <c r="L38" s="78">
        <v>54610</v>
      </c>
      <c r="M38" s="78"/>
      <c r="N38" s="78">
        <v>53409</v>
      </c>
      <c r="O38" s="78" t="s">
        <v>16</v>
      </c>
      <c r="P38" s="78">
        <v>58797</v>
      </c>
      <c r="Q38" s="78"/>
      <c r="R38" s="78">
        <v>59489</v>
      </c>
      <c r="S38" s="78"/>
      <c r="T38" s="78">
        <v>57516</v>
      </c>
      <c r="U38" s="78"/>
      <c r="V38" s="78">
        <v>54209</v>
      </c>
      <c r="W38" s="78" t="s">
        <v>16</v>
      </c>
      <c r="X38" s="78">
        <v>55495</v>
      </c>
      <c r="Y38" s="78"/>
      <c r="Z38" s="78">
        <v>99737</v>
      </c>
      <c r="AA38" s="78" t="s">
        <v>16</v>
      </c>
      <c r="AB38" s="78">
        <v>115903</v>
      </c>
      <c r="AC38" s="78"/>
      <c r="AD38" s="78">
        <v>118621</v>
      </c>
      <c r="AE38" s="78"/>
      <c r="AF38" s="78">
        <v>111796</v>
      </c>
      <c r="AG38" s="24"/>
      <c r="AH38" s="78">
        <v>107283</v>
      </c>
      <c r="AI38" s="24"/>
      <c r="AJ38" s="78">
        <v>110105</v>
      </c>
    </row>
  </sheetData>
  <mergeCells count="11">
    <mergeCell ref="N31:X31"/>
    <mergeCell ref="B31:L31"/>
    <mergeCell ref="Z31:AJ31"/>
    <mergeCell ref="B18:L18"/>
    <mergeCell ref="B5:L5"/>
    <mergeCell ref="N5:X5"/>
    <mergeCell ref="N18:X18"/>
    <mergeCell ref="Z18:AJ18"/>
    <mergeCell ref="Z5:AJ5"/>
    <mergeCell ref="A15:P15"/>
    <mergeCell ref="A16:P1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22</vt:i4>
      </vt:variant>
      <vt:variant>
        <vt:lpstr>Namngivna områden</vt:lpstr>
      </vt:variant>
      <vt:variant>
        <vt:i4>33</vt:i4>
      </vt:variant>
    </vt:vector>
  </HeadingPairs>
  <TitlesOfParts>
    <vt:vector size="55" baseType="lpstr">
      <vt:lpstr>Titel</vt:lpstr>
      <vt:lpstr>Innehåll</vt:lpstr>
      <vt:lpstr>Kort om statistiken</vt:lpstr>
      <vt:lpstr>Definitioner</vt:lpstr>
      <vt:lpstr>Teckenförklaringar</vt:lpstr>
      <vt:lpstr>Sammanfattning</vt:lpstr>
      <vt:lpstr>Tabell 1</vt:lpstr>
      <vt:lpstr>Tabell 2</vt:lpstr>
      <vt:lpstr>Tabell 3</vt:lpstr>
      <vt:lpstr>Tabell 4</vt:lpstr>
      <vt:lpstr>Tabell 5</vt:lpstr>
      <vt:lpstr>Tabell 6</vt:lpstr>
      <vt:lpstr>Tabell 7</vt:lpstr>
      <vt:lpstr>Tabell 8</vt:lpstr>
      <vt:lpstr>Tabell 9</vt:lpstr>
      <vt:lpstr>Tabell 10</vt:lpstr>
      <vt:lpstr>Tabell 11</vt:lpstr>
      <vt:lpstr>Tabell 12</vt:lpstr>
      <vt:lpstr>Tabell 13</vt:lpstr>
      <vt:lpstr>Tabell 14</vt:lpstr>
      <vt:lpstr>Utökad historik 2ABC</vt:lpstr>
      <vt:lpstr>Utökad historik 3ABC</vt:lpstr>
      <vt:lpstr>Definitioner!_Toc343681227</vt:lpstr>
      <vt:lpstr>F1I</vt:lpstr>
      <vt:lpstr>F1IE</vt:lpstr>
      <vt:lpstr>L1I</vt:lpstr>
      <vt:lpstr>L1IE</vt:lpstr>
      <vt:lpstr>L2I</vt:lpstr>
      <vt:lpstr>L2IE</vt:lpstr>
      <vt:lpstr>S1I</vt:lpstr>
      <vt:lpstr>S1IE</vt:lpstr>
      <vt:lpstr>T1I</vt:lpstr>
      <vt:lpstr>T1IE</vt:lpstr>
      <vt:lpstr>T2I</vt:lpstr>
      <vt:lpstr>T2IE</vt:lpstr>
      <vt:lpstr>TT1INY</vt:lpstr>
      <vt:lpstr>TT1INYE</vt:lpstr>
      <vt:lpstr>TT2I</vt:lpstr>
      <vt:lpstr>TT2IE</vt:lpstr>
      <vt:lpstr>Definitioner!Utskriftsområde</vt:lpstr>
      <vt:lpstr>Teckenförklaringar!Utskriftsområde</vt:lpstr>
      <vt:lpstr>V1I</vt:lpstr>
      <vt:lpstr>V1IE</vt:lpstr>
      <vt:lpstr>V1N</vt:lpstr>
      <vt:lpstr>V1NE</vt:lpstr>
      <vt:lpstr>V2I</vt:lpstr>
      <vt:lpstr>V2IE</vt:lpstr>
      <vt:lpstr>V3I</vt:lpstr>
      <vt:lpstr>V3IE</vt:lpstr>
      <vt:lpstr>Är1</vt:lpstr>
      <vt:lpstr>Är1E</vt:lpstr>
      <vt:lpstr>Är2</vt:lpstr>
      <vt:lpstr>Är2E</vt:lpstr>
      <vt:lpstr>Är3</vt:lpstr>
      <vt:lpstr>Är3E</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scbmaso</dc:creator>
  <cp:lastModifiedBy>Johan Landin</cp:lastModifiedBy>
  <cp:lastPrinted>2024-10-04T05:52:46Z</cp:lastPrinted>
  <dcterms:created xsi:type="dcterms:W3CDTF">2011-03-30T13:24:09Z</dcterms:created>
  <dcterms:modified xsi:type="dcterms:W3CDTF">2026-10-23T08:28:18Z</dcterms:modified>
</cp:coreProperties>
</file>