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U:\Statistikprodukter\Utländska lastbilstransporter i Sverige\Publiceringstillfällen\2023\Publicering\"/>
    </mc:Choice>
  </mc:AlternateContent>
  <xr:revisionPtr revIDLastSave="0" documentId="13_ncr:1_{3CA09142-5795-460E-B1E8-0E9AF1FC84BF}" xr6:coauthVersionLast="47" xr6:coauthVersionMax="47" xr10:uidLastSave="{00000000-0000-0000-0000-000000000000}"/>
  <bookViews>
    <workbookView xWindow="28680" yWindow="-120" windowWidth="51840" windowHeight="21120" tabRatio="943" xr2:uid="{00000000-000D-0000-FFFF-FFFF00000000}"/>
  </bookViews>
  <sheets>
    <sheet name="Titel" sheetId="46" r:id="rId1"/>
    <sheet name="Innehåll" sheetId="36" r:id="rId2"/>
    <sheet name="Kort om statistiken" sheetId="70" r:id="rId3"/>
    <sheet name="Definitioner" sheetId="103" r:id="rId4"/>
    <sheet name="Teckenförklaringar" sheetId="101" r:id="rId5"/>
    <sheet name="Sammanfattning" sheetId="85" r:id="rId6"/>
    <sheet name="Tabell 1" sheetId="86" r:id="rId7"/>
    <sheet name="Tabell 2" sheetId="87" r:id="rId8"/>
    <sheet name="Tabell 3" sheetId="88" r:id="rId9"/>
    <sheet name="Tabell 4" sheetId="89" r:id="rId10"/>
    <sheet name="Tabell 5" sheetId="90" r:id="rId11"/>
    <sheet name="Tabell 6" sheetId="97" r:id="rId12"/>
    <sheet name="Tabell 7" sheetId="98" r:id="rId13"/>
    <sheet name="Tabell 8" sheetId="102" r:id="rId14"/>
    <sheet name="Tabell 9" sheetId="92" r:id="rId15"/>
    <sheet name="Tabell 10" sheetId="93" r:id="rId16"/>
    <sheet name="Tabell 11" sheetId="95" r:id="rId17"/>
    <sheet name="Tabell 12" sheetId="94" r:id="rId18"/>
    <sheet name="Tabell 13" sheetId="99" r:id="rId19"/>
    <sheet name="Tabell 14" sheetId="100" r:id="rId20"/>
    <sheet name="Utökad historik 2ABC" sheetId="58" state="hidden" r:id="rId21"/>
    <sheet name="Utökad historik 3ABC" sheetId="59" state="hidden" r:id="rId22"/>
  </sheets>
  <externalReferences>
    <externalReference r:id="rId23"/>
    <externalReference r:id="rId24"/>
    <externalReference r:id="rId25"/>
    <externalReference r:id="rId26"/>
    <externalReference r:id="rId27"/>
    <externalReference r:id="rId28"/>
    <externalReference r:id="rId29"/>
  </externalReferences>
  <definedNames>
    <definedName name="_10FrC1" localSheetId="4">#REF!</definedName>
    <definedName name="_10FrC1">#REF!</definedName>
    <definedName name="_10FrC2" localSheetId="4">#REF!</definedName>
    <definedName name="_10FrC2">#REF!</definedName>
    <definedName name="_10FrC3" localSheetId="4">#REF!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 localSheetId="3">#REF!</definedName>
    <definedName name="_1A18Q1">#REF!</definedName>
    <definedName name="_1A18Q2" localSheetId="3">#REF!</definedName>
    <definedName name="_1A18Q2">#REF!</definedName>
    <definedName name="_1A18Q3" localSheetId="3">#REF!</definedName>
    <definedName name="_1A18Q3">#REF!</definedName>
    <definedName name="_1A18Q4" localSheetId="3">#REF!</definedName>
    <definedName name="_1A18Q4">#REF!</definedName>
    <definedName name="_1A19Q1" localSheetId="3">#REF!</definedName>
    <definedName name="_1A19Q1">#REF!</definedName>
    <definedName name="_1A19Q2" localSheetId="3">#REF!</definedName>
    <definedName name="_1A19Q2">#REF!</definedName>
    <definedName name="_1A19Q3" localSheetId="3">#REF!</definedName>
    <definedName name="_1A19Q3">#REF!</definedName>
    <definedName name="_1A19Q4" localSheetId="3">#REF!</definedName>
    <definedName name="_1A19Q4">#REF!</definedName>
    <definedName name="_1AQPrev1" localSheetId="3">#REF!</definedName>
    <definedName name="_1AQPrev1">#REF!</definedName>
    <definedName name="_1AQPrev2" localSheetId="3">'[1]Tabell 1A'!#REF!</definedName>
    <definedName name="_1AQPrev2">#REF!</definedName>
    <definedName name="_1AQPrev3" localSheetId="3">'[1]Tabell 1A'!#REF!</definedName>
    <definedName name="_1AQPrev3">#REF!</definedName>
    <definedName name="_1AQThis" localSheetId="3">#REF!</definedName>
    <definedName name="_1AQThis">#REF!</definedName>
    <definedName name="_1B18Q1" localSheetId="3">#REF!</definedName>
    <definedName name="_1B18Q1">#REF!</definedName>
    <definedName name="_1B18Q2" localSheetId="3">#REF!</definedName>
    <definedName name="_1B18Q2">#REF!</definedName>
    <definedName name="_1B18Q3" localSheetId="3">#REF!</definedName>
    <definedName name="_1B18Q3">#REF!</definedName>
    <definedName name="_1B18Q4" localSheetId="3">#REF!</definedName>
    <definedName name="_1B18Q4">#REF!</definedName>
    <definedName name="_1B19Q1" localSheetId="3">#REF!</definedName>
    <definedName name="_1B19Q1">#REF!</definedName>
    <definedName name="_1B19Q2" localSheetId="3">#REF!</definedName>
    <definedName name="_1B19Q2">#REF!</definedName>
    <definedName name="_1B19Q3" localSheetId="3">#REF!</definedName>
    <definedName name="_1B19Q3">#REF!</definedName>
    <definedName name="_1B19Q4" localSheetId="3">#REF!</definedName>
    <definedName name="_1B19Q4">#REF!</definedName>
    <definedName name="_1BQPrev1" localSheetId="3">'[1]Tabell 1B'!#REF!</definedName>
    <definedName name="_1BQPrev1">#REF!</definedName>
    <definedName name="_1BQPrev2" localSheetId="3">'[1]Tabell 1B'!#REF!</definedName>
    <definedName name="_1BQPrev2">#REF!</definedName>
    <definedName name="_1BQPrev3" localSheetId="3">'[1]Tabell 1B'!#REF!</definedName>
    <definedName name="_1BQPrev3">#REF!</definedName>
    <definedName name="_1BQThis" localSheetId="3">#REF!</definedName>
    <definedName name="_1BQThis">#REF!</definedName>
    <definedName name="_1YThis" localSheetId="3">'[2]Tabell 2'!#REF!</definedName>
    <definedName name="_1YThis">#REF!</definedName>
    <definedName name="_218Q1" localSheetId="3">#REF!</definedName>
    <definedName name="_218Q1">#REF!</definedName>
    <definedName name="_218Q2" localSheetId="3">#REF!</definedName>
    <definedName name="_218Q2">#REF!</definedName>
    <definedName name="_218Q3" localSheetId="3">#REF!</definedName>
    <definedName name="_218Q3">#REF!</definedName>
    <definedName name="_218Q4" localSheetId="3">#REF!</definedName>
    <definedName name="_218Q4">#REF!</definedName>
    <definedName name="_219Q1" localSheetId="3">#REF!</definedName>
    <definedName name="_219Q1">#REF!</definedName>
    <definedName name="_219Q2" localSheetId="3">#REF!</definedName>
    <definedName name="_219Q2">#REF!</definedName>
    <definedName name="_219Q3" localSheetId="3">#REF!</definedName>
    <definedName name="_219Q3">#REF!</definedName>
    <definedName name="_219Q4" localSheetId="3">#REF!</definedName>
    <definedName name="_219Q4">#REF!</definedName>
    <definedName name="_2AYThis">#REF!</definedName>
    <definedName name="_2BYThis">#REF!</definedName>
    <definedName name="_2CYThis">#REF!</definedName>
    <definedName name="_2DYThis" localSheetId="3">'[2]Tabell 20'!#REF!</definedName>
    <definedName name="_2DYThis">#REF!</definedName>
    <definedName name="_2QPrev1" localSheetId="3">#REF!</definedName>
    <definedName name="_2QPrev1">#REF!</definedName>
    <definedName name="_2QPrev2" localSheetId="3">#REF!</definedName>
    <definedName name="_2QPrev2">#REF!</definedName>
    <definedName name="_2QPrev3" localSheetId="3">#REF!</definedName>
    <definedName name="_2QPrev3">#REF!</definedName>
    <definedName name="_2QThis" localSheetId="3">#REF!</definedName>
    <definedName name="_2QThis">#REF!</definedName>
    <definedName name="_3AQPrev1C1" localSheetId="3">#REF!</definedName>
    <definedName name="_3AQPrev1C1">#REF!</definedName>
    <definedName name="_3AQPrev1C2" localSheetId="3">#REF!</definedName>
    <definedName name="_3AQPrev1C2">#REF!</definedName>
    <definedName name="_3AQPrev1C3" localSheetId="3">#REF!</definedName>
    <definedName name="_3AQPrev1C3">#REF!</definedName>
    <definedName name="_3AQPrev1C4" localSheetId="3">#REF!</definedName>
    <definedName name="_3AQPrev1C4">#REF!</definedName>
    <definedName name="_3AQPrev1C5" localSheetId="3">#REF!</definedName>
    <definedName name="_3AQPrev1C5">#REF!</definedName>
    <definedName name="_3AQPrev1C6" localSheetId="3">#REF!</definedName>
    <definedName name="_3AQPrev1C6">#REF!</definedName>
    <definedName name="_3AQPrev1C7" localSheetId="3">#REF!</definedName>
    <definedName name="_3AQPrev1C7">#REF!</definedName>
    <definedName name="_3AQPrev1C8" localSheetId="3">#REF!</definedName>
    <definedName name="_3AQPrev1C8">#REF!</definedName>
    <definedName name="_3AQPrev2C1" localSheetId="3">#REF!</definedName>
    <definedName name="_3AQPrev2C1">#REF!</definedName>
    <definedName name="_3AQPrev2C2" localSheetId="3">#REF!</definedName>
    <definedName name="_3AQPrev2C2">#REF!</definedName>
    <definedName name="_3AQPrev2C3" localSheetId="3">#REF!</definedName>
    <definedName name="_3AQPrev2C3">#REF!</definedName>
    <definedName name="_3AQPrev2C4" localSheetId="3">#REF!</definedName>
    <definedName name="_3AQPrev2C4">#REF!</definedName>
    <definedName name="_3AQPrev2C5" localSheetId="3">#REF!</definedName>
    <definedName name="_3AQPrev2C5">#REF!</definedName>
    <definedName name="_3AQPrev2C6" localSheetId="3">#REF!</definedName>
    <definedName name="_3AQPrev2C6">#REF!</definedName>
    <definedName name="_3AQPrev2C7" localSheetId="3">#REF!</definedName>
    <definedName name="_3AQPrev2C7">#REF!</definedName>
    <definedName name="_3AQPrev2C8" localSheetId="3">#REF!</definedName>
    <definedName name="_3AQPrev2C8">#REF!</definedName>
    <definedName name="_3AQPrev3C1" localSheetId="3">#REF!</definedName>
    <definedName name="_3AQPrev3C1">#REF!</definedName>
    <definedName name="_3AQPrev3C2" localSheetId="3">#REF!</definedName>
    <definedName name="_3AQPrev3C2">#REF!</definedName>
    <definedName name="_3AQPrev3C3" localSheetId="3">#REF!</definedName>
    <definedName name="_3AQPrev3C3">#REF!</definedName>
    <definedName name="_3AQPrev3C4" localSheetId="3">#REF!</definedName>
    <definedName name="_3AQPrev3C4">#REF!</definedName>
    <definedName name="_3AQPrev3C5" localSheetId="3">#REF!</definedName>
    <definedName name="_3AQPrev3C5">#REF!</definedName>
    <definedName name="_3AQPrev3C6" localSheetId="3">#REF!</definedName>
    <definedName name="_3AQPrev3C6">#REF!</definedName>
    <definedName name="_3AQPrev3C7" localSheetId="3">#REF!</definedName>
    <definedName name="_3AQPrev3C7">#REF!</definedName>
    <definedName name="_3AQPrev3C8" localSheetId="3">#REF!</definedName>
    <definedName name="_3AQPrev3C8">#REF!</definedName>
    <definedName name="_3AQPrev4C1" localSheetId="3">#REF!</definedName>
    <definedName name="_3AQPrev4C1">#REF!</definedName>
    <definedName name="_3AQPrev4C2" localSheetId="3">#REF!</definedName>
    <definedName name="_3AQPrev4C2">#REF!</definedName>
    <definedName name="_3AQPrev4C3" localSheetId="3">#REF!</definedName>
    <definedName name="_3AQPrev4C3">#REF!</definedName>
    <definedName name="_3AQPrev4C4" localSheetId="3">#REF!</definedName>
    <definedName name="_3AQPrev4C4">#REF!</definedName>
    <definedName name="_3AQPrev4C5" localSheetId="3">#REF!</definedName>
    <definedName name="_3AQPrev4C5">#REF!</definedName>
    <definedName name="_3AQPrev4C6" localSheetId="3">#REF!</definedName>
    <definedName name="_3AQPrev4C6">#REF!</definedName>
    <definedName name="_3AQPrev4C7" localSheetId="3">#REF!</definedName>
    <definedName name="_3AQPrev4C7">#REF!</definedName>
    <definedName name="_3AQPrev4C8" localSheetId="3">#REF!</definedName>
    <definedName name="_3AQPrev4C8">#REF!</definedName>
    <definedName name="_3AQThisC1" localSheetId="3">#REF!</definedName>
    <definedName name="_3AQThisC1">#REF!</definedName>
    <definedName name="_3AQThisC2" localSheetId="3">#REF!</definedName>
    <definedName name="_3AQThisC2">#REF!</definedName>
    <definedName name="_3AQThisC3" localSheetId="3">#REF!</definedName>
    <definedName name="_3AQThisC3">#REF!</definedName>
    <definedName name="_3AQThisC4" localSheetId="3">#REF!</definedName>
    <definedName name="_3AQThisC4">#REF!</definedName>
    <definedName name="_3AQThisC5" localSheetId="3">#REF!</definedName>
    <definedName name="_3AQThisC5">#REF!</definedName>
    <definedName name="_3AQThisC6" localSheetId="3">#REF!</definedName>
    <definedName name="_3AQThisC6">#REF!</definedName>
    <definedName name="_3AQThisC7" localSheetId="3">#REF!</definedName>
    <definedName name="_3AQThisC7">#REF!</definedName>
    <definedName name="_3AQThisC8" localSheetId="3">#REF!</definedName>
    <definedName name="_3AQThisC8">#REF!</definedName>
    <definedName name="_3AYThisC1">#REF!</definedName>
    <definedName name="_3AYThisC2">#REF!</definedName>
    <definedName name="_3AYThisC3">#REF!</definedName>
    <definedName name="_3BQPrev1C1" localSheetId="3">#REF!</definedName>
    <definedName name="_3BQPrev1C1">#REF!</definedName>
    <definedName name="_3BQPrev1C2" localSheetId="3">#REF!</definedName>
    <definedName name="_3BQPrev1C2">#REF!</definedName>
    <definedName name="_3BQPrev1C3" localSheetId="3">#REF!</definedName>
    <definedName name="_3BQPrev1C3">#REF!</definedName>
    <definedName name="_3BQPrev1C4" localSheetId="3">#REF!</definedName>
    <definedName name="_3BQPrev1C4">#REF!</definedName>
    <definedName name="_3BQPrev1C5" localSheetId="3">#REF!</definedName>
    <definedName name="_3BQPrev1C5">#REF!</definedName>
    <definedName name="_3BQPrev1C6" localSheetId="3">#REF!</definedName>
    <definedName name="_3BQPrev1C6">#REF!</definedName>
    <definedName name="_3BQPrev1C7" localSheetId="3">#REF!</definedName>
    <definedName name="_3BQPrev1C7">#REF!</definedName>
    <definedName name="_3BQPrev1C8" localSheetId="3">#REF!</definedName>
    <definedName name="_3BQPrev1C8">#REF!</definedName>
    <definedName name="_3BQPrev2C1" localSheetId="3">#REF!</definedName>
    <definedName name="_3BQPrev2C1">#REF!</definedName>
    <definedName name="_3BQPrev2C2" localSheetId="3">#REF!</definedName>
    <definedName name="_3BQPrev2C2">#REF!</definedName>
    <definedName name="_3BQPrev2C3" localSheetId="3">#REF!</definedName>
    <definedName name="_3BQPrev2C3">#REF!</definedName>
    <definedName name="_3BQPrev2C4" localSheetId="3">#REF!</definedName>
    <definedName name="_3BQPrev2C4">#REF!</definedName>
    <definedName name="_3BQPrev2C5" localSheetId="3">#REF!</definedName>
    <definedName name="_3BQPrev2C5">#REF!</definedName>
    <definedName name="_3BQPrev2C6" localSheetId="3">#REF!</definedName>
    <definedName name="_3BQPrev2C6">#REF!</definedName>
    <definedName name="_3BQPrev2C7" localSheetId="3">#REF!</definedName>
    <definedName name="_3BQPrev2C7">#REF!</definedName>
    <definedName name="_3BQPrev2C8" localSheetId="3">#REF!</definedName>
    <definedName name="_3BQPrev2C8">#REF!</definedName>
    <definedName name="_3BQPrev3C1" localSheetId="3">#REF!</definedName>
    <definedName name="_3BQPrev3C1">#REF!</definedName>
    <definedName name="_3BQPrev3C2" localSheetId="3">#REF!</definedName>
    <definedName name="_3BQPrev3C2">#REF!</definedName>
    <definedName name="_3BQPrev3C3" localSheetId="3">#REF!</definedName>
    <definedName name="_3BQPrev3C3">#REF!</definedName>
    <definedName name="_3BQPrev3C4" localSheetId="3">#REF!</definedName>
    <definedName name="_3BQPrev3C4">#REF!</definedName>
    <definedName name="_3BQPrev3C5" localSheetId="3">#REF!</definedName>
    <definedName name="_3BQPrev3C5">#REF!</definedName>
    <definedName name="_3BQPrev3C6" localSheetId="3">#REF!</definedName>
    <definedName name="_3BQPrev3C6">#REF!</definedName>
    <definedName name="_3BQPrev3C7" localSheetId="3">#REF!</definedName>
    <definedName name="_3BQPrev3C7">#REF!</definedName>
    <definedName name="_3BQPrev3C8" localSheetId="3">#REF!</definedName>
    <definedName name="_3BQPrev3C8">#REF!</definedName>
    <definedName name="_3BQPrev4C1" localSheetId="3">#REF!</definedName>
    <definedName name="_3BQPrev4C1">#REF!</definedName>
    <definedName name="_3BQPrev4C2" localSheetId="3">#REF!</definedName>
    <definedName name="_3BQPrev4C2">#REF!</definedName>
    <definedName name="_3BQPrev4C3" localSheetId="3">#REF!</definedName>
    <definedName name="_3BQPrev4C3">#REF!</definedName>
    <definedName name="_3BQPrev4C4" localSheetId="3">#REF!</definedName>
    <definedName name="_3BQPrev4C4">#REF!</definedName>
    <definedName name="_3BQPrev4C5" localSheetId="3">#REF!</definedName>
    <definedName name="_3BQPrev4C5">#REF!</definedName>
    <definedName name="_3BQPrev4C6" localSheetId="3">#REF!</definedName>
    <definedName name="_3BQPrev4C6">#REF!</definedName>
    <definedName name="_3BQPrev4C7" localSheetId="3">#REF!</definedName>
    <definedName name="_3BQPrev4C7">#REF!</definedName>
    <definedName name="_3BQPrev4C8" localSheetId="3">#REF!</definedName>
    <definedName name="_3BQPrev4C8">#REF!</definedName>
    <definedName name="_3BQThisC1" localSheetId="3">#REF!</definedName>
    <definedName name="_3BQThisC1">#REF!</definedName>
    <definedName name="_3BQThisC2" localSheetId="3">#REF!</definedName>
    <definedName name="_3BQThisC2">#REF!</definedName>
    <definedName name="_3BQThisC3" localSheetId="3">#REF!</definedName>
    <definedName name="_3BQThisC3">#REF!</definedName>
    <definedName name="_3BQThisC4" localSheetId="3">#REF!</definedName>
    <definedName name="_3BQThisC4">#REF!</definedName>
    <definedName name="_3BQThisC5" localSheetId="3">#REF!</definedName>
    <definedName name="_3BQThisC5">#REF!</definedName>
    <definedName name="_3BQThisC6" localSheetId="3">#REF!</definedName>
    <definedName name="_3BQThisC6">#REF!</definedName>
    <definedName name="_3BQThisC7" localSheetId="3">#REF!</definedName>
    <definedName name="_3BQThisC7">#REF!</definedName>
    <definedName name="_3BQThisC8" localSheetId="3">#REF!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 localSheetId="3">#REF!</definedName>
    <definedName name="_4AQPrev1C1">#REF!</definedName>
    <definedName name="_4AQPrev1C2" localSheetId="3">#REF!</definedName>
    <definedName name="_4AQPrev1C2">#REF!</definedName>
    <definedName name="_4AQPrev2C1" localSheetId="3">#REF!</definedName>
    <definedName name="_4AQPrev2C1">#REF!</definedName>
    <definedName name="_4AQPrev2C2" localSheetId="3">#REF!</definedName>
    <definedName name="_4AQPrev2C2">#REF!</definedName>
    <definedName name="_4AQPrev3C1" localSheetId="3">#REF!</definedName>
    <definedName name="_4AQPrev3C1">#REF!</definedName>
    <definedName name="_4AQPrev3C2" localSheetId="3">#REF!</definedName>
    <definedName name="_4AQPrev3C2">#REF!</definedName>
    <definedName name="_4AQPrev4C1" localSheetId="3">'[1]Tabell 4A'!#REF!</definedName>
    <definedName name="_4AQPrev4C1">#REF!</definedName>
    <definedName name="_4AQPrev4C2" localSheetId="3">'[1]Tabell 4A'!#REF!</definedName>
    <definedName name="_4AQPrev4C2">#REF!</definedName>
    <definedName name="_4AQThisC1" localSheetId="3">#REF!</definedName>
    <definedName name="_4AQThisC1">#REF!</definedName>
    <definedName name="_4AQThisC2" localSheetId="3">#REF!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 localSheetId="3">#REF!</definedName>
    <definedName name="_4BQPrev1C1">#REF!</definedName>
    <definedName name="_4BQPrev1C2" localSheetId="3">#REF!</definedName>
    <definedName name="_4BQPrev1C2">#REF!</definedName>
    <definedName name="_4BQPrev2C1" localSheetId="3">#REF!</definedName>
    <definedName name="_4BQPrev2C1">#REF!</definedName>
    <definedName name="_4BQPrev2C2" localSheetId="3">#REF!</definedName>
    <definedName name="_4BQPrev2C2">#REF!</definedName>
    <definedName name="_4BQPrev3C1" localSheetId="3">#REF!</definedName>
    <definedName name="_4BQPrev3C1">#REF!</definedName>
    <definedName name="_4BQPrev3C2" localSheetId="3">#REF!</definedName>
    <definedName name="_4BQPrev3C2">#REF!</definedName>
    <definedName name="_4BQPrev4C1" localSheetId="3">#REF!</definedName>
    <definedName name="_4BQPrev4C1">#REF!</definedName>
    <definedName name="_4BQPrev4C2" localSheetId="3">#REF!</definedName>
    <definedName name="_4BQPrev4C2">#REF!</definedName>
    <definedName name="_4BQThisC1" localSheetId="3">#REF!</definedName>
    <definedName name="_4BQThisC1">#REF!</definedName>
    <definedName name="_4BQThisC2" localSheetId="3">#REF!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 localSheetId="3">'[2]Tabell 11.1'!#REF!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 localSheetId="3">#REF!</definedName>
    <definedName name="_5AQPrev1">#REF!</definedName>
    <definedName name="_5AQPrev2" localSheetId="3">#REF!</definedName>
    <definedName name="_5AQPrev2">#REF!</definedName>
    <definedName name="_5AQPrev3" localSheetId="3">#REF!</definedName>
    <definedName name="_5AQPrev3">#REF!</definedName>
    <definedName name="_5AQPrev4" localSheetId="3">#REF!</definedName>
    <definedName name="_5AQPrev4">#REF!</definedName>
    <definedName name="_5AQThis" localSheetId="3">#REF!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 localSheetId="3">'[2]Tabell 11.2'!#REF!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 localSheetId="3">#REF!</definedName>
    <definedName name="_5BQPrev1">#REF!</definedName>
    <definedName name="_5BQPrev2" localSheetId="3">#REF!</definedName>
    <definedName name="_5BQPrev2">#REF!</definedName>
    <definedName name="_5BQPrev3" localSheetId="3">#REF!</definedName>
    <definedName name="_5BQPrev3">#REF!</definedName>
    <definedName name="_5BQPrev4" localSheetId="3">#REF!</definedName>
    <definedName name="_5BQPrev4">#REF!</definedName>
    <definedName name="_5BQThis" localSheetId="3">#REF!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 localSheetId="3">#REF!</definedName>
    <definedName name="_6QPrev1">#REF!</definedName>
    <definedName name="_6QPrev2" localSheetId="3">#REF!</definedName>
    <definedName name="_6QPrev2">#REF!</definedName>
    <definedName name="_6QPrev3" localSheetId="3">#REF!</definedName>
    <definedName name="_6QPrev3">#REF!</definedName>
    <definedName name="_6QPrev4" localSheetId="3">#REF!</definedName>
    <definedName name="_6QPrev4">#REF!</definedName>
    <definedName name="_6QThis" localSheetId="3">#REF!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xlnm._FilterDatabase" localSheetId="15" hidden="1">'Tabell 10'!$A$1:$J$26</definedName>
    <definedName name="_xlnm._FilterDatabase" localSheetId="16" hidden="1">'Tabell 11'!$A$1:$I$26</definedName>
    <definedName name="_xlnm._FilterDatabase" localSheetId="17" hidden="1">'Tabell 12'!$A$1:$I$19</definedName>
    <definedName name="_xlnm._FilterDatabase" localSheetId="18" hidden="1">'Tabell 13'!$A$1:$J$8</definedName>
    <definedName name="_xlnm._FilterDatabase" localSheetId="19" hidden="1">'Tabell 14'!$A$1:$C$8</definedName>
    <definedName name="_xlnm._FilterDatabase" localSheetId="14" hidden="1">'Tabell 9'!$A$1:$I$26</definedName>
    <definedName name="_SamIVV">#REF!</definedName>
    <definedName name="_SamYPrev1">#REF!</definedName>
    <definedName name="_SamYThis">#REF!</definedName>
    <definedName name="_Toc343681227" localSheetId="3">Definitioner!$A$1</definedName>
    <definedName name="adsfasdassdf" localSheetId="4">#REF!</definedName>
    <definedName name="adsfasdassdf">#REF!</definedName>
    <definedName name="afa" localSheetId="4">'[3]RSK-Tabell 1_2012'!#REF!</definedName>
    <definedName name="afa">'[3]RSK-Tabell 1_2012'!#REF!</definedName>
    <definedName name="asaf" localSheetId="4">#REF!</definedName>
    <definedName name="asaf">#REF!</definedName>
    <definedName name="Excel_BuiltIn__FilterDatabase_1" localSheetId="3">'[4]RSK-Tabell 1_2012'!#REF!</definedName>
    <definedName name="Excel_BuiltIn__FilterDatabase_1" localSheetId="4">'[5]RSK-Tabell 1_2012'!#REF!</definedName>
    <definedName name="Excel_BuiltIn__FilterDatabase_1">'[4]RSK-Tabell 1_2012'!#REF!</definedName>
    <definedName name="Excel_BuiltIn__FilterDatabase_4" localSheetId="3">#REF!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4">#REF!</definedName>
    <definedName name="Excel_BuiltIn_Print_Titles_4">#REF!</definedName>
    <definedName name="f">'[4]RSK-Tabell 1_2012'!#REF!</definedName>
    <definedName name="F1I">'Tabell 12'!$A$2</definedName>
    <definedName name="F1IE">'Tabell 12'!$A$3</definedName>
    <definedName name="gfqagq" localSheetId="3">'[6]Tabell 2'!#REF!</definedName>
    <definedName name="gfqagq">'[6]Tabell 2'!#REF!</definedName>
    <definedName name="jtjr" localSheetId="3">'[6]Tabell 2'!#REF!</definedName>
    <definedName name="jtjr">'[6]Tabell 2'!#REF!</definedName>
    <definedName name="L1I">'Tabell 6'!$A$2</definedName>
    <definedName name="L1IE">'Tabell 6'!$A$3</definedName>
    <definedName name="L2I">'Tabell 7'!$A$2</definedName>
    <definedName name="L2IE">'Tabell 7'!$A$3</definedName>
    <definedName name="q" localSheetId="3">'[1]Tabell 1B'!#REF!</definedName>
    <definedName name="q">'[1]Tabell 1B'!#REF!</definedName>
    <definedName name="qg" localSheetId="3">'[6]Tabell 2'!#REF!</definedName>
    <definedName name="qg">'[6]Tabell 2'!#REF!</definedName>
    <definedName name="s" localSheetId="3">'[1]Tabell 1B'!#REF!</definedName>
    <definedName name="s">'[1]Tabell 1B'!#REF!</definedName>
    <definedName name="S1I">Sammanfattning!$A$2</definedName>
    <definedName name="S1IE">Sammanfattning!$A$3</definedName>
    <definedName name="T1I">'Tabell 4'!$A$2</definedName>
    <definedName name="T1IE">'Tabell 4'!$A$3</definedName>
    <definedName name="T2I">'Tabell 5'!$A$2</definedName>
    <definedName name="T2IE">'Tabell 5'!$A$3</definedName>
    <definedName name="tab9b">[7]Data!$B$44:$M$85</definedName>
    <definedName name="thr">'[6]Tabell 2'!#REF!</definedName>
    <definedName name="TT1I">'Tabell 13'!#REF!</definedName>
    <definedName name="TT1INY">'Tabell 13'!$A$2</definedName>
    <definedName name="TT1INYE">'Tabell 13'!$A$3</definedName>
    <definedName name="TT2I">'Tabell 14'!$A$2</definedName>
    <definedName name="TT2IE">'Tabell 14'!$A$3</definedName>
    <definedName name="_xlnm.Print_Area" localSheetId="3">Definitioner!$A$1:$C$27</definedName>
    <definedName name="_xlnm.Print_Area" localSheetId="4">Teckenförklaringar!$A$1:$C$12</definedName>
    <definedName name="V1I">'Tabell 9'!$A$2</definedName>
    <definedName name="V1IE">'Tabell 9'!$A$3</definedName>
    <definedName name="V1N">'Tabell 8'!$A$2</definedName>
    <definedName name="V1NE">'Tabell 8'!$A$3</definedName>
    <definedName name="V2I">'Tabell 10'!$A$2</definedName>
    <definedName name="V2IE">'Tabell 10'!$A$3</definedName>
    <definedName name="V3I">'Tabell 11'!$A$2</definedName>
    <definedName name="V3IE">'Tabell 11'!$A$3</definedName>
    <definedName name="wb" localSheetId="3">'[6]Tabell 1B'!#REF!</definedName>
    <definedName name="wb">'[6]Tabell 1B'!#REF!</definedName>
    <definedName name="År">2008</definedName>
    <definedName name="Är1">'Tabell 1'!$A$2</definedName>
    <definedName name="Är1E">'Tabell 1'!$A$3</definedName>
    <definedName name="Är2">'Tabell 2'!$A$2</definedName>
    <definedName name="Är2E">'Tabell 2'!$A$3</definedName>
    <definedName name="Är3">'Tabell 3'!$A$2</definedName>
    <definedName name="Är3E">'Tabell 3'!$A$3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6" i="36" l="1"/>
  <c r="B45" i="36"/>
  <c r="B43" i="36"/>
  <c r="B42" i="36"/>
  <c r="B40" i="36"/>
  <c r="B39" i="36"/>
  <c r="B37" i="36"/>
  <c r="B36" i="36"/>
  <c r="B34" i="36"/>
  <c r="B33" i="36"/>
  <c r="B31" i="36"/>
  <c r="B30" i="36"/>
  <c r="B25" i="36"/>
  <c r="B24" i="36"/>
  <c r="B22" i="36"/>
  <c r="B21" i="36"/>
  <c r="B19" i="36"/>
  <c r="B18" i="36"/>
  <c r="B16" i="36"/>
  <c r="B15" i="36"/>
  <c r="B13" i="36"/>
  <c r="B12" i="36"/>
  <c r="B10" i="36"/>
  <c r="B9" i="36"/>
  <c r="B7" i="36"/>
  <c r="B6" i="36"/>
  <c r="B4" i="36"/>
  <c r="B3" i="36"/>
  <c r="B28" i="36"/>
  <c r="B27" i="36"/>
</calcChain>
</file>

<file path=xl/sharedStrings.xml><?xml version="1.0" encoding="utf-8"?>
<sst xmlns="http://schemas.openxmlformats.org/spreadsheetml/2006/main" count="946" uniqueCount="339">
  <si>
    <t>Övriga länder</t>
  </si>
  <si>
    <t/>
  </si>
  <si>
    <t>..</t>
  </si>
  <si>
    <t>Tabell 3A</t>
  </si>
  <si>
    <t>Region</t>
  </si>
  <si>
    <t>Övriga EU-länder</t>
  </si>
  <si>
    <t>Okänt land</t>
  </si>
  <si>
    <t>Tabell 3B</t>
  </si>
  <si>
    <t>Tabell 3C</t>
  </si>
  <si>
    <t>Tabell 2A</t>
  </si>
  <si>
    <t>därav</t>
  </si>
  <si>
    <t>lastbilar, släp, påhängsvagnar</t>
  </si>
  <si>
    <t>järnvägsvagnar</t>
  </si>
  <si>
    <t>Tabell 2B</t>
  </si>
  <si>
    <t>Tabell 2C</t>
  </si>
  <si>
    <t>Antal fartyg</t>
  </si>
  <si>
    <t xml:space="preserve"> </t>
  </si>
  <si>
    <t>flytande bulk</t>
  </si>
  <si>
    <t>containrar</t>
  </si>
  <si>
    <t>torr bulk</t>
  </si>
  <si>
    <t>annan last</t>
  </si>
  <si>
    <r>
      <t xml:space="preserve">flytande bulk </t>
    </r>
    <r>
      <rPr>
        <sz val="8"/>
        <rFont val="Calibri"/>
        <family val="2"/>
      </rPr>
      <t>–</t>
    </r>
    <r>
      <rPr>
        <sz val="8"/>
        <rFont val="Arial"/>
        <family val="2"/>
      </rPr>
      <t xml:space="preserve"> </t>
    </r>
    <r>
      <rPr>
        <i/>
        <sz val="8"/>
        <rFont val="Arial"/>
        <family val="2"/>
      </rPr>
      <t>liquid bulk</t>
    </r>
  </si>
  <si>
    <r>
      <t xml:space="preserve">torr bulk </t>
    </r>
    <r>
      <rPr>
        <sz val="8"/>
        <rFont val="Calibri"/>
        <family val="2"/>
      </rPr>
      <t>–</t>
    </r>
    <r>
      <rPr>
        <sz val="8"/>
        <rFont val="Arial"/>
        <family val="2"/>
      </rPr>
      <t xml:space="preserve"> </t>
    </r>
    <r>
      <rPr>
        <i/>
        <sz val="8"/>
        <rFont val="Arial"/>
        <family val="2"/>
      </rPr>
      <t>dry bulk</t>
    </r>
  </si>
  <si>
    <r>
      <t xml:space="preserve">lastbilar, släp, påhängsvagnar </t>
    </r>
    <r>
      <rPr>
        <sz val="8"/>
        <rFont val="Calibri"/>
        <family val="2"/>
      </rPr>
      <t>–</t>
    </r>
  </si>
  <si>
    <t>semitrailers</t>
  </si>
  <si>
    <r>
      <t xml:space="preserve">containrar </t>
    </r>
    <r>
      <rPr>
        <sz val="8"/>
        <rFont val="Calibri"/>
        <family val="2"/>
      </rPr>
      <t>–</t>
    </r>
    <r>
      <rPr>
        <sz val="8"/>
        <rFont val="Arial"/>
        <family val="2"/>
      </rPr>
      <t xml:space="preserve"> </t>
    </r>
    <r>
      <rPr>
        <i/>
        <sz val="8"/>
        <rFont val="Arial"/>
        <family val="2"/>
      </rPr>
      <t>containers</t>
    </r>
  </si>
  <si>
    <t>of which</t>
  </si>
  <si>
    <t>disembarking passengers</t>
  </si>
  <si>
    <t>embarking passengers</t>
  </si>
  <si>
    <t>Antal fartygsanlöp i svenska hamnar, ankommande fartyg</t>
  </si>
  <si>
    <t>Number of vessels entered in Swedish ports</t>
  </si>
  <si>
    <t xml:space="preserve">därav </t>
  </si>
  <si>
    <r>
      <t>passagerarfartyg och färjor</t>
    </r>
    <r>
      <rPr>
        <vertAlign val="superscript"/>
        <sz val="8"/>
        <rFont val="Arial"/>
        <family val="2"/>
      </rPr>
      <t>2</t>
    </r>
  </si>
  <si>
    <t xml:space="preserve">of which </t>
  </si>
  <si>
    <t xml:space="preserve">passenger vessels and ferries </t>
  </si>
  <si>
    <t>kryssningsfartyg</t>
  </si>
  <si>
    <t>vessels in direct voyages</t>
  </si>
  <si>
    <t>Total godshantering i svenska hamnar fördelad på region. Kvantitet i 1 000-tal ton</t>
  </si>
  <si>
    <t xml:space="preserve">road goods vehicles, trailers and </t>
  </si>
  <si>
    <r>
      <t xml:space="preserve">annan last </t>
    </r>
    <r>
      <rPr>
        <sz val="8"/>
        <rFont val="Calibri"/>
        <family val="2"/>
      </rPr>
      <t>–</t>
    </r>
    <r>
      <rPr>
        <sz val="8"/>
        <rFont val="Arial"/>
        <family val="2"/>
      </rPr>
      <t xml:space="preserve"> </t>
    </r>
    <r>
      <rPr>
        <i/>
        <sz val="8"/>
        <rFont val="Arial"/>
        <family val="2"/>
      </rPr>
      <t>other cargo</t>
    </r>
  </si>
  <si>
    <r>
      <t xml:space="preserve">Totalt </t>
    </r>
    <r>
      <rPr>
        <b/>
        <sz val="8"/>
        <rFont val="Calibri"/>
        <family val="2"/>
      </rPr>
      <t>–</t>
    </r>
    <r>
      <rPr>
        <b/>
        <i/>
        <sz val="8"/>
        <rFont val="Arial"/>
        <family val="2"/>
      </rPr>
      <t xml:space="preserve"> Total</t>
    </r>
  </si>
  <si>
    <r>
      <t xml:space="preserve">ankommande passagerare </t>
    </r>
    <r>
      <rPr>
        <sz val="8"/>
        <rFont val="Calibri"/>
        <family val="2"/>
      </rPr>
      <t>–</t>
    </r>
  </si>
  <si>
    <t>Other seaborne goods handled in Swedish ports by region. Quantity in 1 000 tonnes</t>
  </si>
  <si>
    <r>
      <t xml:space="preserve">avresande passagerare </t>
    </r>
    <r>
      <rPr>
        <sz val="8"/>
        <rFont val="Calibri"/>
        <family val="2"/>
      </rPr>
      <t>–</t>
    </r>
  </si>
  <si>
    <t>Total seaborne goods handled in Swedish ports by region. Quantity in 1 000 tonnes</t>
  </si>
  <si>
    <t>Hantering av övrigt gods i svenska hamnar fördelad på region. Kvantitet i 1 000-tal ton</t>
  </si>
  <si>
    <r>
      <t xml:space="preserve">Totalt – </t>
    </r>
    <r>
      <rPr>
        <b/>
        <i/>
        <sz val="8"/>
        <rFont val="Arial"/>
        <family val="2"/>
      </rPr>
      <t>Total</t>
    </r>
  </si>
  <si>
    <r>
      <t xml:space="preserve">Lossat gods – </t>
    </r>
    <r>
      <rPr>
        <i/>
        <sz val="8"/>
        <color theme="1"/>
        <rFont val="Arial"/>
        <family val="2"/>
      </rPr>
      <t>Unloaded goods</t>
    </r>
  </si>
  <si>
    <r>
      <t xml:space="preserve">Lastat gods – </t>
    </r>
    <r>
      <rPr>
        <i/>
        <sz val="8"/>
        <color theme="1"/>
        <rFont val="Arial"/>
        <family val="2"/>
      </rPr>
      <t>Loaded goods</t>
    </r>
  </si>
  <si>
    <r>
      <t xml:space="preserve">Totalt – </t>
    </r>
    <r>
      <rPr>
        <i/>
        <sz val="8"/>
        <color theme="1"/>
        <rFont val="Arial"/>
        <family val="2"/>
      </rPr>
      <t>Total</t>
    </r>
  </si>
  <si>
    <r>
      <t xml:space="preserve">Lastade varor – </t>
    </r>
    <r>
      <rPr>
        <b/>
        <i/>
        <sz val="8"/>
        <rFont val="Arial"/>
        <family val="2"/>
      </rPr>
      <t>Loaded goods</t>
    </r>
  </si>
  <si>
    <t xml:space="preserve">Bruttodräktighet i 1 000 </t>
  </si>
  <si>
    <r>
      <rPr>
        <b/>
        <sz val="8"/>
        <rFont val="Arial"/>
        <family val="2"/>
      </rPr>
      <t xml:space="preserve">Antal besökande kryssningspassagerare </t>
    </r>
    <r>
      <rPr>
        <i/>
        <sz val="8"/>
        <rFont val="Arial"/>
        <family val="2"/>
      </rPr>
      <t xml:space="preserve">– </t>
    </r>
  </si>
  <si>
    <r>
      <t>Antal passagerare</t>
    </r>
    <r>
      <rPr>
        <b/>
        <vertAlign val="superscript"/>
        <sz val="8"/>
        <rFont val="Arial"/>
        <family val="2"/>
      </rPr>
      <t>1</t>
    </r>
    <r>
      <rPr>
        <b/>
        <sz val="8"/>
        <rFont val="Arial"/>
        <family val="2"/>
      </rPr>
      <t xml:space="preserve"> </t>
    </r>
    <r>
      <rPr>
        <b/>
        <sz val="8"/>
        <rFont val="Calibri"/>
        <family val="2"/>
      </rPr>
      <t>–</t>
    </r>
    <r>
      <rPr>
        <b/>
        <sz val="8"/>
        <rFont val="Arial"/>
        <family val="2"/>
      </rPr>
      <t xml:space="preserve"> </t>
    </r>
    <r>
      <rPr>
        <b/>
        <i/>
        <sz val="8"/>
        <rFont val="Arial"/>
        <family val="2"/>
      </rPr>
      <t>Number of passengers</t>
    </r>
    <r>
      <rPr>
        <b/>
        <i/>
        <vertAlign val="superscript"/>
        <sz val="8"/>
        <rFont val="Arial"/>
        <family val="2"/>
      </rPr>
      <t>1</t>
    </r>
  </si>
  <si>
    <t>Antal passagerare, 1 000-tal</t>
  </si>
  <si>
    <t xml:space="preserve">Number of passengers, 1 000 </t>
  </si>
  <si>
    <r>
      <t>Hantering av råolja och raffinerade petroleumprodukter i svenska hamnar fördelad på region. Kvantitet i 1</t>
    </r>
    <r>
      <rPr>
        <b/>
        <sz val="10"/>
        <color theme="1"/>
        <rFont val="Calibri"/>
        <family val="2"/>
      </rPr>
      <t xml:space="preserve"> </t>
    </r>
    <r>
      <rPr>
        <b/>
        <sz val="10"/>
        <color theme="1"/>
        <rFont val="Arial"/>
        <family val="2"/>
      </rPr>
      <t>000-tal ton</t>
    </r>
  </si>
  <si>
    <r>
      <t>Crude petroleum and refined petroleum products handled in Swedish ports by region. Quantity in 1</t>
    </r>
    <r>
      <rPr>
        <sz val="10"/>
        <color theme="1"/>
        <rFont val="Calibri"/>
        <family val="2"/>
      </rPr>
      <t xml:space="preserve"> </t>
    </r>
    <r>
      <rPr>
        <sz val="10"/>
        <color theme="1"/>
        <rFont val="Arial"/>
        <family val="2"/>
      </rPr>
      <t>000 tonnes</t>
    </r>
  </si>
  <si>
    <r>
      <t>Share of types of cargo handled in Swedish ports, foreign and domestic traffic. Quantity in 1</t>
    </r>
    <r>
      <rPr>
        <sz val="9"/>
        <rFont val="Calibri"/>
        <family val="2"/>
      </rPr>
      <t> </t>
    </r>
    <r>
      <rPr>
        <sz val="9"/>
        <rFont val="Arial"/>
        <family val="2"/>
      </rPr>
      <t>000 tonnes</t>
    </r>
  </si>
  <si>
    <r>
      <t>Hanterade godsvolymer i svenska hamnar, utrikes och inrikes trafik, fördelade efter lasttyper. Kvantitet i 1</t>
    </r>
    <r>
      <rPr>
        <b/>
        <sz val="10"/>
        <rFont val="Calibri"/>
        <family val="2"/>
      </rPr>
      <t> </t>
    </r>
    <r>
      <rPr>
        <b/>
        <sz val="10"/>
        <rFont val="Arial"/>
        <family val="2"/>
      </rPr>
      <t>000-tal ton</t>
    </r>
  </si>
  <si>
    <r>
      <t xml:space="preserve">järnvägsvagnar </t>
    </r>
    <r>
      <rPr>
        <sz val="8"/>
        <rFont val="Calibri"/>
        <family val="2"/>
      </rPr>
      <t>–</t>
    </r>
    <r>
      <rPr>
        <sz val="8"/>
        <rFont val="Arial"/>
        <family val="2"/>
      </rPr>
      <t xml:space="preserve"> </t>
    </r>
    <r>
      <rPr>
        <i/>
        <sz val="8"/>
        <rFont val="Arial"/>
        <family val="2"/>
      </rPr>
      <t>railway wagons</t>
    </r>
  </si>
  <si>
    <t xml:space="preserve">Number of cruise passengers on excursion </t>
  </si>
  <si>
    <r>
      <t xml:space="preserve">kryssningsfartyg </t>
    </r>
    <r>
      <rPr>
        <sz val="8"/>
        <rFont val="Calibri"/>
        <family val="2"/>
      </rPr>
      <t>–</t>
    </r>
    <r>
      <rPr>
        <sz val="8"/>
        <rFont val="Arial"/>
        <family val="2"/>
      </rPr>
      <t xml:space="preserve"> </t>
    </r>
    <r>
      <rPr>
        <i/>
        <sz val="8"/>
        <rFont val="Arial"/>
        <family val="2"/>
      </rPr>
      <t>cruise passenger vessels</t>
    </r>
  </si>
  <si>
    <r>
      <t xml:space="preserve">Bruttodräktighet i 1 000  – </t>
    </r>
    <r>
      <rPr>
        <i/>
        <sz val="8"/>
        <rFont val="Arial"/>
        <family val="2"/>
      </rPr>
      <t>Gross tonnage in 1 000</t>
    </r>
  </si>
  <si>
    <r>
      <t xml:space="preserve">Övriga länder – </t>
    </r>
    <r>
      <rPr>
        <i/>
        <sz val="8"/>
        <rFont val="Arial"/>
        <family val="2"/>
      </rPr>
      <t>Other countries</t>
    </r>
  </si>
  <si>
    <r>
      <t xml:space="preserve">Okänt land – </t>
    </r>
    <r>
      <rPr>
        <i/>
        <sz val="8"/>
        <rFont val="Arial"/>
        <family val="2"/>
      </rPr>
      <t>Unknown country</t>
    </r>
  </si>
  <si>
    <r>
      <t>Övriga Norden</t>
    </r>
    <r>
      <rPr>
        <vertAlign val="superscript"/>
        <sz val="8"/>
        <rFont val="Arial"/>
        <family val="2"/>
      </rPr>
      <t xml:space="preserve">2 </t>
    </r>
    <r>
      <rPr>
        <sz val="8"/>
        <rFont val="Arial"/>
        <family val="2"/>
      </rPr>
      <t xml:space="preserve">– </t>
    </r>
    <r>
      <rPr>
        <i/>
        <sz val="8"/>
        <rFont val="Arial"/>
        <family val="2"/>
      </rPr>
      <t>Other Nordic countries</t>
    </r>
    <r>
      <rPr>
        <i/>
        <vertAlign val="superscript"/>
        <sz val="8"/>
        <rFont val="Arial"/>
        <family val="2"/>
      </rPr>
      <t>2</t>
    </r>
  </si>
  <si>
    <r>
      <t>Sverige</t>
    </r>
    <r>
      <rPr>
        <vertAlign val="superscript"/>
        <sz val="8"/>
        <rFont val="Arial"/>
        <family val="2"/>
      </rPr>
      <t>1</t>
    </r>
  </si>
  <si>
    <r>
      <t>Sverige</t>
    </r>
    <r>
      <rPr>
        <vertAlign val="superscript"/>
        <sz val="8"/>
        <rFont val="Arial"/>
        <family val="2"/>
      </rPr>
      <t>1</t>
    </r>
    <r>
      <rPr>
        <sz val="8"/>
        <rFont val="Arial"/>
        <family val="2"/>
      </rPr>
      <t xml:space="preserve"> – </t>
    </r>
    <r>
      <rPr>
        <i/>
        <sz val="8"/>
        <rFont val="Arial"/>
        <family val="2"/>
      </rPr>
      <t>Sweden</t>
    </r>
    <r>
      <rPr>
        <i/>
        <vertAlign val="superscript"/>
        <sz val="8"/>
        <rFont val="Arial"/>
        <family val="2"/>
      </rPr>
      <t>1</t>
    </r>
  </si>
  <si>
    <r>
      <t>Övriga Norden</t>
    </r>
    <r>
      <rPr>
        <vertAlign val="superscript"/>
        <sz val="8"/>
        <rFont val="Arial"/>
        <family val="2"/>
      </rPr>
      <t>2</t>
    </r>
  </si>
  <si>
    <r>
      <t xml:space="preserve">Övriga EU-länder – </t>
    </r>
    <r>
      <rPr>
        <i/>
        <sz val="8"/>
        <rFont val="Arial"/>
        <family val="2"/>
      </rPr>
      <t>Other EU countries</t>
    </r>
  </si>
  <si>
    <t>roroenheter</t>
  </si>
  <si>
    <t>övriga roroenheter</t>
  </si>
  <si>
    <r>
      <t xml:space="preserve">roroenheter – </t>
    </r>
    <r>
      <rPr>
        <i/>
        <sz val="8"/>
        <rFont val="Arial"/>
        <family val="2"/>
      </rPr>
      <t>roro units</t>
    </r>
  </si>
  <si>
    <r>
      <t xml:space="preserve">övriga roroenheter – </t>
    </r>
    <r>
      <rPr>
        <i/>
        <sz val="8"/>
        <rFont val="Arial"/>
        <family val="2"/>
      </rPr>
      <t>other roro units</t>
    </r>
  </si>
  <si>
    <r>
      <t>Antal fartyg</t>
    </r>
    <r>
      <rPr>
        <b/>
        <vertAlign val="superscript"/>
        <sz val="8"/>
        <rFont val="Arial"/>
        <family val="2"/>
      </rPr>
      <t>1</t>
    </r>
    <r>
      <rPr>
        <b/>
        <sz val="8"/>
        <rFont val="Arial"/>
        <family val="2"/>
      </rPr>
      <t xml:space="preserve"> </t>
    </r>
    <r>
      <rPr>
        <b/>
        <sz val="8"/>
        <rFont val="Calibri"/>
        <family val="2"/>
      </rPr>
      <t xml:space="preserve">– </t>
    </r>
    <r>
      <rPr>
        <b/>
        <i/>
        <sz val="8"/>
        <rFont val="Arial"/>
        <family val="2"/>
      </rPr>
      <t>Number of vessels</t>
    </r>
    <r>
      <rPr>
        <b/>
        <i/>
        <vertAlign val="superscript"/>
        <sz val="8"/>
        <rFont val="Arial"/>
        <family val="2"/>
      </rPr>
      <t>1</t>
    </r>
    <r>
      <rPr>
        <b/>
        <i/>
        <sz val="8"/>
        <rFont val="Arial"/>
        <family val="2"/>
      </rPr>
      <t xml:space="preserve"> </t>
    </r>
  </si>
  <si>
    <t>I direkt utrikes fart</t>
  </si>
  <si>
    <r>
      <t>Lossade varor – Unl</t>
    </r>
    <r>
      <rPr>
        <b/>
        <i/>
        <sz val="8"/>
        <rFont val="Arial"/>
        <family val="2"/>
      </rPr>
      <t>oaded goods</t>
    </r>
  </si>
  <si>
    <t>Ändamål och innehåll</t>
  </si>
  <si>
    <t>Statistikens framställning</t>
  </si>
  <si>
    <t>Statistikens kvalitet</t>
  </si>
  <si>
    <t>Björn Tano</t>
  </si>
  <si>
    <t>tel: 010-414 42 28, e-post: bjorn.tano@trafa.se</t>
  </si>
  <si>
    <r>
      <t xml:space="preserve">Kontaktpersoner på Trafikanalys: / </t>
    </r>
    <r>
      <rPr>
        <b/>
        <i/>
        <sz val="10"/>
        <rFont val="Arial"/>
        <family val="2"/>
      </rPr>
      <t>Contact persons at Transport Analysis:</t>
    </r>
  </si>
  <si>
    <t>Enhet</t>
  </si>
  <si>
    <t>Utländska lastbilar Till / Från Sverige</t>
  </si>
  <si>
    <t>Utländska lastbilar Cabotage i Sverige</t>
  </si>
  <si>
    <t>Utländska lastbilar Transit i Sverige</t>
  </si>
  <si>
    <t>Svenska lastbilar Till / Från Sverige</t>
  </si>
  <si>
    <t>Svenska lastbilar Inrikes</t>
  </si>
  <si>
    <t>Svenska lastbilar Transit i Sverige</t>
  </si>
  <si>
    <t>Procent</t>
  </si>
  <si>
    <t>LASTAT GODS</t>
  </si>
  <si>
    <t>TRANSPORTARBETE I SVERIGE</t>
  </si>
  <si>
    <t>År</t>
  </si>
  <si>
    <t>1  Produkter från jordbruk, skogsbruk och fiske</t>
  </si>
  <si>
    <t>2  Kol, råolja och naturgas</t>
  </si>
  <si>
    <t>3  Malm, andra produkter från utvinning</t>
  </si>
  <si>
    <t>4  Livsmedel, drycker och tobak</t>
  </si>
  <si>
    <t>5  Textil, beklädnadsvaror, läder och lädervaror</t>
  </si>
  <si>
    <t>7  Stenkols- och raffinerade petroleumprodukter</t>
  </si>
  <si>
    <t>8  Kemikalier, kemiska produkter, konstfiber, gummi- och plastvaror samt kärnbränsle</t>
  </si>
  <si>
    <t>9  Andra icke-metalliska mineraliska produkter</t>
  </si>
  <si>
    <t>11  Maskiner och instrument</t>
  </si>
  <si>
    <t>12  Transportutrustning</t>
  </si>
  <si>
    <t>13  Möbler och andra tillverkade varor</t>
  </si>
  <si>
    <t>14  Hushållsavfall, annat avfall och returråvara</t>
  </si>
  <si>
    <t>15  Post och paket</t>
  </si>
  <si>
    <t>16  Utrustning för transport och gods</t>
  </si>
  <si>
    <t>17  Flyttgods, fordon för reparation</t>
  </si>
  <si>
    <t>18  Styckegods och samlastat gods</t>
  </si>
  <si>
    <t>19  Oidentifierbart gods</t>
  </si>
  <si>
    <t>20  Andra varor, ej tidigare specificerade</t>
  </si>
  <si>
    <t>2  Gaser</t>
  </si>
  <si>
    <t>3  Brandfarliga vätskor</t>
  </si>
  <si>
    <t>4.1  Brandfarliga fasta ämnen</t>
  </si>
  <si>
    <t>4.2  Självantändande ämnen</t>
  </si>
  <si>
    <t>4.3  Ämnen som utvecklar brandfarliga gaser vid kontakt med vatten</t>
  </si>
  <si>
    <t>5.1  Oxiderande ämnen</t>
  </si>
  <si>
    <t>5.2  Organiska peroxider</t>
  </si>
  <si>
    <t>6.1  Giftiga ämnen</t>
  </si>
  <si>
    <t>7  Radioaktiva ämnen</t>
  </si>
  <si>
    <t>8  Frätande ämnen</t>
  </si>
  <si>
    <t>9  Övriga farliga ämnen och föremål</t>
  </si>
  <si>
    <t>1  Explosiva ämnen och föremål</t>
  </si>
  <si>
    <t>6.2  Smittförande ämnen</t>
  </si>
  <si>
    <t>Okänd</t>
  </si>
  <si>
    <t>Yrkestrafik</t>
  </si>
  <si>
    <t>Firmabilstrafik</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</si>
  <si>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</si>
  <si>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</si>
  <si>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</si>
  <si>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</si>
  <si>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</si>
  <si>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</si>
  <si>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</si>
  <si>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</si>
  <si>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</si>
  <si>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</si>
  <si>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</si>
  <si>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</si>
  <si>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</si>
  <si>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</si>
  <si>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</si>
  <si>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</si>
  <si>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</si>
  <si>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</si>
  <si>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</si>
  <si>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</si>
  <si>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</si>
  <si>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</si>
  <si>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</si>
  <si>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Anmärkning: Notera att inte alla länder finns med i inrapporteringen. Därmed underskattas troligen samtliga målvariabler för utländska lastbilar, samt även de utländska lastbilarnas andelar.</t>
  </si>
  <si>
    <t>10  Metallvaror exkl. maskiner och utrustning</t>
  </si>
  <si>
    <t>Purpose and content</t>
  </si>
  <si>
    <t>The quality of the statistics</t>
  </si>
  <si>
    <r>
      <t xml:space="preserve">Kort om statistiken / </t>
    </r>
    <r>
      <rPr>
        <b/>
        <i/>
        <sz val="16"/>
        <color theme="0"/>
        <rFont val="Tahoma"/>
        <family val="2"/>
      </rPr>
      <t>Statistics in brief</t>
    </r>
  </si>
  <si>
    <t>The statistics are based on a compilation of data pertaining to goods transport by road from EU countries as well as data supplied voluntarily by other European countries. The information is based on sample surveys in each country. Transport Analysis receives calculated values, which correspond to all transports of the countries' lorries, from Eurostat and Transport Analysis produce the table appendix.</t>
  </si>
  <si>
    <t>Production</t>
  </si>
  <si>
    <r>
      <t>Innehållsförteckning</t>
    </r>
    <r>
      <rPr>
        <b/>
        <sz val="16"/>
        <color rgb="FFFF0000"/>
        <rFont val="Tahoma"/>
        <family val="2"/>
      </rPr>
      <t xml:space="preserve"> </t>
    </r>
    <r>
      <rPr>
        <b/>
        <sz val="16"/>
        <color theme="0"/>
        <rFont val="Tahoma"/>
        <family val="2"/>
      </rPr>
      <t xml:space="preserve">/ </t>
    </r>
    <r>
      <rPr>
        <b/>
        <i/>
        <sz val="16"/>
        <color theme="0"/>
        <rFont val="Tahoma"/>
        <family val="2"/>
      </rPr>
      <t>Contents</t>
    </r>
  </si>
  <si>
    <r>
      <t>TRAFIKARBETE I SVERIGE</t>
    </r>
    <r>
      <rPr>
        <b/>
        <vertAlign val="superscript"/>
        <sz val="9"/>
        <rFont val="Arial"/>
        <family val="2"/>
      </rPr>
      <t>1</t>
    </r>
  </si>
  <si>
    <r>
      <t>TRANSPORTER</t>
    </r>
    <r>
      <rPr>
        <b/>
        <vertAlign val="superscript"/>
        <sz val="9"/>
        <rFont val="Arial"/>
        <family val="2"/>
      </rPr>
      <t>1</t>
    </r>
  </si>
  <si>
    <t>Andel utländska lastblar, Till / Från Sverige</t>
  </si>
  <si>
    <t>Andel utländska lastbilar, Totalt</t>
  </si>
  <si>
    <t>Andel utländska lastbilar, Inrikes</t>
  </si>
  <si>
    <t>Cabotagetrafik</t>
  </si>
  <si>
    <t>Transittrafik</t>
  </si>
  <si>
    <t>Trafik genom Sverige utan att uppehåll görs för lastning eller lossning av gods.</t>
  </si>
  <si>
    <t>Traffic through Sweden without a stop for loading or unloading goods.</t>
  </si>
  <si>
    <t>Utländsk lastbil som kör mellan två svenska platser. Motsvarande inrikes trafik med en svensk lastbil. Cabotage är omgärdat av ett detaljerat regelverk om hur länge en utländsk lastbil får stanna i Sverige för att cabotaget ska vara lagligt.</t>
  </si>
  <si>
    <t>Foreign lorry transport within Sweden. There are detailed regulations on how long a foreign lorry may stay in Sweden for cabotage to be legal.</t>
  </si>
  <si>
    <t>Ton i 1 000-tal</t>
  </si>
  <si>
    <t>Godsmängd
i 1 000 ton</t>
  </si>
  <si>
    <t>Trafikarbete
med last i
Sverige, 1 000 km</t>
  </si>
  <si>
    <t>Trafikarbete
utan last i
Sverige, 1 000 km</t>
  </si>
  <si>
    <t>Trafikarbete
med last
hela sträckan, 1 000 km</t>
  </si>
  <si>
    <t>Antal transporter
utan last i Sverige, 1 000-tal</t>
  </si>
  <si>
    <t>Antal transporter
med last i
Sverige, 1 000-tal</t>
  </si>
  <si>
    <t>Trafikarbete utan last
hela sträckan, 1 000 km</t>
  </si>
  <si>
    <t>Transportarbete
i Sverige,
miljoner tonkilometer</t>
  </si>
  <si>
    <t>Transportarbete
hela sträckan,
miljoner tonkilometer</t>
  </si>
  <si>
    <t>Trafikarbete med last
i Sverige, 1 000 km</t>
  </si>
  <si>
    <t>Trafikarbete utan last
i Sverige, 1 000 km</t>
  </si>
  <si>
    <t>Transportarbete i Sverige,
miljoner tonkilometer</t>
  </si>
  <si>
    <t>Antal transporter med last i Sverige, 1 000-tal</t>
  </si>
  <si>
    <t>Antal transporter utan last i Sverige, 1 000-tal</t>
  </si>
  <si>
    <t>Antal transporter
med last i Sverige, 1 000-tal</t>
  </si>
  <si>
    <t>Godsmängd från utlandet i 1 000 ton</t>
  </si>
  <si>
    <t>Godsmängd 	cabotage i 1 000 ton</t>
  </si>
  <si>
    <t>Total godsmängd i 1 000 ton</t>
  </si>
  <si>
    <t>Godsmängd till utlandet i 1 000 ton</t>
  </si>
  <si>
    <t>Transportarbete hela sträckan, miljoner tonkilometer</t>
  </si>
  <si>
    <t>Trafikarbete med last hela sträckan, 1 000 km</t>
  </si>
  <si>
    <t>Trafikarbete utan last hela sträckan, 1 000 km</t>
  </si>
  <si>
    <t>Tonkilometer i 
miljoner</t>
  </si>
  <si>
    <t>Avser transporter för företagets egen räkning, exempelvis grossister och återförsäljare som distribuerar egna varor till sina kunder.</t>
  </si>
  <si>
    <t>Avser transporter som ställs till allmänhetens förfogande mot betalning såsom godstrafik, taxitrafik, linjetrafik samt beställningstrafik med buss. Trafiktillstånd krävs.</t>
  </si>
  <si>
    <t>Refers to transports that are made available to the public for a fee, such as freight traffic, taxi traffic, scheduled traffic and order traffic by bus. Traffic permit required.</t>
  </si>
  <si>
    <t>Refers to transports for the company's own account, such as wholesalers and retailers who distribute their own goods to their customers.</t>
  </si>
  <si>
    <t>01 Stockholms län</t>
  </si>
  <si>
    <t>03 Uppsala län</t>
  </si>
  <si>
    <t>04 Södermanlands län</t>
  </si>
  <si>
    <t>05 Östergötlands län</t>
  </si>
  <si>
    <t>06 Jönköpings län</t>
  </si>
  <si>
    <t>07 Kronobergs län</t>
  </si>
  <si>
    <t>08 Kalmar län</t>
  </si>
  <si>
    <t>09 Gotlands län</t>
  </si>
  <si>
    <t>10 Blekinge län</t>
  </si>
  <si>
    <t>12 Skåne län</t>
  </si>
  <si>
    <t>13 Hallands län</t>
  </si>
  <si>
    <t>14 Västra Götalands län</t>
  </si>
  <si>
    <t>17 Värmlands län</t>
  </si>
  <si>
    <t>18 Örebro län</t>
  </si>
  <si>
    <t>19 Västmanlands län</t>
  </si>
  <si>
    <t>21 Gävleborgs län</t>
  </si>
  <si>
    <t>22 Västernorrlands län</t>
  </si>
  <si>
    <t>23 Jämtlands län</t>
  </si>
  <si>
    <t>24 Västerbottens län</t>
  </si>
  <si>
    <t>25 Norrbottens län</t>
  </si>
  <si>
    <t>20 Dalarnas län</t>
  </si>
  <si>
    <t>Totalt</t>
  </si>
  <si>
    <t>Remark: Observations and information about the transports comes from the same database as dangerous goods and type of transport.</t>
  </si>
  <si>
    <t>Anm: Observationer och information om transporterna kommer från samma databas som farligt gods och typ av transport.</t>
  </si>
  <si>
    <t>Anm: Observationer och information om transporterna kommer från samma databas som varugrupper och typ av transport.</t>
  </si>
  <si>
    <t>Remark: Observations and information about the transports comes from the same database as commodity groups and type of transport.</t>
  </si>
  <si>
    <t>Anm: Observationer och information om transporterna kommer från samma databas som varugrupper och farligt gods.</t>
  </si>
  <si>
    <t>Remark: Observations and information about the transports comes from the same database as commodity groups and dangerous goods.</t>
  </si>
  <si>
    <t>Anette Myhr</t>
  </si>
  <si>
    <t>tel: 010-414 42 17, e-post: anette.myhr@trafa.se</t>
  </si>
  <si>
    <t>Statistiken omfattar de utländska tunga lastbilarnas transporter till, från, inom och transit genom Sverige. Uppgifterna jämförs med de svenska lastbilarnas transporter i inrikes och utrikes trafik motsvarande period för att få en uppskattning av den totala transportverksamheten med tung lastbil och därmed även få de utländska lastbilarnas marknadsandelar i Sverige. Statistiken omfattar inte lastbilar som är registrerade i länder utanför EU, som inte vill lämna in statistiken frivilligt. Exempelvis ingår inte Ryssland och sannolikt ingår inte heller trafik som utförs av utländska lastbilar utan tillstånd. Däremot ingår exempelvis brittiska och norska lastbilar i statistiken. De variabler som redovisas är bland annat transportarbete, trafikarbete, transporterad vikt, cabotage och transittrafik. Rapporten ges ut som ett komplement till Trafikanalys officiella statistik över Lastbilstrafik som publiceras per kvartal och helår.</t>
  </si>
  <si>
    <t>These statistics cover road freight transports by foreign lorries to, from and within Sweden. The data are compared with statistics regarding the Swedish lorries in domestic and foreign service for corresponding periods, so as to gain an idea of the total transport activity involving heavy lorries, as well as determining the market shares for foreign lorries in Sweden. The statistics do not include lorries registered in non-European countries such as Russia, and shipments by foreign lorries without permits are not likely to be included either. On the other hand, British and Norwegian lorries are included in the statistics. The reported variables include transport mileage and vehicle miles travelled, transported weight, transport performance, cabotage and transit traffic. The report is issued as a supplement to Transport Analysis's official statistics on road freight, which is published quarterly and annually.</t>
  </si>
  <si>
    <t>Sammanfattning</t>
  </si>
  <si>
    <t>Tabell 1</t>
  </si>
  <si>
    <t>Tabell 2</t>
  </si>
  <si>
    <t>Tabell 3</t>
  </si>
  <si>
    <t>Tabell 4</t>
  </si>
  <si>
    <t>Tabell 5</t>
  </si>
  <si>
    <t>Tabell 6</t>
  </si>
  <si>
    <t>Tabell 7</t>
  </si>
  <si>
    <t>Tabell 8</t>
  </si>
  <si>
    <t>Tabell 9</t>
  </si>
  <si>
    <t>Tabell 10</t>
  </si>
  <si>
    <t>Tabell 11</t>
  </si>
  <si>
    <t>Tabell 12</t>
  </si>
  <si>
    <t>Tabell 13</t>
  </si>
  <si>
    <t>Tabell 14</t>
  </si>
  <si>
    <t>Kvalitén beror till stor del på kvalitén i respektive lands urvalsundersökning och den varierar mycket mellan länderna och troligen mellan åren. I stora drag har cabotage största standardfelen. Notera att vi enbart kan visa punktskattningar, vi har inte underlag för att beräkna felmarginalerna. De länder som ingår i sammanställningen har varierat något över åren. Lastbilar som inte ingår i undersökningen räknas inte upp, exempelvis ryska lastbilar, så därmed underskattas troligen andelen utländska lastbilar på svenska vägar. Definitionen på vad en tung lastbil är skiljer sig mellan många länder i undersökningen. Indatafilerna innehållande varugrupper och farligt gods från Eurostat skiljer sig åt något från övriga datafiler. Det innebär att totalen i tabell 1 inte är lika som totalen i tabell 13.</t>
  </si>
  <si>
    <t>The quality largely depends on the quality of each country's sample survey and it varies greatly between countries and probably between years. In general, cabotage has the biggest standard errors. Note that we can only present point estimates, we do not have a data for calculating the margins of error. The countries included in the compilation have varied slightly over the years. Lorries that are not included in the survey are not listed, for example Russian lorries, so the proportion of foreign lorries on Swedish roads is probably underestimated. The definition of what a heavy lorry is differs between many countries in the survey. The datafiles containing commodity groups and dangerous goods from Eurostat are slightly different from the other data files. This means that the total in table 1 is not equal to the total in table 13.</t>
  </si>
  <si>
    <t>Remark: Observations and information about the transports comes from the same database as commodity groups and dangerous goods. Therefore the total does not add up to the total in Table 1.</t>
  </si>
  <si>
    <t>Anm: Observationer och information om transporterna kommer från samma databas som varugrupper och farligt gods.  Därmed summerar totalen inte till totalen redovisad i Tabell 1.</t>
  </si>
  <si>
    <t>6  Trä och varor av trä och kork (exkl. möbler), massa, papper och pappersvaror, trycksaker</t>
  </si>
  <si>
    <t>Sammanfattningstabell</t>
  </si>
  <si>
    <t>Utländska lastbilstransporter i Sverige 2023</t>
  </si>
  <si>
    <t>Road goods transport by foreign lorries in Sweden 2023</t>
  </si>
  <si>
    <r>
      <t>Publiceringsdatum:  2024-10-31 /</t>
    </r>
    <r>
      <rPr>
        <b/>
        <i/>
        <sz val="10"/>
        <rFont val="Arial"/>
        <family val="2"/>
      </rPr>
      <t xml:space="preserve"> Date of publication: October 31, 2024</t>
    </r>
  </si>
  <si>
    <t>Transporter med utländska lastbilar jämfört med svenska lastbilar, på svensk mark. Åren 2012−2023.</t>
  </si>
  <si>
    <t>Transports with foreign lorries compared to Swedish lorries, on Swedish roads. Years 2012 − 2023.</t>
  </si>
  <si>
    <t>Transporter med utländska lastbilar per lastbilens registreringsland, inklusive cabotage och exklusive transit. År 2023.</t>
  </si>
  <si>
    <t>Transports with foreign lorries divided in the country of registration of the lorry, including cabotage and excluding transit. Year 2023.</t>
  </si>
  <si>
    <t>Transporter med utländska lastbilar per lastbilens registreringsland, cabotage. År 2023.</t>
  </si>
  <si>
    <t>Transports with foreign lorries divided in the country of registration of the lorry, cabotage. Year 2023.</t>
  </si>
  <si>
    <t>Transporter med utländska lastbilar per lastbilens registreringsland, transittrafik. År 2023.</t>
  </si>
  <si>
    <t>Transports with foreign lorries divided in the country of registration of the lorry, transit traffic. Year 2023.</t>
  </si>
  <si>
    <t>Transporter med utländska lastbilar till Sverige, per transportens startland. Inklusive Sverige. År 2023.</t>
  </si>
  <si>
    <t>Transports with foreign lorries to Sweden, divided in the country of origin. Including Sweden. Year 2023.</t>
  </si>
  <si>
    <t>Transporter med utländska lastbilar från Sverige, per transportens destinationsland. Inklusive Sverige. År 2023.</t>
  </si>
  <si>
    <t>Transporter med utländska lastbilar till län. År 2023.</t>
  </si>
  <si>
    <t>Transports with foreign lorries to counties. Year 2023.</t>
  </si>
  <si>
    <t>Transporter med utländska lastbilar från län. År 2023.</t>
  </si>
  <si>
    <t>Transports with foreign lorries from counties. Year 2023.</t>
  </si>
  <si>
    <t>Transporter med utländska lastbilar per varugrupp, inklusive cabotage och exklusive transit.  År 2023.</t>
  </si>
  <si>
    <t>Transports with foreign lorries divided in commodity groups, including cabotage and excluding transit. Year 2023.</t>
  </si>
  <si>
    <t>Transporter med utländska lastbilar till Sverige från utlandet, per varugrupp.  År 2023.</t>
  </si>
  <si>
    <t>Transports with foreign lorries to Sweden from abroad, divided in commodity groups. Year 2023.</t>
  </si>
  <si>
    <t>Transporter med utländska lastbilar från Sverige till utlandet, per varugrupp.  År 2023.</t>
  </si>
  <si>
    <t>Transports with foreign lorries from Sweden to abroad, divided in commodity groups. Year 2023.</t>
  </si>
  <si>
    <t>Transporter med utländska lastbilar per varugrupp, cabotage.  År 2023.</t>
  </si>
  <si>
    <t>Cabotage transports in Sweden with foreign lorries, divided in commodity groups. Year 2023.</t>
  </si>
  <si>
    <t>Transporter med utländska lastbilar med farligt gods, inklusive cabotage och exklusive transit.  År 2023.</t>
  </si>
  <si>
    <t>Transports with foreign lorries divided in dangerous goods, including cabotage and excluding transit. Year 2023.</t>
  </si>
  <si>
    <t>Transporter med utländska lastbilar med last per typ av transport, inklusive cabotage och exklusive transit.  År 2023.</t>
  </si>
  <si>
    <t>Transports with loaded, foreign lorries divided in transport type, including cabotage and excluding transit. Year 2023.</t>
  </si>
  <si>
    <t>Transporter med utländska lastbilar utan last per typ av transport, inklusive cabotage och exklusive transit.  År 2023.</t>
  </si>
  <si>
    <t>Transports with unloaded, foreign lorries divided in transport type, including cabotage and excluding transit. Year 2023.</t>
  </si>
  <si>
    <t>Lastbilens registreringsland</t>
  </si>
  <si>
    <t>Transportens startland</t>
  </si>
  <si>
    <t>Transportens destinationsland</t>
  </si>
  <si>
    <t>Till län</t>
  </si>
  <si>
    <t>Från län</t>
  </si>
  <si>
    <t>Varugrupp</t>
  </si>
  <si>
    <t>Farligt gods</t>
  </si>
  <si>
    <t>Typ av transport</t>
  </si>
  <si>
    <t>BE  Belgien</t>
  </si>
  <si>
    <t>BG  Bulgarien</t>
  </si>
  <si>
    <t>CY  Cypern</t>
  </si>
  <si>
    <t>CZ  Tjeckien</t>
  </si>
  <si>
    <t>DE  Tyskland</t>
  </si>
  <si>
    <t>DK  Danmark</t>
  </si>
  <si>
    <t>EE  Estland</t>
  </si>
  <si>
    <t>ES  Spanien</t>
  </si>
  <si>
    <t>FI  Finland</t>
  </si>
  <si>
    <t>FR  Frankrike</t>
  </si>
  <si>
    <t>HR  Kroatien</t>
  </si>
  <si>
    <t>HU  Ungern</t>
  </si>
  <si>
    <t>IE  Irland</t>
  </si>
  <si>
    <t>IT  Italien</t>
  </si>
  <si>
    <t>LT  Litauen</t>
  </si>
  <si>
    <t>LU  Luxemburg</t>
  </si>
  <si>
    <t>LV  Lettland</t>
  </si>
  <si>
    <t>NL  Nederländerna</t>
  </si>
  <si>
    <t>NO  Norge</t>
  </si>
  <si>
    <t>PL  Polen</t>
  </si>
  <si>
    <t>PT  Portugal</t>
  </si>
  <si>
    <t>RO  Rumänien</t>
  </si>
  <si>
    <t>SI  Slovenien</t>
  </si>
  <si>
    <t>SK  Slovakien</t>
  </si>
  <si>
    <t>CH  Schweiz</t>
  </si>
  <si>
    <t>RS  Serbien</t>
  </si>
  <si>
    <t>SE  Sverige</t>
  </si>
  <si>
    <t>UK
Storbritannien</t>
  </si>
  <si>
    <t>RU  Ryssland</t>
  </si>
  <si>
    <t>XX  Övrigt</t>
  </si>
  <si>
    <t>Okänt</t>
  </si>
  <si>
    <t>Statistiken baseras på en sammanställning av uppgifter från EU-länder samt länder i Europa som rapporterar frivilligt om varutransporter på väg, inrapporterade under den EU-förordning som reglerar ländernas statistikinsamling. År 2023 innehåller statistik från 25 länder och baseras på urvalsundersökningar av tunga lastbilar i respektive land. Trafikanalys får uppräknade värden av Eurostat, som ska motsvara alla transporter av ländernas lastbilar, och beräknar redovisnningsvariabler samt sammanställer tabellbilagan.</t>
  </si>
  <si>
    <t>Antal i 1 000-tal</t>
  </si>
  <si>
    <t>Kilometer i 1 000-tal</t>
  </si>
  <si>
    <r>
      <rPr>
        <vertAlign val="superscript"/>
        <sz val="9"/>
        <rFont val="Arial"/>
        <family val="2"/>
      </rPr>
      <t>1)</t>
    </r>
    <r>
      <rPr>
        <sz val="9"/>
        <rFont val="Arial"/>
        <family val="2"/>
      </rPr>
      <t xml:space="preserve"> Notera att tomma transporter ingår.</t>
    </r>
  </si>
  <si>
    <t xml:space="preserve">Cabotage traffic </t>
  </si>
  <si>
    <t>Transit traffic</t>
  </si>
  <si>
    <t xml:space="preserve">Hire or Reward traffic </t>
  </si>
  <si>
    <t>Own account traffic</t>
  </si>
  <si>
    <t>Transports with foreign lorries from Sweden, divided in the country of destination. Including Sweden. Year 2023.</t>
  </si>
  <si>
    <r>
      <t xml:space="preserve">Definitioner / </t>
    </r>
    <r>
      <rPr>
        <b/>
        <i/>
        <sz val="16"/>
        <color rgb="FFFFFFFF"/>
        <rFont val="Tahoma"/>
        <family val="2"/>
      </rPr>
      <t>Definitions</t>
    </r>
  </si>
  <si>
    <t>AT  Österrike</t>
  </si>
  <si>
    <t>NL Nederländerna</t>
  </si>
  <si>
    <t>UK Storbritannien</t>
  </si>
  <si>
    <t>Statistik 2024:33</t>
  </si>
  <si>
    <t>Anm: Observationer och information om transporterna kommer från samma databas som farligt gods och typ av transport. Därmed summerar totalen inte till totalen redovisad i Tabell 2.</t>
  </si>
  <si>
    <t>Remark: Observations and information about the transports comes from the same database as dangerous goods and type of transport. Therefore the total does not add up to the total in Table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</si>
</sst>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k_r_-;\-* #,##0.00\ _k_r_-;_-* &quot;-&quot;??\ _k_r_-;_-@_-"/>
    <numFmt numFmtId="165" formatCode="#,##0;\-#,##0;&quot;-&quot;"/>
    <numFmt numFmtId="166" formatCode="000"/>
    <numFmt numFmtId="167" formatCode="#\ ##0;\-#\ ##0;&quot;-&quot;"/>
    <numFmt numFmtId="168" formatCode="#,###;\-\ #,###;&quot;-&quot;"/>
    <numFmt numFmtId="169" formatCode="&quot; &quot;;&quot; &quot;;&quot; &quot;"/>
    <numFmt numFmtId="170" formatCode="_-* #,##0_-;\-* #,##0_-;_-* &quot;-&quot;??_-;_-@_-"/>
    <numFmt numFmtId="171" formatCode="0.0"/>
    <numFmt numFmtId="172" formatCode="##,###,###,###,###,###,##0"/>
    <numFmt numFmtId="173" formatCode="_-* #,##0.000000_-;\-* #,##0.000000_-;_-* &quot;-&quot;??_-;_-@_-"/>
  </numFmts>
  <fonts count="7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vertAlign val="superscript"/>
      <sz val="8"/>
      <name val="Arial"/>
      <family val="2"/>
    </font>
    <font>
      <b/>
      <i/>
      <sz val="8"/>
      <name val="Arial"/>
      <family val="2"/>
    </font>
    <font>
      <i/>
      <sz val="10"/>
      <name val="Arial"/>
      <family val="2"/>
    </font>
    <font>
      <i/>
      <sz val="9"/>
      <name val="Arial"/>
      <family val="2"/>
    </font>
    <font>
      <i/>
      <vertAlign val="superscript"/>
      <sz val="8"/>
      <name val="Arial"/>
      <family val="2"/>
    </font>
    <font>
      <b/>
      <sz val="8"/>
      <name val="Calibri"/>
      <family val="2"/>
    </font>
    <font>
      <b/>
      <sz val="10"/>
      <color theme="1"/>
      <name val="Arial"/>
      <family val="2"/>
    </font>
    <font>
      <b/>
      <sz val="10"/>
      <name val="Calibri"/>
      <family val="2"/>
    </font>
    <font>
      <sz val="9"/>
      <name val="Calibri"/>
      <family val="2"/>
    </font>
    <font>
      <sz val="8"/>
      <name val="Calibri"/>
      <family val="2"/>
    </font>
    <font>
      <sz val="8"/>
      <color theme="1"/>
      <name val="Arial"/>
      <family val="2"/>
    </font>
    <font>
      <i/>
      <sz val="8"/>
      <color theme="1"/>
      <name val="Arial"/>
      <family val="2"/>
    </font>
    <font>
      <u/>
      <sz val="10"/>
      <color theme="10"/>
      <name val="Arial"/>
      <family val="2"/>
    </font>
    <font>
      <b/>
      <vertAlign val="superscript"/>
      <sz val="8"/>
      <name val="Arial"/>
      <family val="2"/>
    </font>
    <font>
      <b/>
      <i/>
      <vertAlign val="superscript"/>
      <sz val="8"/>
      <name val="Arial"/>
      <family val="2"/>
    </font>
    <font>
      <b/>
      <sz val="10"/>
      <color theme="1"/>
      <name val="Calibri"/>
      <family val="2"/>
    </font>
    <font>
      <sz val="10"/>
      <color theme="1"/>
      <name val="Calibri"/>
      <family val="2"/>
    </font>
    <font>
      <b/>
      <sz val="16"/>
      <color indexed="9"/>
      <name val="Tahoma"/>
      <family val="2"/>
    </font>
    <font>
      <b/>
      <sz val="20"/>
      <name val="Arial"/>
      <family val="2"/>
    </font>
    <font>
      <b/>
      <i/>
      <sz val="16"/>
      <name val="Arial"/>
      <family val="2"/>
    </font>
    <font>
      <b/>
      <i/>
      <sz val="14"/>
      <name val="Arial"/>
      <family val="2"/>
    </font>
    <font>
      <i/>
      <sz val="14"/>
      <name val="Arial"/>
      <family val="2"/>
    </font>
    <font>
      <u/>
      <sz val="10"/>
      <color indexed="12"/>
      <name val="Arial"/>
      <family val="2"/>
    </font>
    <font>
      <b/>
      <i/>
      <u/>
      <sz val="10"/>
      <name val="Arial"/>
      <family val="2"/>
    </font>
    <font>
      <sz val="8"/>
      <color theme="1"/>
      <name val="Verdana"/>
      <family val="2"/>
    </font>
    <font>
      <u/>
      <sz val="11"/>
      <color theme="10"/>
      <name val="Calibri"/>
      <family val="2"/>
      <scheme val="minor"/>
    </font>
    <font>
      <u/>
      <sz val="11"/>
      <color theme="10"/>
      <name val="Calibri"/>
      <family val="2"/>
    </font>
    <font>
      <sz val="11"/>
      <name val="Arial"/>
      <family val="2"/>
    </font>
    <font>
      <b/>
      <sz val="16"/>
      <color rgb="FFFF0000"/>
      <name val="Tahoma"/>
      <family val="2"/>
    </font>
    <font>
      <b/>
      <i/>
      <sz val="10"/>
      <name val="Arial"/>
      <family val="2"/>
    </font>
    <font>
      <sz val="10"/>
      <name val="Arial"/>
      <family val="2"/>
    </font>
    <font>
      <b/>
      <sz val="12"/>
      <name val="Arial"/>
      <family val="2"/>
    </font>
    <font>
      <u/>
      <sz val="10"/>
      <color rgb="FF0000FF"/>
      <name val="Arial"/>
      <family val="2"/>
    </font>
    <font>
      <sz val="9"/>
      <color rgb="FF0000FF"/>
      <name val="Arial"/>
      <family val="2"/>
    </font>
    <font>
      <b/>
      <i/>
      <sz val="16"/>
      <color rgb="FFFFFFFF"/>
      <name val="Tahoma"/>
      <family val="2"/>
    </font>
    <font>
      <b/>
      <sz val="9.5"/>
      <name val="Arial"/>
      <family val="2"/>
    </font>
    <font>
      <sz val="10"/>
      <name val="Calibri"/>
      <family val="2"/>
    </font>
    <font>
      <u/>
      <sz val="10"/>
      <name val="Arial"/>
      <family val="2"/>
    </font>
    <font>
      <sz val="9.5"/>
      <name val="Arial"/>
      <family val="2"/>
    </font>
    <font>
      <b/>
      <sz val="16"/>
      <color theme="0"/>
      <name val="Tahoma"/>
      <family val="2"/>
    </font>
    <font>
      <b/>
      <i/>
      <sz val="16"/>
      <color theme="0"/>
      <name val="Tahoma"/>
      <family val="2"/>
    </font>
    <font>
      <b/>
      <i/>
      <sz val="9"/>
      <name val="Arial"/>
      <family val="2"/>
    </font>
    <font>
      <b/>
      <vertAlign val="superscript"/>
      <sz val="9"/>
      <name val="Arial"/>
      <family val="2"/>
    </font>
    <font>
      <i/>
      <u/>
      <sz val="10"/>
      <color rgb="FF0000FF"/>
      <name val="Arial"/>
      <family val="2"/>
    </font>
    <font>
      <i/>
      <sz val="10"/>
      <color theme="1"/>
      <name val="Arial"/>
      <family val="2"/>
    </font>
    <font>
      <b/>
      <i/>
      <sz val="10"/>
      <color theme="1"/>
      <name val="Arial"/>
      <family val="2"/>
    </font>
    <font>
      <sz val="9"/>
      <color rgb="FF000000"/>
      <name val="Arial"/>
      <family val="2"/>
    </font>
    <font>
      <b/>
      <sz val="9"/>
      <color rgb="FF000000"/>
      <name val="Arial"/>
      <family val="2"/>
    </font>
    <font>
      <sz val="10"/>
      <color rgb="FFFF0000"/>
      <name val="Arial"/>
      <family val="2"/>
    </font>
    <font>
      <vertAlign val="superscript"/>
      <sz val="9"/>
      <name val="Arial"/>
      <family val="2"/>
    </font>
    <font>
      <sz val="10"/>
      <color rgb="FF0000FF"/>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3">
    <xf numFmtId="0" fontId="0" fillId="0" borderId="0"/>
    <xf numFmtId="0" fontId="10" fillId="0" borderId="0"/>
    <xf numFmtId="164" fontId="10" fillId="0" borderId="0" applyFont="0" applyFill="0" applyBorder="0" applyAlignment="0" applyProtection="0"/>
    <xf numFmtId="0" fontId="40" fillId="0" borderId="0" applyNumberFormat="0" applyFill="0" applyBorder="0" applyAlignment="0" applyProtection="0">
      <alignment vertical="top"/>
      <protection locked="0"/>
    </xf>
    <xf numFmtId="0" fontId="9" fillId="0" borderId="0"/>
    <xf numFmtId="9" fontId="11" fillId="0" borderId="0" applyFill="0" applyBorder="0" applyAlignment="0" applyProtection="0"/>
    <xf numFmtId="0" fontId="41" fillId="0" borderId="0" applyNumberFormat="0" applyFill="0" applyBorder="0" applyAlignment="0" applyProtection="0"/>
    <xf numFmtId="9" fontId="9"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9" fontId="7" fillId="0" borderId="0" applyFont="0" applyFill="0" applyBorder="0" applyAlignment="0" applyProtection="0"/>
    <xf numFmtId="0" fontId="6" fillId="0" borderId="0"/>
    <xf numFmtId="0" fontId="42" fillId="0" borderId="0"/>
    <xf numFmtId="0" fontId="5" fillId="0" borderId="0"/>
    <xf numFmtId="0" fontId="43" fillId="0" borderId="0" applyNumberFormat="0" applyFill="0" applyBorder="0" applyAlignment="0" applyProtection="0"/>
    <xf numFmtId="0" fontId="5" fillId="0" borderId="0"/>
    <xf numFmtId="0" fontId="44" fillId="0" borderId="0" applyNumberFormat="0" applyFill="0" applyBorder="0" applyAlignment="0" applyProtection="0">
      <alignment vertical="top"/>
      <protection locked="0"/>
    </xf>
    <xf numFmtId="0" fontId="11" fillId="0" borderId="0"/>
    <xf numFmtId="0" fontId="11" fillId="0" borderId="0"/>
    <xf numFmtId="0" fontId="15" fillId="0" borderId="0"/>
    <xf numFmtId="0" fontId="4" fillId="0" borderId="0"/>
    <xf numFmtId="9" fontId="4" fillId="0" borderId="0" applyFont="0" applyFill="0" applyBorder="0" applyAlignment="0" applyProtection="0"/>
    <xf numFmtId="0" fontId="3" fillId="0" borderId="0"/>
    <xf numFmtId="0" fontId="3"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30" fillId="0" borderId="0" applyNumberFormat="0" applyFill="0" applyBorder="0" applyAlignment="0" applyProtection="0">
      <alignment vertical="top"/>
      <protection locked="0"/>
    </xf>
    <xf numFmtId="0" fontId="11" fillId="0" borderId="0"/>
    <xf numFmtId="0" fontId="48" fillId="0" borderId="0"/>
    <xf numFmtId="0" fontId="11" fillId="0" borderId="0"/>
    <xf numFmtId="0" fontId="15" fillId="0" borderId="0"/>
    <xf numFmtId="43" fontId="11" fillId="0" borderId="0" applyFont="0" applyFill="0" applyBorder="0" applyAlignment="0" applyProtection="0"/>
    <xf numFmtId="0" fontId="30" fillId="0" borderId="0" applyNumberFormat="0" applyFill="0" applyBorder="0" applyAlignment="0" applyProtection="0"/>
    <xf numFmtId="9" fontId="11" fillId="0" borderId="0" applyFont="0" applyFill="0" applyBorder="0" applyAlignment="0" applyProtection="0"/>
    <xf numFmtId="0" fontId="1" fillId="0" borderId="0"/>
  </cellStyleXfs>
  <cellXfs count="179">
    <xf numFmtId="0" fontId="0" fillId="0" borderId="0" xfId="0"/>
    <xf numFmtId="165" fontId="14" fillId="0" borderId="0" xfId="0" applyNumberFormat="1" applyFont="1"/>
    <xf numFmtId="165" fontId="0" fillId="0" borderId="0" xfId="0" applyNumberFormat="1"/>
    <xf numFmtId="165" fontId="13" fillId="0" borderId="0" xfId="0" applyNumberFormat="1" applyFont="1" applyAlignment="1">
      <alignment wrapText="1"/>
    </xf>
    <xf numFmtId="165" fontId="12" fillId="0" borderId="0" xfId="0" applyNumberFormat="1" applyFont="1"/>
    <xf numFmtId="165" fontId="15" fillId="0" borderId="1" xfId="0" applyNumberFormat="1" applyFont="1" applyBorder="1"/>
    <xf numFmtId="165" fontId="16" fillId="0" borderId="1" xfId="0" applyNumberFormat="1" applyFont="1" applyBorder="1"/>
    <xf numFmtId="165" fontId="15" fillId="0" borderId="0" xfId="0" applyNumberFormat="1" applyFont="1"/>
    <xf numFmtId="165" fontId="15" fillId="0" borderId="0" xfId="0" applyNumberFormat="1" applyFont="1" applyAlignment="1">
      <alignment wrapText="1"/>
    </xf>
    <xf numFmtId="165" fontId="17" fillId="0" borderId="0" xfId="0" applyNumberFormat="1" applyFont="1" applyAlignment="1">
      <alignment vertical="top"/>
    </xf>
    <xf numFmtId="165" fontId="16" fillId="0" borderId="0" xfId="0" applyNumberFormat="1" applyFont="1"/>
    <xf numFmtId="165" fontId="15" fillId="0" borderId="0" xfId="0" applyNumberFormat="1" applyFont="1" applyAlignment="1">
      <alignment vertical="top"/>
    </xf>
    <xf numFmtId="1" fontId="0" fillId="0" borderId="0" xfId="0" applyNumberFormat="1"/>
    <xf numFmtId="165" fontId="0" fillId="0" borderId="0" xfId="0" applyNumberFormat="1" applyAlignment="1">
      <alignment wrapText="1"/>
    </xf>
    <xf numFmtId="165" fontId="17" fillId="0" borderId="0" xfId="0" applyNumberFormat="1" applyFont="1"/>
    <xf numFmtId="165" fontId="19" fillId="0" borderId="0" xfId="0" applyNumberFormat="1" applyFont="1"/>
    <xf numFmtId="0" fontId="14" fillId="0" borderId="0" xfId="0" applyFont="1"/>
    <xf numFmtId="0" fontId="15" fillId="0" borderId="0" xfId="0" applyFont="1" applyAlignment="1">
      <alignment wrapText="1"/>
    </xf>
    <xf numFmtId="0" fontId="15" fillId="0" borderId="0" xfId="0" applyFont="1"/>
    <xf numFmtId="165" fontId="17" fillId="0" borderId="1" xfId="0" applyNumberFormat="1" applyFont="1" applyBorder="1"/>
    <xf numFmtId="0" fontId="12" fillId="0" borderId="0" xfId="0" applyFont="1"/>
    <xf numFmtId="0" fontId="0" fillId="0" borderId="0" xfId="0" applyAlignment="1">
      <alignment wrapText="1"/>
    </xf>
    <xf numFmtId="165" fontId="20" fillId="0" borderId="0" xfId="0" applyNumberFormat="1" applyFont="1" applyAlignment="1">
      <alignment wrapText="1"/>
    </xf>
    <xf numFmtId="0" fontId="16" fillId="0" borderId="1" xfId="0" applyFont="1" applyBorder="1"/>
    <xf numFmtId="0" fontId="0" fillId="0" borderId="1" xfId="0" applyBorder="1"/>
    <xf numFmtId="165" fontId="19" fillId="0" borderId="1" xfId="0" applyNumberFormat="1" applyFont="1" applyBorder="1"/>
    <xf numFmtId="0" fontId="12" fillId="0" borderId="0" xfId="0" applyFont="1" applyAlignment="1">
      <alignment wrapText="1"/>
    </xf>
    <xf numFmtId="165" fontId="15" fillId="0" borderId="0" xfId="0" applyNumberFormat="1" applyFont="1" applyAlignment="1">
      <alignment horizontal="right"/>
    </xf>
    <xf numFmtId="0" fontId="24" fillId="0" borderId="0" xfId="0" applyFont="1"/>
    <xf numFmtId="165" fontId="13" fillId="0" borderId="0" xfId="0" applyNumberFormat="1" applyFont="1" applyAlignment="1">
      <alignment vertical="top"/>
    </xf>
    <xf numFmtId="165" fontId="14" fillId="0" borderId="0" xfId="0" applyNumberFormat="1" applyFont="1" applyAlignment="1">
      <alignment vertical="center"/>
    </xf>
    <xf numFmtId="165" fontId="13" fillId="0" borderId="0" xfId="0" applyNumberFormat="1" applyFont="1" applyAlignment="1">
      <alignment vertical="center"/>
    </xf>
    <xf numFmtId="165" fontId="13" fillId="0" borderId="0" xfId="0" applyNumberFormat="1" applyFont="1" applyAlignment="1">
      <alignment vertical="center" wrapText="1"/>
    </xf>
    <xf numFmtId="165" fontId="13" fillId="0" borderId="3" xfId="0" applyNumberFormat="1" applyFont="1" applyBorder="1"/>
    <xf numFmtId="165" fontId="14" fillId="0" borderId="3" xfId="0" applyNumberFormat="1" applyFont="1" applyBorder="1" applyAlignment="1">
      <alignment vertical="top"/>
    </xf>
    <xf numFmtId="165" fontId="14" fillId="0" borderId="3" xfId="0" applyNumberFormat="1" applyFont="1" applyBorder="1" applyAlignment="1">
      <alignment wrapText="1"/>
    </xf>
    <xf numFmtId="165" fontId="14" fillId="0" borderId="3" xfId="0" applyNumberFormat="1" applyFont="1" applyBorder="1"/>
    <xf numFmtId="165" fontId="21" fillId="0" borderId="3" xfId="0" applyNumberFormat="1" applyFont="1" applyBorder="1"/>
    <xf numFmtId="167" fontId="15" fillId="0" borderId="0" xfId="0" applyNumberFormat="1" applyFont="1"/>
    <xf numFmtId="165" fontId="0" fillId="0" borderId="0" xfId="0" applyNumberFormat="1" applyAlignment="1">
      <alignment vertical="top"/>
    </xf>
    <xf numFmtId="0" fontId="15" fillId="0" borderId="0" xfId="0" applyFont="1" applyAlignment="1">
      <alignment horizontal="right"/>
    </xf>
    <xf numFmtId="165" fontId="15" fillId="0" borderId="3" xfId="0" applyNumberFormat="1" applyFont="1" applyBorder="1"/>
    <xf numFmtId="165" fontId="17" fillId="0" borderId="1" xfId="0" applyNumberFormat="1" applyFont="1" applyBorder="1" applyAlignment="1">
      <alignment vertical="top"/>
    </xf>
    <xf numFmtId="165" fontId="16" fillId="0" borderId="3" xfId="0" applyNumberFormat="1" applyFont="1" applyBorder="1"/>
    <xf numFmtId="165" fontId="15" fillId="0" borderId="3" xfId="0" applyNumberFormat="1" applyFont="1" applyBorder="1" applyAlignment="1">
      <alignment vertical="top"/>
    </xf>
    <xf numFmtId="165" fontId="15" fillId="0" borderId="3" xfId="0" applyNumberFormat="1" applyFont="1" applyBorder="1" applyAlignment="1">
      <alignment wrapText="1"/>
    </xf>
    <xf numFmtId="166" fontId="15" fillId="0" borderId="3" xfId="0" applyNumberFormat="1" applyFont="1" applyBorder="1"/>
    <xf numFmtId="169" fontId="15" fillId="0" borderId="0" xfId="0" applyNumberFormat="1" applyFont="1"/>
    <xf numFmtId="165" fontId="16" fillId="0" borderId="0" xfId="0" applyNumberFormat="1" applyFont="1" applyAlignment="1">
      <alignment vertical="top"/>
    </xf>
    <xf numFmtId="165" fontId="16" fillId="0" borderId="0" xfId="0" applyNumberFormat="1" applyFont="1" applyAlignment="1">
      <alignment wrapText="1"/>
    </xf>
    <xf numFmtId="168" fontId="15" fillId="0" borderId="0" xfId="0" applyNumberFormat="1" applyFont="1"/>
    <xf numFmtId="3" fontId="15" fillId="0" borderId="0" xfId="0" applyNumberFormat="1" applyFont="1"/>
    <xf numFmtId="165" fontId="0" fillId="0" borderId="1" xfId="0" applyNumberFormat="1" applyBorder="1" applyAlignment="1">
      <alignment vertical="top"/>
    </xf>
    <xf numFmtId="165" fontId="16" fillId="0" borderId="1" xfId="0" applyNumberFormat="1" applyFont="1" applyBorder="1" applyAlignment="1">
      <alignment horizontal="right"/>
    </xf>
    <xf numFmtId="0" fontId="0" fillId="2" borderId="0" xfId="0" applyFill="1"/>
    <xf numFmtId="0" fontId="28" fillId="0" borderId="1" xfId="0" applyFont="1" applyBorder="1"/>
    <xf numFmtId="0" fontId="28" fillId="0" borderId="0" xfId="0" applyFont="1"/>
    <xf numFmtId="0" fontId="38" fillId="0" borderId="0" xfId="0" applyFont="1"/>
    <xf numFmtId="0" fontId="39" fillId="0" borderId="0" xfId="0" applyFont="1"/>
    <xf numFmtId="0" fontId="40" fillId="0" borderId="0" xfId="3" applyAlignment="1" applyProtection="1">
      <alignment horizontal="left"/>
    </xf>
    <xf numFmtId="0" fontId="11" fillId="0" borderId="0" xfId="0" applyFont="1" applyAlignment="1">
      <alignment horizontal="left"/>
    </xf>
    <xf numFmtId="0" fontId="28" fillId="0" borderId="0" xfId="0" applyFont="1" applyAlignment="1">
      <alignment horizontal="center"/>
    </xf>
    <xf numFmtId="3" fontId="15" fillId="0" borderId="0" xfId="0" applyNumberFormat="1" applyFont="1" applyAlignment="1">
      <alignment horizontal="right"/>
    </xf>
    <xf numFmtId="3" fontId="16" fillId="0" borderId="0" xfId="0" applyNumberFormat="1" applyFont="1" applyAlignment="1">
      <alignment horizontal="right"/>
    </xf>
    <xf numFmtId="3" fontId="15" fillId="0" borderId="1" xfId="0" applyNumberFormat="1" applyFont="1" applyBorder="1" applyAlignment="1">
      <alignment horizontal="right"/>
    </xf>
    <xf numFmtId="168" fontId="15" fillId="0" borderId="2" xfId="0" applyNumberFormat="1" applyFont="1" applyBorder="1"/>
    <xf numFmtId="168" fontId="15" fillId="0" borderId="1" xfId="0" applyNumberFormat="1" applyFont="1" applyBorder="1"/>
    <xf numFmtId="3" fontId="15" fillId="4" borderId="0" xfId="0" applyNumberFormat="1" applyFont="1" applyFill="1" applyAlignment="1">
      <alignment horizontal="right"/>
    </xf>
    <xf numFmtId="165" fontId="0" fillId="4" borderId="0" xfId="0" applyNumberFormat="1" applyFill="1"/>
    <xf numFmtId="0" fontId="0" fillId="4" borderId="0" xfId="0" applyFill="1"/>
    <xf numFmtId="165" fontId="15" fillId="4" borderId="0" xfId="0" applyNumberFormat="1" applyFont="1" applyFill="1"/>
    <xf numFmtId="0" fontId="15" fillId="4" borderId="0" xfId="0" applyFont="1" applyFill="1" applyAlignment="1">
      <alignment horizontal="right"/>
    </xf>
    <xf numFmtId="165" fontId="17" fillId="4" borderId="0" xfId="0" applyNumberFormat="1" applyFont="1" applyFill="1"/>
    <xf numFmtId="165" fontId="17" fillId="4" borderId="0" xfId="0" applyNumberFormat="1" applyFont="1" applyFill="1" applyAlignment="1">
      <alignment vertical="top"/>
    </xf>
    <xf numFmtId="165" fontId="15" fillId="4" borderId="0" xfId="0" applyNumberFormat="1" applyFont="1" applyFill="1" applyAlignment="1">
      <alignment wrapText="1"/>
    </xf>
    <xf numFmtId="165" fontId="15" fillId="4" borderId="0" xfId="0" applyNumberFormat="1" applyFont="1" applyFill="1" applyAlignment="1">
      <alignment vertical="top"/>
    </xf>
    <xf numFmtId="0" fontId="0" fillId="0" borderId="2" xfId="0" applyBorder="1"/>
    <xf numFmtId="0" fontId="28" fillId="0" borderId="3" xfId="0" applyFont="1" applyBorder="1"/>
    <xf numFmtId="168" fontId="16" fillId="0" borderId="1" xfId="0" applyNumberFormat="1" applyFont="1" applyBorder="1"/>
    <xf numFmtId="0" fontId="0" fillId="0" borderId="3" xfId="0" applyBorder="1"/>
    <xf numFmtId="0" fontId="36" fillId="2" borderId="0" xfId="0" applyFont="1" applyFill="1"/>
    <xf numFmtId="0" fontId="37" fillId="2" borderId="0" xfId="0" applyFont="1" applyFill="1"/>
    <xf numFmtId="0" fontId="38" fillId="2" borderId="0" xfId="0" applyFont="1" applyFill="1"/>
    <xf numFmtId="0" fontId="45" fillId="0" borderId="0" xfId="18" applyFont="1" applyAlignment="1">
      <alignment vertical="center" wrapText="1"/>
    </xf>
    <xf numFmtId="0" fontId="35" fillId="3" borderId="0" xfId="0" applyFont="1" applyFill="1" applyAlignment="1">
      <alignment horizontal="center" vertical="center"/>
    </xf>
    <xf numFmtId="0" fontId="12" fillId="0" borderId="0" xfId="35" applyFont="1"/>
    <xf numFmtId="170" fontId="0" fillId="0" borderId="0" xfId="39" applyNumberFormat="1" applyFont="1"/>
    <xf numFmtId="0" fontId="49" fillId="0" borderId="0" xfId="0" applyFont="1"/>
    <xf numFmtId="0" fontId="13" fillId="0" borderId="0" xfId="0" applyFont="1"/>
    <xf numFmtId="170" fontId="14" fillId="0" borderId="0" xfId="39" applyNumberFormat="1" applyFont="1"/>
    <xf numFmtId="0" fontId="13" fillId="0" borderId="0" xfId="0" applyFont="1" applyAlignment="1">
      <alignment wrapText="1"/>
    </xf>
    <xf numFmtId="0" fontId="13" fillId="0" borderId="0" xfId="0" applyFont="1" applyAlignment="1">
      <alignment horizontal="center" wrapText="1"/>
    </xf>
    <xf numFmtId="0" fontId="14" fillId="0" borderId="0" xfId="0" applyFont="1" applyAlignment="1">
      <alignment wrapText="1"/>
    </xf>
    <xf numFmtId="170" fontId="14" fillId="0" borderId="0" xfId="39" applyNumberFormat="1" applyFont="1" applyAlignment="1">
      <alignment horizontal="right"/>
    </xf>
    <xf numFmtId="0" fontId="21" fillId="0" borderId="0" xfId="0" applyFont="1"/>
    <xf numFmtId="0" fontId="50" fillId="0" borderId="0" xfId="40" applyFont="1"/>
    <xf numFmtId="0" fontId="51" fillId="0" borderId="0" xfId="0" applyFont="1"/>
    <xf numFmtId="0" fontId="14" fillId="0" borderId="0" xfId="0" applyFont="1" applyAlignment="1">
      <alignment horizontal="right"/>
    </xf>
    <xf numFmtId="0" fontId="0" fillId="0" borderId="0" xfId="0" applyAlignment="1">
      <alignment horizontal="right"/>
    </xf>
    <xf numFmtId="43" fontId="14" fillId="0" borderId="0" xfId="0" applyNumberFormat="1" applyFont="1"/>
    <xf numFmtId="43" fontId="14" fillId="0" borderId="0" xfId="39" applyFont="1"/>
    <xf numFmtId="9" fontId="14" fillId="0" borderId="0" xfId="41" applyFont="1"/>
    <xf numFmtId="171" fontId="14" fillId="0" borderId="0" xfId="0" applyNumberFormat="1" applyFont="1"/>
    <xf numFmtId="0" fontId="11" fillId="2" borderId="0" xfId="37" applyFill="1"/>
    <xf numFmtId="0" fontId="53" fillId="2" borderId="0" xfId="37" applyFont="1" applyFill="1" applyAlignment="1">
      <alignment vertical="center"/>
    </xf>
    <xf numFmtId="0" fontId="47" fillId="2" borderId="0" xfId="37" applyFont="1" applyFill="1"/>
    <xf numFmtId="0" fontId="12" fillId="0" borderId="0" xfId="37" applyFont="1"/>
    <xf numFmtId="0" fontId="11" fillId="2" borderId="0" xfId="38" applyFont="1" applyFill="1" applyAlignment="1">
      <alignment horizontal="left"/>
    </xf>
    <xf numFmtId="0" fontId="54" fillId="2" borderId="0" xfId="38" applyFont="1" applyFill="1" applyAlignment="1">
      <alignment horizontal="left"/>
    </xf>
    <xf numFmtId="0" fontId="11" fillId="2" borderId="0" xfId="38" applyFont="1" applyFill="1"/>
    <xf numFmtId="0" fontId="11" fillId="2" borderId="0" xfId="38" quotePrefix="1" applyFont="1" applyFill="1" applyAlignment="1">
      <alignment horizontal="left"/>
    </xf>
    <xf numFmtId="0" fontId="55" fillId="2" borderId="0" xfId="38" applyFont="1" applyFill="1" applyAlignment="1">
      <alignment horizontal="left"/>
    </xf>
    <xf numFmtId="0" fontId="11" fillId="2" borderId="0" xfId="38" applyFont="1" applyFill="1" applyAlignment="1">
      <alignment wrapText="1"/>
    </xf>
    <xf numFmtId="0" fontId="56" fillId="0" borderId="0" xfId="0" applyFont="1" applyAlignment="1">
      <alignment horizontal="left" vertical="center" indent="4"/>
    </xf>
    <xf numFmtId="9" fontId="0" fillId="0" borderId="0" xfId="41" applyFont="1"/>
    <xf numFmtId="170" fontId="0" fillId="0" borderId="0" xfId="41" applyNumberFormat="1" applyFont="1"/>
    <xf numFmtId="9" fontId="14" fillId="0" borderId="0" xfId="41" applyFont="1" applyAlignment="1">
      <alignment horizontal="right"/>
    </xf>
    <xf numFmtId="170" fontId="14" fillId="0" borderId="0" xfId="41" applyNumberFormat="1" applyFont="1" applyAlignment="1">
      <alignment horizontal="right"/>
    </xf>
    <xf numFmtId="9" fontId="0" fillId="0" borderId="0" xfId="41" applyFont="1" applyAlignment="1">
      <alignment horizontal="right"/>
    </xf>
    <xf numFmtId="170" fontId="0" fillId="0" borderId="0" xfId="41" applyNumberFormat="1" applyFont="1" applyAlignment="1">
      <alignment horizontal="right"/>
    </xf>
    <xf numFmtId="9" fontId="0" fillId="0" borderId="0" xfId="0" applyNumberFormat="1"/>
    <xf numFmtId="0" fontId="59" fillId="0" borderId="0" xfId="0" applyFont="1"/>
    <xf numFmtId="0" fontId="61" fillId="0" borderId="0" xfId="40" applyFont="1"/>
    <xf numFmtId="0" fontId="13" fillId="0" borderId="0" xfId="0" applyFont="1" applyAlignment="1">
      <alignment horizontal="center"/>
    </xf>
    <xf numFmtId="0" fontId="42" fillId="0" borderId="0" xfId="13"/>
    <xf numFmtId="0" fontId="24" fillId="2" borderId="0" xfId="13" applyFont="1" applyFill="1" applyAlignment="1">
      <alignment vertical="center"/>
    </xf>
    <xf numFmtId="0" fontId="35" fillId="0" borderId="0" xfId="0" applyFont="1" applyAlignment="1">
      <alignment horizontal="center" vertical="center"/>
    </xf>
    <xf numFmtId="172" fontId="64" fillId="0" borderId="0" xfId="0" applyNumberFormat="1" applyFont="1" applyAlignment="1">
      <alignment horizontal="right"/>
    </xf>
    <xf numFmtId="172" fontId="64" fillId="0" borderId="0" xfId="0" applyNumberFormat="1" applyFont="1" applyAlignment="1">
      <alignment horizontal="right" wrapText="1"/>
    </xf>
    <xf numFmtId="0" fontId="26" fillId="0" borderId="0" xfId="0" applyFont="1"/>
    <xf numFmtId="170" fontId="21" fillId="0" borderId="0" xfId="39" applyNumberFormat="1" applyFont="1"/>
    <xf numFmtId="170" fontId="59" fillId="0" borderId="0" xfId="39" applyNumberFormat="1" applyFont="1"/>
    <xf numFmtId="172" fontId="65" fillId="0" borderId="0" xfId="0" applyNumberFormat="1" applyFont="1" applyAlignment="1">
      <alignment horizontal="right"/>
    </xf>
    <xf numFmtId="170" fontId="12" fillId="0" borderId="0" xfId="41" applyNumberFormat="1" applyFont="1" applyAlignment="1">
      <alignment horizontal="right"/>
    </xf>
    <xf numFmtId="9" fontId="12" fillId="0" borderId="0" xfId="41" applyFont="1"/>
    <xf numFmtId="9" fontId="12" fillId="0" borderId="0" xfId="41" applyFont="1" applyAlignment="1">
      <alignment horizontal="right"/>
    </xf>
    <xf numFmtId="170" fontId="13" fillId="0" borderId="0" xfId="41" applyNumberFormat="1" applyFont="1" applyAlignment="1">
      <alignment horizontal="right"/>
    </xf>
    <xf numFmtId="9" fontId="13" fillId="0" borderId="0" xfId="41" applyFont="1" applyAlignment="1">
      <alignment horizontal="right"/>
    </xf>
    <xf numFmtId="0" fontId="13" fillId="0" borderId="0" xfId="0" applyFont="1" applyAlignment="1">
      <alignment horizontal="right"/>
    </xf>
    <xf numFmtId="172" fontId="65" fillId="0" borderId="0" xfId="0" applyNumberFormat="1" applyFont="1" applyAlignment="1">
      <alignment horizontal="right" wrapText="1"/>
    </xf>
    <xf numFmtId="171" fontId="13" fillId="0" borderId="0" xfId="0" applyNumberFormat="1" applyFont="1"/>
    <xf numFmtId="173" fontId="14" fillId="0" borderId="0" xfId="39" applyNumberFormat="1" applyFont="1"/>
    <xf numFmtId="172" fontId="14" fillId="0" borderId="0" xfId="0" applyNumberFormat="1" applyFont="1"/>
    <xf numFmtId="0" fontId="66" fillId="0" borderId="0" xfId="0" applyFont="1"/>
    <xf numFmtId="9" fontId="11" fillId="0" borderId="0" xfId="41" applyFont="1" applyAlignment="1">
      <alignment horizontal="right"/>
    </xf>
    <xf numFmtId="170" fontId="11" fillId="0" borderId="0" xfId="41" applyNumberFormat="1" applyFont="1" applyAlignment="1">
      <alignment horizontal="right"/>
    </xf>
    <xf numFmtId="9" fontId="11" fillId="0" borderId="0" xfId="41" applyFont="1"/>
    <xf numFmtId="0" fontId="12" fillId="0" borderId="0" xfId="0" applyFont="1" applyAlignment="1">
      <alignment horizontal="right"/>
    </xf>
    <xf numFmtId="170" fontId="21" fillId="0" borderId="0" xfId="0" applyNumberFormat="1" applyFont="1"/>
    <xf numFmtId="170" fontId="21" fillId="0" borderId="0" xfId="39" applyNumberFormat="1" applyFont="1" applyFill="1"/>
    <xf numFmtId="0" fontId="24" fillId="2" borderId="0" xfId="13" applyFont="1" applyFill="1"/>
    <xf numFmtId="0" fontId="63" fillId="2" borderId="0" xfId="13" applyFont="1" applyFill="1"/>
    <xf numFmtId="0" fontId="8" fillId="2" borderId="0" xfId="13" applyFont="1" applyFill="1" applyAlignment="1">
      <alignment horizontal="left" wrapText="1"/>
    </xf>
    <xf numFmtId="0" fontId="62" fillId="2" borderId="0" xfId="13" applyFont="1" applyFill="1" applyAlignment="1">
      <alignment horizontal="left" wrapText="1"/>
    </xf>
    <xf numFmtId="0" fontId="62" fillId="2" borderId="0" xfId="13" applyFont="1" applyFill="1" applyAlignment="1">
      <alignment wrapText="1"/>
    </xf>
    <xf numFmtId="0" fontId="11" fillId="0" borderId="0" xfId="0" applyFont="1" applyAlignment="1">
      <alignment wrapText="1"/>
    </xf>
    <xf numFmtId="0" fontId="11" fillId="0" borderId="0" xfId="18" applyAlignment="1">
      <alignment wrapText="1"/>
    </xf>
    <xf numFmtId="0" fontId="12" fillId="0" borderId="0" xfId="18" applyFont="1" applyAlignment="1">
      <alignment wrapText="1"/>
    </xf>
    <xf numFmtId="0" fontId="47" fillId="0" borderId="0" xfId="18" applyFont="1" applyAlignment="1">
      <alignment wrapText="1"/>
    </xf>
    <xf numFmtId="0" fontId="11" fillId="2" borderId="0" xfId="0" applyFont="1" applyFill="1"/>
    <xf numFmtId="0" fontId="11" fillId="0" borderId="0" xfId="0" applyFont="1"/>
    <xf numFmtId="0" fontId="68" fillId="0" borderId="0" xfId="0" applyFont="1"/>
    <xf numFmtId="0" fontId="20" fillId="2" borderId="0" xfId="37" applyFont="1" applyFill="1"/>
    <xf numFmtId="0" fontId="20" fillId="2" borderId="0" xfId="37" applyFont="1" applyFill="1" applyAlignment="1">
      <alignment wrapText="1"/>
    </xf>
    <xf numFmtId="172" fontId="0" fillId="0" borderId="0" xfId="0" applyNumberFormat="1"/>
    <xf numFmtId="0" fontId="57" fillId="3" borderId="0" xfId="0" applyFont="1" applyFill="1" applyAlignment="1">
      <alignment horizontal="center" vertical="center"/>
    </xf>
    <xf numFmtId="0" fontId="69" fillId="3" borderId="0" xfId="0" applyFont="1" applyFill="1" applyAlignment="1">
      <alignment horizontal="center" vertical="center"/>
    </xf>
    <xf numFmtId="0" fontId="35" fillId="3" borderId="0" xfId="0" applyFont="1" applyFill="1" applyAlignment="1">
      <alignment horizontal="center" vertical="center"/>
    </xf>
    <xf numFmtId="0" fontId="35" fillId="3" borderId="0" xfId="37" applyFont="1" applyFill="1" applyAlignment="1">
      <alignment horizontal="center" vertical="center"/>
    </xf>
    <xf numFmtId="0" fontId="13" fillId="0" borderId="0" xfId="0" applyFont="1" applyAlignment="1">
      <alignment horizontal="center"/>
    </xf>
    <xf numFmtId="165" fontId="12" fillId="0" borderId="0" xfId="0" applyNumberFormat="1" applyFont="1" applyAlignment="1">
      <alignment wrapText="1"/>
    </xf>
    <xf numFmtId="0" fontId="0" fillId="0" borderId="0" xfId="0" applyAlignment="1">
      <alignment wrapText="1"/>
    </xf>
    <xf numFmtId="0" fontId="28" fillId="0" borderId="1" xfId="0" applyFont="1" applyBorder="1" applyAlignment="1">
      <alignment horizontal="center"/>
    </xf>
    <xf numFmtId="0" fontId="24" fillId="0" borderId="0" xfId="0" applyFont="1" applyAlignment="1">
      <alignment horizontal="left" vertical="top" wrapText="1"/>
    </xf>
    <xf numFmtId="0" fontId="8" fillId="0" borderId="0" xfId="0" applyFont="1" applyAlignment="1">
      <alignment vertical="top" wrapText="1"/>
    </xf>
    <xf numFmtId="0" fontId="0" fillId="0" borderId="0" xfId="0"/>
    <xf numFmtId="0" fontId="20" fillId="0" borderId="0" xfId="18" applyFont="1" applyAlignment="1">
      <alignment vertical="center" wrapText="1"/>
    </xf>
    <xf numFmtId="0" fontId="11" fillId="0" borderId="0" xfId="18" applyAlignment="1">
      <alignment vertical="center" wrapText="1"/>
    </xf>
    <xf numFmtId="0" fontId="62" fillId="2" borderId="0" xfId="13" applyFont="1" applyFill="1" applyAlignment="1">
      <alignment horizontal="left" vertical="top" wrapText="1"/>
    </xf>
  </cellXfs>
  <cellStyles count="43">
    <cellStyle name="Hyperlänk" xfId="40" builtinId="8"/>
    <cellStyle name="Hyperlänk 2" xfId="3" xr:uid="{00000000-0005-0000-0000-000001000000}"/>
    <cellStyle name="Hyperlänk 2 2" xfId="17" xr:uid="{00000000-0005-0000-0000-000002000000}"/>
    <cellStyle name="Hyperlänk 3" xfId="34" xr:uid="{00000000-0005-0000-0000-000003000000}"/>
    <cellStyle name="Hyperlänk 4" xfId="15" xr:uid="{00000000-0005-0000-0000-000004000000}"/>
    <cellStyle name="Normal" xfId="0" builtinId="0"/>
    <cellStyle name="Normal 11" xfId="35" xr:uid="{1F1B1118-C432-45B5-AD32-3F842FB29E84}"/>
    <cellStyle name="Normal 2" xfId="1" xr:uid="{00000000-0005-0000-0000-000006000000}"/>
    <cellStyle name="Normal 2 2" xfId="8" xr:uid="{00000000-0005-0000-0000-000007000000}"/>
    <cellStyle name="Normal 2 2 2" xfId="29" xr:uid="{00000000-0005-0000-0000-000008000000}"/>
    <cellStyle name="Normal 2 3" xfId="18" xr:uid="{00000000-0005-0000-0000-000009000000}"/>
    <cellStyle name="Normal 2 4" xfId="25" xr:uid="{00000000-0005-0000-0000-00000A000000}"/>
    <cellStyle name="Normal 3" xfId="4" xr:uid="{00000000-0005-0000-0000-00000B000000}"/>
    <cellStyle name="Normal 3 2" xfId="10" xr:uid="{00000000-0005-0000-0000-00000C000000}"/>
    <cellStyle name="Normal 3 2 2" xfId="31" xr:uid="{00000000-0005-0000-0000-00000D000000}"/>
    <cellStyle name="Normal 3 2 2 2" xfId="23" xr:uid="{00000000-0005-0000-0000-00000E000000}"/>
    <cellStyle name="Normal 3 2 3 2 2 2 2" xfId="16" xr:uid="{00000000-0005-0000-0000-00000F000000}"/>
    <cellStyle name="Normal 3 3" xfId="27" xr:uid="{00000000-0005-0000-0000-000010000000}"/>
    <cellStyle name="Normal 3 4" xfId="12" xr:uid="{00000000-0005-0000-0000-000011000000}"/>
    <cellStyle name="Normal 3 4 2" xfId="24" xr:uid="{00000000-0005-0000-0000-000012000000}"/>
    <cellStyle name="Normal 3 4 3" xfId="33" xr:uid="{00000000-0005-0000-0000-000013000000}"/>
    <cellStyle name="Normal 4" xfId="21" xr:uid="{00000000-0005-0000-0000-000014000000}"/>
    <cellStyle name="Normal 5" xfId="19" xr:uid="{00000000-0005-0000-0000-000015000000}"/>
    <cellStyle name="Normal 5 2 2 2" xfId="14" xr:uid="{00000000-0005-0000-0000-000016000000}"/>
    <cellStyle name="Normal 5 2 2 2 2" xfId="42" xr:uid="{FDD72326-B6A1-4538-9A17-F404479E121E}"/>
    <cellStyle name="Normal 5 4" xfId="37" xr:uid="{90C3CD5E-8BBD-4637-B696-A1ACDDC4C1F9}"/>
    <cellStyle name="Normal 6" xfId="13" xr:uid="{00000000-0005-0000-0000-000017000000}"/>
    <cellStyle name="Normal 6 2" xfId="20" xr:uid="{00000000-0005-0000-0000-000018000000}"/>
    <cellStyle name="Normal 6 4" xfId="38" xr:uid="{1C2C274E-3AC4-424E-88E3-F9DD933FB62F}"/>
    <cellStyle name="Normal 7" xfId="36" xr:uid="{F71A3ED6-9DEA-4C00-9E91-C01298D6C407}"/>
    <cellStyle name="Procent" xfId="41" builtinId="5"/>
    <cellStyle name="Procent 2" xfId="5" xr:uid="{00000000-0005-0000-0000-00001A000000}"/>
    <cellStyle name="Procent 3" xfId="7" xr:uid="{00000000-0005-0000-0000-00001B000000}"/>
    <cellStyle name="Procent 3 2" xfId="11" xr:uid="{00000000-0005-0000-0000-00001C000000}"/>
    <cellStyle name="Procent 3 2 2" xfId="32" xr:uid="{00000000-0005-0000-0000-00001D000000}"/>
    <cellStyle name="Procent 3 3" xfId="28" xr:uid="{00000000-0005-0000-0000-00001E000000}"/>
    <cellStyle name="Procent 4" xfId="22" xr:uid="{00000000-0005-0000-0000-00001F000000}"/>
    <cellStyle name="Resultat" xfId="6" xr:uid="{00000000-0005-0000-0000-000020000000}"/>
    <cellStyle name="Tusental" xfId="39" builtinId="3"/>
    <cellStyle name="Tusental 2" xfId="2" xr:uid="{00000000-0005-0000-0000-000022000000}"/>
    <cellStyle name="Tusental 2 2" xfId="9" xr:uid="{00000000-0005-0000-0000-000023000000}"/>
    <cellStyle name="Tusental 2 2 2" xfId="30" xr:uid="{00000000-0005-0000-0000-000024000000}"/>
    <cellStyle name="Tusental 2 3" xfId="26" xr:uid="{00000000-0005-0000-0000-000025000000}"/>
  </cellStyles>
  <dxfs count="0"/>
  <tableStyles count="0" defaultTableStyle="TableStyleMedium9" defaultPivotStyle="PivotStyleLight16"/>
  <colors>
    <mruColors>
      <color rgb="FF0000FF"/>
      <color rgb="FF7CBF33"/>
      <color rgb="FF52AF32"/>
      <color rgb="FFFFFF43"/>
      <color rgb="FFFA4C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4</xdr:col>
      <xdr:colOff>517571</xdr:colOff>
      <xdr:row>7</xdr:row>
      <xdr:rowOff>261384</xdr:rowOff>
    </xdr:to>
    <xdr:pic>
      <xdr:nvPicPr>
        <xdr:cNvPr id="4" name="Bildobjekt 3">
          <a:extLst>
            <a:ext uri="{FF2B5EF4-FFF2-40B4-BE49-F238E27FC236}">
              <a16:creationId xmlns:a16="http://schemas.microsoft.com/office/drawing/2014/main" id="{25235479-3083-47B3-84E6-A7C04293CC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219" y="1571625"/>
          <a:ext cx="2339227" cy="5947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to\Downloads\sjotrafik-2020---2021-09-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1\gemensam\Information\Publikationer\Statistik\Fordon\2013\Fordon%20i%20l&#228;n%20och%20kommuner%2020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_ Title"/>
      <sheetName val="Innehåll_ Contents"/>
      <sheetName val="Kort om statistiken"/>
      <sheetName val="Teckenförklaring_ Legends"/>
      <sheetName val="Sammanfattning_Summary"/>
      <sheetName val="Tabell 1"/>
      <sheetName val="Tabell 2"/>
      <sheetName val="Tabell 3"/>
      <sheetName val="Tabell 4"/>
      <sheetName val="Tabell 5.1"/>
      <sheetName val="Tabell 5.2"/>
      <sheetName val="Tabell 6"/>
      <sheetName val="Tabell 7"/>
      <sheetName val="Tabell 8"/>
      <sheetName val="Tabell 9.1–9.3"/>
      <sheetName val="Tabell 10.1"/>
      <sheetName val="Tabell 10.2"/>
      <sheetName val="Tabell 11.1"/>
      <sheetName val="Tabell 11.2"/>
      <sheetName val="Tabell 12.1"/>
      <sheetName val="Tabell 12.2"/>
      <sheetName val="Tabell 12.3"/>
      <sheetName val="Tabell 13"/>
      <sheetName val="Tabell 14"/>
      <sheetName val="Tabell 15.1–15.2"/>
      <sheetName val="Tabell 16"/>
      <sheetName val="Tabell 17"/>
      <sheetName val="Tabell 18"/>
      <sheetName val="Tabell 19"/>
      <sheetName val="Sammanfattningstabell IVV"/>
      <sheetName val="Tabell 20"/>
      <sheetName val="Tabell 21"/>
      <sheetName val="Tabell 22"/>
      <sheetName val="Definitioner_ Definitions"/>
      <sheetName val="Definitioner Varugrupper"/>
      <sheetName val="Definitioner Lasttyper"/>
      <sheetName val="Definitioner Fartygstyp"/>
      <sheetName val="Geografiska områden"/>
      <sheetName val="Riksområden"/>
      <sheetName val="Utökad historik 2ABC"/>
      <sheetName val="Utökad historik 3A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32"/>
  <sheetViews>
    <sheetView showGridLines="0" tabSelected="1" zoomScaleNormal="100" zoomScaleSheetLayoutView="100" workbookViewId="0">
      <selection sqref="A1:L1"/>
    </sheetView>
  </sheetViews>
  <sheetFormatPr defaultRowHeight="13.2"/>
  <sheetData>
    <row r="1" spans="1:12" ht="32.25" customHeight="1">
      <c r="A1" s="165" t="s">
        <v>336</v>
      </c>
      <c r="B1" s="166"/>
      <c r="C1" s="166"/>
      <c r="D1" s="166"/>
      <c r="E1" s="166"/>
      <c r="F1" s="166"/>
      <c r="G1" s="166"/>
      <c r="H1" s="166"/>
      <c r="I1" s="166"/>
      <c r="J1" s="166"/>
      <c r="K1" s="166"/>
      <c r="L1" s="166"/>
    </row>
    <row r="5" spans="1:12">
      <c r="K5" s="113"/>
    </row>
    <row r="6" spans="1:12">
      <c r="K6" s="113"/>
    </row>
    <row r="7" spans="1:12">
      <c r="K7" s="113"/>
    </row>
    <row r="8" spans="1:12" ht="65.25" customHeight="1">
      <c r="B8" s="80" t="s">
        <v>252</v>
      </c>
      <c r="C8" s="54"/>
      <c r="D8" s="54"/>
      <c r="E8" s="54"/>
      <c r="K8" s="113"/>
    </row>
    <row r="9" spans="1:12" ht="20.399999999999999">
      <c r="B9" s="81" t="s">
        <v>253</v>
      </c>
      <c r="C9" s="54"/>
      <c r="D9" s="54"/>
      <c r="E9" s="54"/>
      <c r="K9" s="113"/>
    </row>
    <row r="10" spans="1:12" ht="17.399999999999999">
      <c r="B10" s="82"/>
      <c r="C10" s="54"/>
      <c r="D10" s="54"/>
      <c r="E10" s="54"/>
    </row>
    <row r="11" spans="1:12" ht="14.25" customHeight="1">
      <c r="B11" s="85" t="s">
        <v>254</v>
      </c>
      <c r="C11" s="54"/>
      <c r="D11" s="54"/>
      <c r="E11" s="54"/>
    </row>
    <row r="12" spans="1:12" ht="16.5" customHeight="1">
      <c r="B12" s="57"/>
    </row>
    <row r="13" spans="1:12">
      <c r="B13" s="20" t="s">
        <v>83</v>
      </c>
    </row>
    <row r="14" spans="1:12">
      <c r="B14" s="20"/>
    </row>
    <row r="15" spans="1:12">
      <c r="B15" t="s">
        <v>81</v>
      </c>
    </row>
    <row r="16" spans="1:12">
      <c r="B16" t="s">
        <v>82</v>
      </c>
    </row>
    <row r="18" spans="2:6">
      <c r="B18" t="s">
        <v>227</v>
      </c>
    </row>
    <row r="19" spans="2:6">
      <c r="B19" t="s">
        <v>228</v>
      </c>
      <c r="C19" s="143"/>
      <c r="D19" s="143"/>
      <c r="E19" s="143"/>
      <c r="F19" s="143"/>
    </row>
    <row r="21" spans="2:6">
      <c r="B21" s="20"/>
    </row>
    <row r="22" spans="2:6">
      <c r="B22" s="20"/>
    </row>
    <row r="23" spans="2:6">
      <c r="B23" s="20"/>
    </row>
    <row r="26" spans="2:6" ht="18">
      <c r="B26" s="58"/>
    </row>
    <row r="27" spans="2:6">
      <c r="B27" s="20"/>
    </row>
    <row r="28" spans="2:6">
      <c r="B28" s="59"/>
    </row>
    <row r="29" spans="2:6">
      <c r="B29" s="59"/>
    </row>
    <row r="30" spans="2:6">
      <c r="B30" s="59"/>
    </row>
    <row r="31" spans="2:6">
      <c r="B31" s="59"/>
    </row>
    <row r="32" spans="2:6">
      <c r="B32" s="60"/>
    </row>
  </sheetData>
  <mergeCells count="1">
    <mergeCell ref="A1:L1"/>
  </mergeCells>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123A3-7170-46FB-B842-A6434B1FD7D2}">
  <sheetPr>
    <tabColor rgb="FF7CBF33"/>
    <pageSetUpPr fitToPage="1"/>
  </sheetPr>
  <dimension ref="A1:N35"/>
  <sheetViews>
    <sheetView workbookViewId="0"/>
  </sheetViews>
  <sheetFormatPr defaultColWidth="9.109375" defaultRowHeight="13.2"/>
  <cols>
    <col min="1" max="1" width="21.44140625" customWidth="1"/>
    <col min="2" max="3" width="15.109375" style="86" customWidth="1"/>
    <col min="4" max="4" width="15.5546875" style="86" bestFit="1" customWidth="1"/>
    <col min="5" max="5" width="20.6640625" style="86" bestFit="1" customWidth="1"/>
    <col min="6" max="6" width="15.5546875" style="86" bestFit="1" customWidth="1"/>
    <col min="7" max="7" width="20.6640625" style="86" bestFit="1" customWidth="1"/>
    <col min="8" max="8" width="10.6640625" style="86" bestFit="1" customWidth="1"/>
    <col min="9" max="10" width="18.5546875" style="86" bestFit="1" customWidth="1"/>
    <col min="11" max="11" width="11.33203125" bestFit="1" customWidth="1"/>
    <col min="12" max="12" width="12" bestFit="1" customWidth="1"/>
    <col min="13" max="13" width="10" bestFit="1" customWidth="1"/>
  </cols>
  <sheetData>
    <row r="1" spans="1:14" ht="15.6">
      <c r="A1" s="87" t="s">
        <v>235</v>
      </c>
    </row>
    <row r="2" spans="1:14" ht="15.6">
      <c r="A2" s="87" t="s">
        <v>263</v>
      </c>
    </row>
    <row r="3" spans="1:14">
      <c r="A3" s="121" t="s">
        <v>264</v>
      </c>
    </row>
    <row r="4" spans="1:14">
      <c r="A4" s="16"/>
      <c r="B4" s="16"/>
      <c r="C4" s="16"/>
      <c r="D4" s="16"/>
      <c r="E4" s="16"/>
      <c r="F4" s="16"/>
      <c r="G4" s="16"/>
      <c r="H4" s="16"/>
      <c r="I4" s="16"/>
      <c r="J4" s="16"/>
    </row>
    <row r="5" spans="1:14" ht="36">
      <c r="A5" s="90" t="s">
        <v>285</v>
      </c>
      <c r="B5" s="91" t="s">
        <v>186</v>
      </c>
      <c r="C5" s="91" t="s">
        <v>176</v>
      </c>
      <c r="D5" s="91" t="s">
        <v>173</v>
      </c>
      <c r="E5" s="91" t="s">
        <v>175</v>
      </c>
      <c r="F5" s="91" t="s">
        <v>174</v>
      </c>
      <c r="G5" s="91" t="s">
        <v>178</v>
      </c>
      <c r="H5" s="91" t="s">
        <v>172</v>
      </c>
      <c r="I5" s="91" t="s">
        <v>179</v>
      </c>
      <c r="J5" s="91" t="s">
        <v>180</v>
      </c>
      <c r="K5" s="97"/>
      <c r="L5" s="97"/>
      <c r="M5" s="97"/>
      <c r="N5" s="98"/>
    </row>
    <row r="6" spans="1:14">
      <c r="A6" s="16" t="s">
        <v>333</v>
      </c>
      <c r="B6" s="127">
        <v>7</v>
      </c>
      <c r="C6" s="127" t="s">
        <v>138</v>
      </c>
      <c r="D6" s="127">
        <v>1398</v>
      </c>
      <c r="E6" s="127">
        <v>9658</v>
      </c>
      <c r="F6" s="127" t="s">
        <v>138</v>
      </c>
      <c r="G6" s="127" t="s">
        <v>138</v>
      </c>
      <c r="H6" s="127">
        <v>135</v>
      </c>
      <c r="I6" s="127">
        <v>25</v>
      </c>
      <c r="J6" s="127">
        <v>176</v>
      </c>
      <c r="K6" s="117"/>
      <c r="L6" s="116"/>
      <c r="M6" s="97"/>
      <c r="N6" s="98"/>
    </row>
    <row r="7" spans="1:14">
      <c r="A7" s="16" t="s">
        <v>292</v>
      </c>
      <c r="B7" s="127">
        <v>6</v>
      </c>
      <c r="C7" s="127" t="s">
        <v>138</v>
      </c>
      <c r="D7" s="127">
        <v>1718</v>
      </c>
      <c r="E7" s="127">
        <v>9653</v>
      </c>
      <c r="F7" s="127" t="s">
        <v>138</v>
      </c>
      <c r="G7" s="127" t="s">
        <v>138</v>
      </c>
      <c r="H7" s="127">
        <v>103</v>
      </c>
      <c r="I7" s="127">
        <v>15</v>
      </c>
      <c r="J7" s="127">
        <v>108</v>
      </c>
      <c r="K7" s="117"/>
      <c r="L7" s="116"/>
      <c r="M7" s="97"/>
      <c r="N7" s="98"/>
    </row>
    <row r="8" spans="1:14">
      <c r="A8" s="16" t="s">
        <v>293</v>
      </c>
      <c r="B8" s="127">
        <v>1</v>
      </c>
      <c r="C8" s="127" t="s">
        <v>138</v>
      </c>
      <c r="D8" s="127">
        <v>52</v>
      </c>
      <c r="E8" s="127">
        <v>1305</v>
      </c>
      <c r="F8" s="127" t="s">
        <v>138</v>
      </c>
      <c r="G8" s="127" t="s">
        <v>138</v>
      </c>
      <c r="H8" s="127">
        <v>16</v>
      </c>
      <c r="I8" s="127">
        <v>1</v>
      </c>
      <c r="J8" s="127">
        <v>29</v>
      </c>
      <c r="K8" s="117"/>
      <c r="L8" s="116"/>
      <c r="M8" s="97"/>
      <c r="N8" s="98"/>
    </row>
    <row r="9" spans="1:14">
      <c r="A9" s="16" t="s">
        <v>316</v>
      </c>
      <c r="B9" s="127">
        <v>2</v>
      </c>
      <c r="C9" s="127" t="s">
        <v>138</v>
      </c>
      <c r="D9" s="127">
        <v>654</v>
      </c>
      <c r="E9" s="127">
        <v>3307</v>
      </c>
      <c r="F9" s="127" t="s">
        <v>138</v>
      </c>
      <c r="G9" s="127" t="s">
        <v>138</v>
      </c>
      <c r="H9" s="127">
        <v>43</v>
      </c>
      <c r="I9" s="127">
        <v>13</v>
      </c>
      <c r="J9" s="127">
        <v>65</v>
      </c>
      <c r="K9" s="117"/>
      <c r="L9" s="116"/>
      <c r="M9" s="97"/>
      <c r="N9" s="98"/>
    </row>
    <row r="10" spans="1:14">
      <c r="A10" s="16" t="s">
        <v>294</v>
      </c>
      <c r="B10" s="127">
        <v>0</v>
      </c>
      <c r="C10" s="127" t="s">
        <v>138</v>
      </c>
      <c r="D10" s="127">
        <v>6</v>
      </c>
      <c r="E10" s="127">
        <v>16</v>
      </c>
      <c r="F10" s="127" t="s">
        <v>138</v>
      </c>
      <c r="G10" s="127" t="s">
        <v>138</v>
      </c>
      <c r="H10" s="127">
        <v>0</v>
      </c>
      <c r="I10" s="127">
        <v>0</v>
      </c>
      <c r="J10" s="127">
        <v>0</v>
      </c>
      <c r="K10" s="117"/>
      <c r="L10" s="116"/>
      <c r="M10" s="97"/>
      <c r="N10" s="98"/>
    </row>
    <row r="11" spans="1:14">
      <c r="A11" s="16" t="s">
        <v>295</v>
      </c>
      <c r="B11" s="127">
        <v>22</v>
      </c>
      <c r="C11" s="127" t="s">
        <v>138</v>
      </c>
      <c r="D11" s="127">
        <v>5151</v>
      </c>
      <c r="E11" s="127">
        <v>22000</v>
      </c>
      <c r="F11" s="127" t="s">
        <v>138</v>
      </c>
      <c r="G11" s="127" t="s">
        <v>138</v>
      </c>
      <c r="H11" s="127">
        <v>297</v>
      </c>
      <c r="I11" s="127">
        <v>63</v>
      </c>
      <c r="J11" s="127">
        <v>295</v>
      </c>
      <c r="K11" s="117"/>
      <c r="L11" s="116"/>
      <c r="M11" s="97"/>
      <c r="N11" s="98"/>
    </row>
    <row r="12" spans="1:14">
      <c r="A12" s="16" t="s">
        <v>296</v>
      </c>
      <c r="B12" s="127">
        <v>135</v>
      </c>
      <c r="C12" s="127">
        <v>7</v>
      </c>
      <c r="D12" s="127">
        <v>30640</v>
      </c>
      <c r="E12" s="127">
        <v>110737</v>
      </c>
      <c r="F12" s="127">
        <v>445</v>
      </c>
      <c r="G12" s="127">
        <v>2748</v>
      </c>
      <c r="H12" s="127">
        <v>2215</v>
      </c>
      <c r="I12" s="127">
        <v>464</v>
      </c>
      <c r="J12" s="127">
        <v>1705</v>
      </c>
      <c r="K12" s="117"/>
      <c r="L12" s="116"/>
      <c r="M12" s="97"/>
      <c r="N12" s="98"/>
    </row>
    <row r="13" spans="1:14">
      <c r="A13" s="16" t="s">
        <v>297</v>
      </c>
      <c r="B13" s="127">
        <v>113</v>
      </c>
      <c r="C13" s="127">
        <v>28</v>
      </c>
      <c r="D13" s="127">
        <v>34602</v>
      </c>
      <c r="E13" s="127">
        <v>65840</v>
      </c>
      <c r="F13" s="127">
        <v>2563</v>
      </c>
      <c r="G13" s="127">
        <v>7551</v>
      </c>
      <c r="H13" s="127">
        <v>2073</v>
      </c>
      <c r="I13" s="127">
        <v>501</v>
      </c>
      <c r="J13" s="127">
        <v>1015</v>
      </c>
      <c r="K13" s="117"/>
      <c r="L13" s="116"/>
      <c r="M13" s="97"/>
      <c r="N13" s="98"/>
    </row>
    <row r="14" spans="1:14">
      <c r="A14" s="16" t="s">
        <v>298</v>
      </c>
      <c r="B14" s="127">
        <v>7</v>
      </c>
      <c r="C14" s="127">
        <v>0</v>
      </c>
      <c r="D14" s="127">
        <v>1514</v>
      </c>
      <c r="E14" s="127">
        <v>4876</v>
      </c>
      <c r="F14" s="127">
        <v>16</v>
      </c>
      <c r="G14" s="127">
        <v>123</v>
      </c>
      <c r="H14" s="127">
        <v>87</v>
      </c>
      <c r="I14" s="127">
        <v>22</v>
      </c>
      <c r="J14" s="127">
        <v>63</v>
      </c>
      <c r="K14" s="117"/>
      <c r="L14" s="116"/>
      <c r="M14" s="97"/>
      <c r="N14" s="98"/>
    </row>
    <row r="15" spans="1:14">
      <c r="A15" s="16" t="s">
        <v>299</v>
      </c>
      <c r="B15" s="127">
        <v>10</v>
      </c>
      <c r="C15" s="127" t="s">
        <v>138</v>
      </c>
      <c r="D15" s="127">
        <v>937</v>
      </c>
      <c r="E15" s="127">
        <v>25871</v>
      </c>
      <c r="F15" s="127" t="s">
        <v>138</v>
      </c>
      <c r="G15" s="127" t="s">
        <v>138</v>
      </c>
      <c r="H15" s="127">
        <v>186</v>
      </c>
      <c r="I15" s="127">
        <v>12</v>
      </c>
      <c r="J15" s="127">
        <v>481</v>
      </c>
      <c r="K15" s="117"/>
      <c r="L15" s="116"/>
      <c r="M15" s="97"/>
      <c r="N15" s="98"/>
    </row>
    <row r="16" spans="1:14">
      <c r="A16" s="16" t="s">
        <v>300</v>
      </c>
      <c r="B16" s="127">
        <v>52</v>
      </c>
      <c r="C16" s="127">
        <v>7</v>
      </c>
      <c r="D16" s="127">
        <v>16675</v>
      </c>
      <c r="E16" s="127">
        <v>27817</v>
      </c>
      <c r="F16" s="127">
        <v>1051</v>
      </c>
      <c r="G16" s="127">
        <v>2198</v>
      </c>
      <c r="H16" s="127">
        <v>1429</v>
      </c>
      <c r="I16" s="127">
        <v>437</v>
      </c>
      <c r="J16" s="127">
        <v>717</v>
      </c>
      <c r="K16" s="117"/>
      <c r="L16" s="116"/>
      <c r="M16" s="97"/>
      <c r="N16" s="98"/>
    </row>
    <row r="17" spans="1:14">
      <c r="A17" s="16" t="s">
        <v>301</v>
      </c>
      <c r="B17" s="127">
        <v>6</v>
      </c>
      <c r="C17" s="127" t="s">
        <v>138</v>
      </c>
      <c r="D17" s="127">
        <v>3191</v>
      </c>
      <c r="E17" s="127">
        <v>10634</v>
      </c>
      <c r="F17" s="127" t="s">
        <v>138</v>
      </c>
      <c r="G17" s="127" t="s">
        <v>138</v>
      </c>
      <c r="H17" s="127">
        <v>92</v>
      </c>
      <c r="I17" s="127">
        <v>51</v>
      </c>
      <c r="J17" s="127">
        <v>170</v>
      </c>
      <c r="K17" s="117"/>
      <c r="L17" s="116"/>
      <c r="M17" s="97"/>
      <c r="N17" s="98"/>
    </row>
    <row r="18" spans="1:14">
      <c r="A18" s="16" t="s">
        <v>302</v>
      </c>
      <c r="B18" s="127">
        <v>5</v>
      </c>
      <c r="C18" s="127" t="s">
        <v>138</v>
      </c>
      <c r="D18" s="127">
        <v>969</v>
      </c>
      <c r="E18" s="127">
        <v>8496</v>
      </c>
      <c r="F18" s="127" t="s">
        <v>138</v>
      </c>
      <c r="G18" s="127" t="s">
        <v>138</v>
      </c>
      <c r="H18" s="127">
        <v>36</v>
      </c>
      <c r="I18" s="127">
        <v>7</v>
      </c>
      <c r="J18" s="127">
        <v>64</v>
      </c>
      <c r="K18" s="117"/>
      <c r="L18" s="116"/>
      <c r="M18" s="97"/>
      <c r="N18" s="98"/>
    </row>
    <row r="19" spans="1:14">
      <c r="A19" s="16" t="s">
        <v>303</v>
      </c>
      <c r="B19" s="127">
        <v>5</v>
      </c>
      <c r="C19" s="127" t="s">
        <v>138</v>
      </c>
      <c r="D19" s="127">
        <v>1061</v>
      </c>
      <c r="E19" s="127">
        <v>6943</v>
      </c>
      <c r="F19" s="127" t="s">
        <v>138</v>
      </c>
      <c r="G19" s="127" t="s">
        <v>138</v>
      </c>
      <c r="H19" s="127">
        <v>122</v>
      </c>
      <c r="I19" s="127">
        <v>17</v>
      </c>
      <c r="J19" s="127">
        <v>120</v>
      </c>
      <c r="K19" s="117"/>
      <c r="L19" s="116"/>
      <c r="M19" s="97"/>
      <c r="N19" s="98"/>
    </row>
    <row r="20" spans="1:14">
      <c r="A20" s="16" t="s">
        <v>304</v>
      </c>
      <c r="B20" s="127">
        <v>0</v>
      </c>
      <c r="C20" s="127" t="s">
        <v>138</v>
      </c>
      <c r="D20" s="127">
        <v>312</v>
      </c>
      <c r="E20" s="127">
        <v>1019</v>
      </c>
      <c r="F20" s="127" t="s">
        <v>138</v>
      </c>
      <c r="G20" s="127" t="s">
        <v>138</v>
      </c>
      <c r="H20" s="127">
        <v>6</v>
      </c>
      <c r="I20" s="127">
        <v>6</v>
      </c>
      <c r="J20" s="127">
        <v>20</v>
      </c>
      <c r="K20" s="117"/>
      <c r="L20" s="116"/>
      <c r="M20" s="97"/>
      <c r="N20" s="98"/>
    </row>
    <row r="21" spans="1:14">
      <c r="A21" s="16" t="s">
        <v>305</v>
      </c>
      <c r="B21" s="127">
        <v>13</v>
      </c>
      <c r="C21" s="127" t="s">
        <v>138</v>
      </c>
      <c r="D21" s="127">
        <v>2938</v>
      </c>
      <c r="E21" s="127">
        <v>23322</v>
      </c>
      <c r="F21" s="127" t="s">
        <v>138</v>
      </c>
      <c r="G21" s="127" t="s">
        <v>138</v>
      </c>
      <c r="H21" s="127">
        <v>291</v>
      </c>
      <c r="I21" s="127">
        <v>59</v>
      </c>
      <c r="J21" s="127">
        <v>499</v>
      </c>
      <c r="K21" s="117"/>
      <c r="L21" s="116"/>
      <c r="M21" s="97"/>
      <c r="N21" s="98"/>
    </row>
    <row r="22" spans="1:14">
      <c r="A22" s="16" t="s">
        <v>306</v>
      </c>
      <c r="B22" s="127">
        <v>22</v>
      </c>
      <c r="C22" s="127">
        <v>0</v>
      </c>
      <c r="D22" s="127">
        <v>2567</v>
      </c>
      <c r="E22" s="127">
        <v>14660</v>
      </c>
      <c r="F22" s="127">
        <v>43</v>
      </c>
      <c r="G22" s="127">
        <v>209</v>
      </c>
      <c r="H22" s="127">
        <v>327</v>
      </c>
      <c r="I22" s="127">
        <v>32</v>
      </c>
      <c r="J22" s="127">
        <v>192</v>
      </c>
      <c r="K22" s="117"/>
      <c r="L22" s="116"/>
      <c r="M22" s="97"/>
      <c r="N22" s="98"/>
    </row>
    <row r="23" spans="1:14">
      <c r="A23" s="16" t="s">
        <v>307</v>
      </c>
      <c r="B23" s="127">
        <v>1</v>
      </c>
      <c r="C23" s="127" t="s">
        <v>138</v>
      </c>
      <c r="D23" s="127">
        <v>417</v>
      </c>
      <c r="E23" s="127">
        <v>1435</v>
      </c>
      <c r="F23" s="127" t="s">
        <v>138</v>
      </c>
      <c r="G23" s="127" t="s">
        <v>138</v>
      </c>
      <c r="H23" s="127">
        <v>10</v>
      </c>
      <c r="I23" s="127">
        <v>6</v>
      </c>
      <c r="J23" s="127">
        <v>17</v>
      </c>
      <c r="K23" s="117"/>
      <c r="L23" s="116"/>
      <c r="M23" s="97"/>
      <c r="N23" s="98"/>
    </row>
    <row r="24" spans="1:14">
      <c r="A24" s="16" t="s">
        <v>308</v>
      </c>
      <c r="B24" s="127">
        <v>12</v>
      </c>
      <c r="C24" s="127">
        <v>0</v>
      </c>
      <c r="D24" s="127">
        <v>1989</v>
      </c>
      <c r="E24" s="127">
        <v>9506</v>
      </c>
      <c r="F24" s="127">
        <v>1</v>
      </c>
      <c r="G24" s="127">
        <v>48</v>
      </c>
      <c r="H24" s="127">
        <v>206</v>
      </c>
      <c r="I24" s="127">
        <v>28</v>
      </c>
      <c r="J24" s="127">
        <v>111</v>
      </c>
      <c r="K24" s="117"/>
      <c r="L24" s="116"/>
      <c r="M24" s="97"/>
      <c r="N24" s="98"/>
    </row>
    <row r="25" spans="1:14">
      <c r="A25" s="16" t="s">
        <v>334</v>
      </c>
      <c r="B25" s="127">
        <v>49</v>
      </c>
      <c r="C25" s="127">
        <v>1</v>
      </c>
      <c r="D25" s="127">
        <v>25665</v>
      </c>
      <c r="E25" s="127">
        <v>86122</v>
      </c>
      <c r="F25" s="127">
        <v>143</v>
      </c>
      <c r="G25" s="127">
        <v>603</v>
      </c>
      <c r="H25" s="127">
        <v>804</v>
      </c>
      <c r="I25" s="127">
        <v>190</v>
      </c>
      <c r="J25" s="127">
        <v>790</v>
      </c>
      <c r="K25" s="117"/>
      <c r="L25" s="116"/>
      <c r="M25" s="97"/>
      <c r="N25" s="98"/>
    </row>
    <row r="26" spans="1:14">
      <c r="A26" s="16" t="s">
        <v>310</v>
      </c>
      <c r="B26" s="127">
        <v>189</v>
      </c>
      <c r="C26" s="127">
        <v>50</v>
      </c>
      <c r="D26" s="127">
        <v>54207</v>
      </c>
      <c r="E26" s="127">
        <v>86703</v>
      </c>
      <c r="F26" s="127">
        <v>9392</v>
      </c>
      <c r="G26" s="127">
        <v>15751</v>
      </c>
      <c r="H26" s="127">
        <v>4349</v>
      </c>
      <c r="I26" s="127">
        <v>1080</v>
      </c>
      <c r="J26" s="127">
        <v>1726</v>
      </c>
      <c r="K26" s="117"/>
      <c r="L26" s="116"/>
      <c r="M26" s="97"/>
      <c r="N26" s="98"/>
    </row>
    <row r="27" spans="1:14">
      <c r="A27" s="16" t="s">
        <v>311</v>
      </c>
      <c r="B27" s="127">
        <v>164</v>
      </c>
      <c r="C27" s="127">
        <v>12</v>
      </c>
      <c r="D27" s="127">
        <v>38350</v>
      </c>
      <c r="E27" s="127">
        <v>157901</v>
      </c>
      <c r="F27" s="127">
        <v>579</v>
      </c>
      <c r="G27" s="127">
        <v>2410</v>
      </c>
      <c r="H27" s="127">
        <v>2349</v>
      </c>
      <c r="I27" s="127">
        <v>442</v>
      </c>
      <c r="J27" s="127">
        <v>1941</v>
      </c>
      <c r="K27" s="117"/>
      <c r="L27" s="116"/>
      <c r="M27" s="97"/>
      <c r="N27" s="98"/>
    </row>
    <row r="28" spans="1:14">
      <c r="A28" s="16" t="s">
        <v>312</v>
      </c>
      <c r="B28" s="127">
        <v>0</v>
      </c>
      <c r="C28" s="127" t="s">
        <v>138</v>
      </c>
      <c r="D28" s="127">
        <v>88</v>
      </c>
      <c r="E28" s="127">
        <v>1256</v>
      </c>
      <c r="F28" s="127" t="s">
        <v>138</v>
      </c>
      <c r="G28" s="127" t="s">
        <v>138</v>
      </c>
      <c r="H28" s="127">
        <v>12</v>
      </c>
      <c r="I28" s="127">
        <v>2</v>
      </c>
      <c r="J28" s="127">
        <v>32</v>
      </c>
      <c r="K28" s="117"/>
      <c r="L28" s="116"/>
      <c r="M28" s="97"/>
      <c r="N28" s="98"/>
    </row>
    <row r="29" spans="1:14">
      <c r="A29" s="16" t="s">
        <v>313</v>
      </c>
      <c r="B29" s="127">
        <v>11</v>
      </c>
      <c r="C29" s="127" t="s">
        <v>138</v>
      </c>
      <c r="D29" s="127">
        <v>5165</v>
      </c>
      <c r="E29" s="127">
        <v>29069</v>
      </c>
      <c r="F29" s="127" t="s">
        <v>138</v>
      </c>
      <c r="G29" s="127" t="s">
        <v>138</v>
      </c>
      <c r="H29" s="127">
        <v>177</v>
      </c>
      <c r="I29" s="127">
        <v>73</v>
      </c>
      <c r="J29" s="127">
        <v>429</v>
      </c>
      <c r="K29" s="117"/>
      <c r="L29" s="116"/>
      <c r="M29" s="97"/>
      <c r="N29" s="98"/>
    </row>
    <row r="30" spans="1:14">
      <c r="A30" s="16" t="s">
        <v>317</v>
      </c>
      <c r="B30" s="127">
        <v>1</v>
      </c>
      <c r="C30" s="127" t="s">
        <v>138</v>
      </c>
      <c r="D30" s="127">
        <v>1159</v>
      </c>
      <c r="E30" s="127">
        <v>2938</v>
      </c>
      <c r="F30" s="127" t="s">
        <v>138</v>
      </c>
      <c r="G30" s="127" t="s">
        <v>138</v>
      </c>
      <c r="H30" s="127">
        <v>27</v>
      </c>
      <c r="I30" s="127">
        <v>22</v>
      </c>
      <c r="J30" s="127">
        <v>56</v>
      </c>
      <c r="K30" s="117"/>
      <c r="L30" s="116"/>
      <c r="M30" s="97"/>
      <c r="N30" s="98"/>
    </row>
    <row r="31" spans="1:14">
      <c r="A31" s="16" t="s">
        <v>318</v>
      </c>
      <c r="B31" s="127">
        <v>276</v>
      </c>
      <c r="C31" s="127">
        <v>324</v>
      </c>
      <c r="D31" s="127">
        <v>101698</v>
      </c>
      <c r="E31" s="127">
        <v>101921</v>
      </c>
      <c r="F31" s="127">
        <v>53842</v>
      </c>
      <c r="G31" s="127">
        <v>53872</v>
      </c>
      <c r="H31" s="127">
        <v>3828</v>
      </c>
      <c r="I31" s="127">
        <v>1403</v>
      </c>
      <c r="J31" s="127">
        <v>1404</v>
      </c>
      <c r="K31" s="117"/>
      <c r="L31" s="116"/>
      <c r="M31" s="97"/>
      <c r="N31" s="98"/>
    </row>
    <row r="32" spans="1:14">
      <c r="A32" s="16" t="s">
        <v>314</v>
      </c>
      <c r="B32" s="127">
        <v>3</v>
      </c>
      <c r="C32" s="127" t="s">
        <v>138</v>
      </c>
      <c r="D32" s="127">
        <v>799</v>
      </c>
      <c r="E32" s="127">
        <v>5376</v>
      </c>
      <c r="F32" s="127" t="s">
        <v>138</v>
      </c>
      <c r="G32" s="127" t="s">
        <v>138</v>
      </c>
      <c r="H32" s="127">
        <v>42</v>
      </c>
      <c r="I32" s="127">
        <v>9</v>
      </c>
      <c r="J32" s="127">
        <v>66</v>
      </c>
      <c r="K32" s="117"/>
      <c r="L32" s="116"/>
      <c r="M32" s="97"/>
      <c r="N32" s="98"/>
    </row>
    <row r="33" spans="1:14">
      <c r="A33" s="92" t="s">
        <v>315</v>
      </c>
      <c r="B33" s="127">
        <v>7</v>
      </c>
      <c r="C33" s="127">
        <v>0</v>
      </c>
      <c r="D33" s="127">
        <v>1763</v>
      </c>
      <c r="E33" s="127">
        <v>9448</v>
      </c>
      <c r="F33" s="127">
        <v>37</v>
      </c>
      <c r="G33" s="127">
        <v>195</v>
      </c>
      <c r="H33" s="127">
        <v>153</v>
      </c>
      <c r="I33" s="127">
        <v>42</v>
      </c>
      <c r="J33" s="127">
        <v>215</v>
      </c>
      <c r="K33" s="117"/>
      <c r="L33" s="116"/>
      <c r="M33" s="97"/>
      <c r="N33" s="98"/>
    </row>
    <row r="34" spans="1:14">
      <c r="A34" s="16" t="s">
        <v>319</v>
      </c>
      <c r="B34" s="127">
        <v>1</v>
      </c>
      <c r="C34" s="127" t="s">
        <v>138</v>
      </c>
      <c r="D34" s="127">
        <v>281</v>
      </c>
      <c r="E34" s="127">
        <v>916</v>
      </c>
      <c r="F34" s="127" t="s">
        <v>138</v>
      </c>
      <c r="G34" s="127" t="s">
        <v>138</v>
      </c>
      <c r="H34" s="127">
        <v>11</v>
      </c>
      <c r="I34" s="127">
        <v>6</v>
      </c>
      <c r="J34" s="127">
        <v>20</v>
      </c>
      <c r="K34" s="117"/>
      <c r="L34" s="116"/>
      <c r="M34" s="97"/>
      <c r="N34" s="98"/>
    </row>
    <row r="35" spans="1:14" s="20" customFormat="1">
      <c r="A35" s="88" t="s">
        <v>220</v>
      </c>
      <c r="B35" s="132">
        <v>1121</v>
      </c>
      <c r="C35" s="132">
        <v>430</v>
      </c>
      <c r="D35" s="132">
        <v>335963</v>
      </c>
      <c r="E35" s="132">
        <v>838744</v>
      </c>
      <c r="F35" s="132">
        <v>68110</v>
      </c>
      <c r="G35" s="132">
        <v>85709</v>
      </c>
      <c r="H35" s="132">
        <v>19425</v>
      </c>
      <c r="I35" s="132">
        <v>5030</v>
      </c>
      <c r="J35" s="132">
        <v>12528</v>
      </c>
      <c r="K35" s="136"/>
      <c r="L35" s="137"/>
      <c r="M35" s="138"/>
      <c r="N35" s="147"/>
    </row>
  </sheetData>
  <pageMargins left="0.7" right="0.7" top="0.75" bottom="0.75" header="0.3" footer="0.3"/>
  <pageSetup paperSize="9" scale="7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504C2-18BE-4078-9795-250CD850CB9A}">
  <sheetPr>
    <tabColor rgb="FF7CBF33"/>
    <pageSetUpPr fitToPage="1"/>
  </sheetPr>
  <dimension ref="A1:M32"/>
  <sheetViews>
    <sheetView workbookViewId="0"/>
  </sheetViews>
  <sheetFormatPr defaultColWidth="9.109375" defaultRowHeight="13.2"/>
  <cols>
    <col min="1" max="1" width="26.33203125" customWidth="1"/>
    <col min="2" max="3" width="15.109375" style="86" customWidth="1"/>
    <col min="4" max="4" width="15.5546875" style="86" bestFit="1" customWidth="1"/>
    <col min="5" max="5" width="20.6640625" style="86" bestFit="1" customWidth="1"/>
    <col min="6" max="6" width="15.5546875" style="86" bestFit="1" customWidth="1"/>
    <col min="7" max="7" width="20.6640625" style="86" bestFit="1" customWidth="1"/>
    <col min="8" max="8" width="10.6640625" style="86" bestFit="1" customWidth="1"/>
    <col min="9" max="10" width="18.5546875" style="86" bestFit="1" customWidth="1"/>
    <col min="11" max="11" width="11.33203125" bestFit="1" customWidth="1"/>
    <col min="12" max="12" width="12" bestFit="1" customWidth="1"/>
    <col min="13" max="13" width="15.109375" style="86" customWidth="1"/>
  </cols>
  <sheetData>
    <row r="1" spans="1:13" ht="15.6">
      <c r="A1" s="87" t="s">
        <v>236</v>
      </c>
    </row>
    <row r="2" spans="1:13" ht="15.6">
      <c r="A2" s="87" t="s">
        <v>265</v>
      </c>
    </row>
    <row r="3" spans="1:13">
      <c r="A3" s="121" t="s">
        <v>331</v>
      </c>
    </row>
    <row r="4" spans="1:13">
      <c r="A4" s="16"/>
      <c r="B4" s="89"/>
      <c r="C4" s="89"/>
      <c r="D4" s="89"/>
      <c r="E4" s="89"/>
      <c r="F4" s="89"/>
      <c r="G4" s="89"/>
      <c r="H4" s="89"/>
      <c r="I4" s="89"/>
      <c r="J4" s="89"/>
      <c r="K4" s="16"/>
      <c r="L4" s="16"/>
      <c r="M4" s="89"/>
    </row>
    <row r="5" spans="1:13" ht="36">
      <c r="A5" s="90" t="s">
        <v>286</v>
      </c>
      <c r="B5" s="91" t="s">
        <v>186</v>
      </c>
      <c r="C5" s="91" t="s">
        <v>176</v>
      </c>
      <c r="D5" s="91" t="s">
        <v>173</v>
      </c>
      <c r="E5" s="91" t="s">
        <v>175</v>
      </c>
      <c r="F5" s="91" t="s">
        <v>174</v>
      </c>
      <c r="G5" s="91" t="s">
        <v>178</v>
      </c>
      <c r="H5" s="91" t="s">
        <v>172</v>
      </c>
      <c r="I5" s="91" t="s">
        <v>179</v>
      </c>
      <c r="J5" s="91" t="s">
        <v>180</v>
      </c>
      <c r="K5" s="97"/>
      <c r="L5" s="97"/>
      <c r="M5" s="91"/>
    </row>
    <row r="6" spans="1:13">
      <c r="A6" s="16" t="s">
        <v>333</v>
      </c>
      <c r="B6" s="127">
        <v>6</v>
      </c>
      <c r="C6" s="127" t="s">
        <v>138</v>
      </c>
      <c r="D6" s="127">
        <v>1775</v>
      </c>
      <c r="E6" s="127">
        <v>8303</v>
      </c>
      <c r="F6" s="127" t="s">
        <v>138</v>
      </c>
      <c r="G6" s="127" t="s">
        <v>138</v>
      </c>
      <c r="H6" s="127">
        <v>120</v>
      </c>
      <c r="I6" s="127">
        <v>37</v>
      </c>
      <c r="J6" s="127">
        <v>168</v>
      </c>
      <c r="K6" s="117"/>
      <c r="L6" s="116"/>
      <c r="M6" s="127"/>
    </row>
    <row r="7" spans="1:13">
      <c r="A7" s="16" t="s">
        <v>292</v>
      </c>
      <c r="B7" s="127">
        <v>5</v>
      </c>
      <c r="C7" s="127" t="s">
        <v>138</v>
      </c>
      <c r="D7" s="127">
        <v>2112</v>
      </c>
      <c r="E7" s="127">
        <v>9255</v>
      </c>
      <c r="F7" s="127" t="s">
        <v>138</v>
      </c>
      <c r="G7" s="127" t="s">
        <v>138</v>
      </c>
      <c r="H7" s="127">
        <v>90</v>
      </c>
      <c r="I7" s="127">
        <v>29</v>
      </c>
      <c r="J7" s="127">
        <v>103</v>
      </c>
      <c r="K7" s="117"/>
      <c r="L7" s="116"/>
      <c r="M7" s="127"/>
    </row>
    <row r="8" spans="1:13">
      <c r="A8" s="16" t="s">
        <v>293</v>
      </c>
      <c r="B8" s="127">
        <v>1</v>
      </c>
      <c r="C8" s="127" t="s">
        <v>138</v>
      </c>
      <c r="D8" s="127">
        <v>331</v>
      </c>
      <c r="E8" s="127">
        <v>1814</v>
      </c>
      <c r="F8" s="127" t="s">
        <v>138</v>
      </c>
      <c r="G8" s="127" t="s">
        <v>138</v>
      </c>
      <c r="H8" s="127">
        <v>16</v>
      </c>
      <c r="I8" s="127">
        <v>7</v>
      </c>
      <c r="J8" s="127">
        <v>40</v>
      </c>
      <c r="K8" s="117"/>
      <c r="L8" s="116"/>
      <c r="M8" s="127"/>
    </row>
    <row r="9" spans="1:13">
      <c r="A9" s="16" t="s">
        <v>316</v>
      </c>
      <c r="B9" s="127">
        <v>1</v>
      </c>
      <c r="C9" s="127" t="s">
        <v>138</v>
      </c>
      <c r="D9" s="127">
        <v>166</v>
      </c>
      <c r="E9" s="127">
        <v>882</v>
      </c>
      <c r="F9" s="127" t="s">
        <v>138</v>
      </c>
      <c r="G9" s="127" t="s">
        <v>138</v>
      </c>
      <c r="H9" s="127">
        <v>8</v>
      </c>
      <c r="I9" s="127">
        <v>2</v>
      </c>
      <c r="J9" s="127">
        <v>12</v>
      </c>
      <c r="K9" s="117"/>
      <c r="L9" s="116"/>
      <c r="M9" s="127"/>
    </row>
    <row r="10" spans="1:13">
      <c r="A10" s="16" t="s">
        <v>295</v>
      </c>
      <c r="B10" s="127">
        <v>14</v>
      </c>
      <c r="C10" s="127">
        <v>2</v>
      </c>
      <c r="D10" s="127">
        <v>4349</v>
      </c>
      <c r="E10" s="127">
        <v>18550</v>
      </c>
      <c r="F10" s="127">
        <v>221</v>
      </c>
      <c r="G10" s="127">
        <v>1608</v>
      </c>
      <c r="H10" s="127">
        <v>208</v>
      </c>
      <c r="I10" s="127">
        <v>47</v>
      </c>
      <c r="J10" s="127">
        <v>238</v>
      </c>
      <c r="K10" s="117"/>
      <c r="L10" s="116"/>
      <c r="M10" s="127"/>
    </row>
    <row r="11" spans="1:13">
      <c r="A11" s="16" t="s">
        <v>296</v>
      </c>
      <c r="B11" s="127">
        <v>125</v>
      </c>
      <c r="C11" s="127">
        <v>28</v>
      </c>
      <c r="D11" s="127">
        <v>40245</v>
      </c>
      <c r="E11" s="127">
        <v>129841</v>
      </c>
      <c r="F11" s="127">
        <v>3964</v>
      </c>
      <c r="G11" s="127">
        <v>14635</v>
      </c>
      <c r="H11" s="127">
        <v>2318</v>
      </c>
      <c r="I11" s="127">
        <v>573</v>
      </c>
      <c r="J11" s="127">
        <v>2005</v>
      </c>
      <c r="K11" s="117"/>
      <c r="L11" s="116"/>
      <c r="M11" s="127"/>
    </row>
    <row r="12" spans="1:13">
      <c r="A12" s="16" t="s">
        <v>297</v>
      </c>
      <c r="B12" s="127">
        <v>91</v>
      </c>
      <c r="C12" s="127">
        <v>14</v>
      </c>
      <c r="D12" s="127">
        <v>18465</v>
      </c>
      <c r="E12" s="127">
        <v>39341</v>
      </c>
      <c r="F12" s="127">
        <v>2275</v>
      </c>
      <c r="G12" s="127">
        <v>4981</v>
      </c>
      <c r="H12" s="127">
        <v>1634</v>
      </c>
      <c r="I12" s="127">
        <v>302</v>
      </c>
      <c r="J12" s="127">
        <v>657</v>
      </c>
      <c r="K12" s="117"/>
      <c r="L12" s="116"/>
      <c r="M12" s="127"/>
    </row>
    <row r="13" spans="1:13">
      <c r="A13" s="16" t="s">
        <v>298</v>
      </c>
      <c r="B13" s="127">
        <v>5</v>
      </c>
      <c r="C13" s="127">
        <v>1</v>
      </c>
      <c r="D13" s="127">
        <v>1203</v>
      </c>
      <c r="E13" s="127">
        <v>3945</v>
      </c>
      <c r="F13" s="127">
        <v>87</v>
      </c>
      <c r="G13" s="127">
        <v>185</v>
      </c>
      <c r="H13" s="127">
        <v>76</v>
      </c>
      <c r="I13" s="127">
        <v>19</v>
      </c>
      <c r="J13" s="127">
        <v>66</v>
      </c>
      <c r="K13" s="117"/>
      <c r="L13" s="116"/>
      <c r="M13" s="127"/>
    </row>
    <row r="14" spans="1:13">
      <c r="A14" s="16" t="s">
        <v>299</v>
      </c>
      <c r="B14" s="127">
        <v>4</v>
      </c>
      <c r="C14" s="127" t="s">
        <v>138</v>
      </c>
      <c r="D14" s="127">
        <v>513</v>
      </c>
      <c r="E14" s="127">
        <v>10640</v>
      </c>
      <c r="F14" s="127" t="s">
        <v>138</v>
      </c>
      <c r="G14" s="127" t="s">
        <v>138</v>
      </c>
      <c r="H14" s="127">
        <v>78</v>
      </c>
      <c r="I14" s="127">
        <v>11</v>
      </c>
      <c r="J14" s="127">
        <v>195</v>
      </c>
      <c r="K14" s="117"/>
      <c r="L14" s="116"/>
      <c r="M14" s="127"/>
    </row>
    <row r="15" spans="1:13">
      <c r="A15" s="16" t="s">
        <v>300</v>
      </c>
      <c r="B15" s="127">
        <v>48</v>
      </c>
      <c r="C15" s="127">
        <v>17</v>
      </c>
      <c r="D15" s="127">
        <v>14026</v>
      </c>
      <c r="E15" s="127">
        <v>28238</v>
      </c>
      <c r="F15" s="127">
        <v>3887</v>
      </c>
      <c r="G15" s="127">
        <v>6142</v>
      </c>
      <c r="H15" s="127">
        <v>930</v>
      </c>
      <c r="I15" s="127">
        <v>223</v>
      </c>
      <c r="J15" s="127">
        <v>466</v>
      </c>
      <c r="K15" s="117"/>
      <c r="L15" s="116"/>
      <c r="M15" s="127"/>
    </row>
    <row r="16" spans="1:13">
      <c r="A16" s="16" t="s">
        <v>301</v>
      </c>
      <c r="B16" s="127">
        <v>6</v>
      </c>
      <c r="C16" s="127" t="s">
        <v>138</v>
      </c>
      <c r="D16" s="127">
        <v>829</v>
      </c>
      <c r="E16" s="127">
        <v>8330</v>
      </c>
      <c r="F16" s="127" t="s">
        <v>138</v>
      </c>
      <c r="G16" s="127" t="s">
        <v>138</v>
      </c>
      <c r="H16" s="127">
        <v>93</v>
      </c>
      <c r="I16" s="127">
        <v>11</v>
      </c>
      <c r="J16" s="127">
        <v>131</v>
      </c>
      <c r="K16" s="117"/>
      <c r="L16" s="116"/>
      <c r="M16" s="127"/>
    </row>
    <row r="17" spans="1:13">
      <c r="A17" s="16" t="s">
        <v>302</v>
      </c>
      <c r="B17" s="127">
        <v>3</v>
      </c>
      <c r="C17" s="127" t="s">
        <v>138</v>
      </c>
      <c r="D17" s="127">
        <v>462</v>
      </c>
      <c r="E17" s="127">
        <v>4827</v>
      </c>
      <c r="F17" s="127" t="s">
        <v>138</v>
      </c>
      <c r="G17" s="127" t="s">
        <v>138</v>
      </c>
      <c r="H17" s="127">
        <v>60</v>
      </c>
      <c r="I17" s="127">
        <v>10</v>
      </c>
      <c r="J17" s="127">
        <v>108</v>
      </c>
      <c r="K17" s="117"/>
      <c r="L17" s="116"/>
      <c r="M17" s="127"/>
    </row>
    <row r="18" spans="1:13">
      <c r="A18" s="16" t="s">
        <v>303</v>
      </c>
      <c r="B18" s="127">
        <v>3</v>
      </c>
      <c r="C18" s="127">
        <v>0</v>
      </c>
      <c r="D18" s="127">
        <v>1102</v>
      </c>
      <c r="E18" s="127">
        <v>4769</v>
      </c>
      <c r="F18" s="127">
        <v>8</v>
      </c>
      <c r="G18" s="127">
        <v>54</v>
      </c>
      <c r="H18" s="127">
        <v>88</v>
      </c>
      <c r="I18" s="127">
        <v>21</v>
      </c>
      <c r="J18" s="127">
        <v>83</v>
      </c>
      <c r="K18" s="117"/>
      <c r="L18" s="116"/>
      <c r="M18" s="127"/>
    </row>
    <row r="19" spans="1:13">
      <c r="A19" s="16" t="s">
        <v>305</v>
      </c>
      <c r="B19" s="127">
        <v>8</v>
      </c>
      <c r="C19" s="127" t="s">
        <v>138</v>
      </c>
      <c r="D19" s="127">
        <v>3322</v>
      </c>
      <c r="E19" s="127">
        <v>22264</v>
      </c>
      <c r="F19" s="127" t="s">
        <v>138</v>
      </c>
      <c r="G19" s="127" t="s">
        <v>138</v>
      </c>
      <c r="H19" s="127">
        <v>155</v>
      </c>
      <c r="I19" s="127">
        <v>35</v>
      </c>
      <c r="J19" s="127">
        <v>245</v>
      </c>
      <c r="K19" s="117"/>
      <c r="L19" s="116"/>
      <c r="M19" s="127"/>
    </row>
    <row r="20" spans="1:13">
      <c r="A20" s="16" t="s">
        <v>306</v>
      </c>
      <c r="B20" s="127">
        <v>13</v>
      </c>
      <c r="C20" s="127">
        <v>2</v>
      </c>
      <c r="D20" s="127">
        <v>1372</v>
      </c>
      <c r="E20" s="127">
        <v>8984</v>
      </c>
      <c r="F20" s="127">
        <v>112</v>
      </c>
      <c r="G20" s="127">
        <v>518</v>
      </c>
      <c r="H20" s="127">
        <v>183</v>
      </c>
      <c r="I20" s="127">
        <v>20</v>
      </c>
      <c r="J20" s="127">
        <v>136</v>
      </c>
      <c r="K20" s="117"/>
      <c r="L20" s="116"/>
      <c r="M20" s="127"/>
    </row>
    <row r="21" spans="1:13">
      <c r="A21" s="16" t="s">
        <v>308</v>
      </c>
      <c r="B21" s="127">
        <v>11</v>
      </c>
      <c r="C21" s="127">
        <v>2</v>
      </c>
      <c r="D21" s="127">
        <v>1778</v>
      </c>
      <c r="E21" s="127">
        <v>6634</v>
      </c>
      <c r="F21" s="127">
        <v>68</v>
      </c>
      <c r="G21" s="127">
        <v>574</v>
      </c>
      <c r="H21" s="127">
        <v>165</v>
      </c>
      <c r="I21" s="127">
        <v>27</v>
      </c>
      <c r="J21" s="127">
        <v>101</v>
      </c>
      <c r="K21" s="117"/>
      <c r="L21" s="116"/>
      <c r="M21" s="127"/>
    </row>
    <row r="22" spans="1:13">
      <c r="A22" s="16" t="s">
        <v>334</v>
      </c>
      <c r="B22" s="127">
        <v>39</v>
      </c>
      <c r="C22" s="127">
        <v>6</v>
      </c>
      <c r="D22" s="127">
        <v>11932</v>
      </c>
      <c r="E22" s="127">
        <v>47466</v>
      </c>
      <c r="F22" s="127">
        <v>1162</v>
      </c>
      <c r="G22" s="127">
        <v>6002</v>
      </c>
      <c r="H22" s="127">
        <v>608</v>
      </c>
      <c r="I22" s="127">
        <v>143</v>
      </c>
      <c r="J22" s="127">
        <v>614</v>
      </c>
      <c r="K22" s="117"/>
      <c r="L22" s="116"/>
      <c r="M22" s="127"/>
    </row>
    <row r="23" spans="1:13">
      <c r="A23" s="16" t="s">
        <v>310</v>
      </c>
      <c r="B23" s="127">
        <v>145</v>
      </c>
      <c r="C23" s="127">
        <v>89</v>
      </c>
      <c r="D23" s="127">
        <v>58044</v>
      </c>
      <c r="E23" s="127">
        <v>96104</v>
      </c>
      <c r="F23" s="127">
        <v>13135</v>
      </c>
      <c r="G23" s="127">
        <v>20882</v>
      </c>
      <c r="H23" s="127">
        <v>2453</v>
      </c>
      <c r="I23" s="127">
        <v>873</v>
      </c>
      <c r="J23" s="127">
        <v>1368</v>
      </c>
      <c r="K23" s="117"/>
      <c r="L23" s="116"/>
      <c r="M23" s="127"/>
    </row>
    <row r="24" spans="1:13">
      <c r="A24" s="16" t="s">
        <v>311</v>
      </c>
      <c r="B24" s="127">
        <v>146</v>
      </c>
      <c r="C24" s="127">
        <v>50</v>
      </c>
      <c r="D24" s="127">
        <v>37663</v>
      </c>
      <c r="E24" s="127">
        <v>136145</v>
      </c>
      <c r="F24" s="127">
        <v>6774</v>
      </c>
      <c r="G24" s="127">
        <v>30037</v>
      </c>
      <c r="H24" s="127">
        <v>2665</v>
      </c>
      <c r="I24" s="127">
        <v>625</v>
      </c>
      <c r="J24" s="127">
        <v>2248</v>
      </c>
      <c r="K24" s="117"/>
      <c r="L24" s="116"/>
      <c r="M24" s="127"/>
    </row>
    <row r="25" spans="1:13">
      <c r="A25" s="16" t="s">
        <v>313</v>
      </c>
      <c r="B25" s="127">
        <v>1</v>
      </c>
      <c r="C25" s="127" t="s">
        <v>138</v>
      </c>
      <c r="D25" s="127">
        <v>406</v>
      </c>
      <c r="E25" s="127">
        <v>2742</v>
      </c>
      <c r="F25" s="127" t="s">
        <v>138</v>
      </c>
      <c r="G25" s="127" t="s">
        <v>138</v>
      </c>
      <c r="H25" s="127">
        <v>28</v>
      </c>
      <c r="I25" s="127">
        <v>9</v>
      </c>
      <c r="J25" s="127">
        <v>61</v>
      </c>
      <c r="K25" s="117"/>
      <c r="L25" s="116"/>
      <c r="M25" s="127"/>
    </row>
    <row r="26" spans="1:13">
      <c r="A26" s="16" t="s">
        <v>320</v>
      </c>
      <c r="B26" s="127">
        <v>1</v>
      </c>
      <c r="C26" s="127" t="s">
        <v>138</v>
      </c>
      <c r="D26" s="127">
        <v>832</v>
      </c>
      <c r="E26" s="127">
        <v>2107</v>
      </c>
      <c r="F26" s="127" t="s">
        <v>138</v>
      </c>
      <c r="G26" s="127" t="s">
        <v>138</v>
      </c>
      <c r="H26" s="127">
        <v>22</v>
      </c>
      <c r="I26" s="127">
        <v>8</v>
      </c>
      <c r="J26" s="127">
        <v>21</v>
      </c>
      <c r="K26" s="117"/>
      <c r="L26" s="116"/>
      <c r="M26" s="127"/>
    </row>
    <row r="27" spans="1:13">
      <c r="A27" s="16" t="s">
        <v>318</v>
      </c>
      <c r="B27" s="127">
        <v>276</v>
      </c>
      <c r="C27" s="127">
        <v>324</v>
      </c>
      <c r="D27" s="127">
        <v>101698</v>
      </c>
      <c r="E27" s="127">
        <v>101921</v>
      </c>
      <c r="F27" s="127">
        <v>53842</v>
      </c>
      <c r="G27" s="127">
        <v>53872</v>
      </c>
      <c r="H27" s="127">
        <v>3828</v>
      </c>
      <c r="I27" s="127">
        <v>1403</v>
      </c>
      <c r="J27" s="127">
        <v>1404</v>
      </c>
      <c r="K27" s="117"/>
      <c r="L27" s="116"/>
      <c r="M27" s="127"/>
    </row>
    <row r="28" spans="1:13">
      <c r="A28" s="16" t="s">
        <v>314</v>
      </c>
      <c r="B28" s="127">
        <v>1</v>
      </c>
      <c r="C28" s="127" t="s">
        <v>138</v>
      </c>
      <c r="D28" s="127">
        <v>843</v>
      </c>
      <c r="E28" s="127">
        <v>3778</v>
      </c>
      <c r="F28" s="127" t="s">
        <v>138</v>
      </c>
      <c r="G28" s="127" t="s">
        <v>138</v>
      </c>
      <c r="H28" s="127">
        <v>26</v>
      </c>
      <c r="I28" s="127">
        <v>9</v>
      </c>
      <c r="J28" s="127">
        <v>45</v>
      </c>
      <c r="K28" s="117"/>
      <c r="L28" s="116"/>
      <c r="M28" s="127"/>
    </row>
    <row r="29" spans="1:13">
      <c r="A29" s="16" t="s">
        <v>315</v>
      </c>
      <c r="B29" s="127">
        <v>10</v>
      </c>
      <c r="C29" s="127" t="s">
        <v>138</v>
      </c>
      <c r="D29" s="127">
        <v>2257</v>
      </c>
      <c r="E29" s="127">
        <v>13119</v>
      </c>
      <c r="F29" s="127" t="s">
        <v>138</v>
      </c>
      <c r="G29" s="127" t="s">
        <v>138</v>
      </c>
      <c r="H29" s="127">
        <v>193</v>
      </c>
      <c r="I29" s="127">
        <v>36</v>
      </c>
      <c r="J29" s="127">
        <v>226</v>
      </c>
      <c r="K29" s="117"/>
      <c r="L29" s="116"/>
      <c r="M29" s="127"/>
    </row>
    <row r="30" spans="1:13">
      <c r="A30" s="16" t="s">
        <v>335</v>
      </c>
      <c r="B30" s="127">
        <v>1</v>
      </c>
      <c r="C30" s="127" t="s">
        <v>138</v>
      </c>
      <c r="D30" s="127">
        <v>372</v>
      </c>
      <c r="E30" s="127">
        <v>1898</v>
      </c>
      <c r="F30" s="127" t="s">
        <v>138</v>
      </c>
      <c r="G30" s="127" t="s">
        <v>138</v>
      </c>
      <c r="H30" s="127">
        <v>19</v>
      </c>
      <c r="I30" s="127">
        <v>4</v>
      </c>
      <c r="J30" s="127">
        <v>26</v>
      </c>
      <c r="K30" s="117"/>
      <c r="L30" s="116"/>
      <c r="M30" s="127"/>
    </row>
    <row r="31" spans="1:13">
      <c r="A31" s="16" t="s">
        <v>321</v>
      </c>
      <c r="B31" s="127">
        <v>0</v>
      </c>
      <c r="C31" s="127" t="s">
        <v>138</v>
      </c>
      <c r="D31" s="127">
        <v>207</v>
      </c>
      <c r="E31" s="127">
        <v>525</v>
      </c>
      <c r="F31" s="127" t="s">
        <v>138</v>
      </c>
      <c r="G31" s="127" t="s">
        <v>138</v>
      </c>
      <c r="H31" s="127">
        <v>9</v>
      </c>
      <c r="I31" s="127">
        <v>2</v>
      </c>
      <c r="J31" s="127">
        <v>6</v>
      </c>
      <c r="K31" s="117"/>
      <c r="L31" s="116"/>
      <c r="M31" s="127"/>
    </row>
    <row r="32" spans="1:13" s="20" customFormat="1">
      <c r="A32" s="88" t="s">
        <v>220</v>
      </c>
      <c r="B32" s="132">
        <v>965</v>
      </c>
      <c r="C32" s="132">
        <v>534</v>
      </c>
      <c r="D32" s="132">
        <v>306301</v>
      </c>
      <c r="E32" s="132">
        <v>712420</v>
      </c>
      <c r="F32" s="132">
        <v>85534</v>
      </c>
      <c r="G32" s="132">
        <v>139488</v>
      </c>
      <c r="H32" s="132">
        <v>16074</v>
      </c>
      <c r="I32" s="132">
        <v>4487</v>
      </c>
      <c r="J32" s="132">
        <v>10772</v>
      </c>
      <c r="K32" s="136"/>
      <c r="L32" s="137"/>
      <c r="M32" s="132"/>
    </row>
  </sheetData>
  <pageMargins left="0.7" right="0.7" top="0.75" bottom="0.75" header="0.3" footer="0.3"/>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3B281-C29F-423D-90CF-CF9487A91ECB}">
  <sheetPr>
    <tabColor rgb="FF7CBF33"/>
    <pageSetUpPr fitToPage="1"/>
  </sheetPr>
  <dimension ref="A1:D30"/>
  <sheetViews>
    <sheetView workbookViewId="0"/>
  </sheetViews>
  <sheetFormatPr defaultColWidth="9.109375" defaultRowHeight="11.4"/>
  <cols>
    <col min="1" max="1" width="21.109375" style="16" customWidth="1"/>
    <col min="2" max="2" width="16.44140625" style="16" bestFit="1" customWidth="1"/>
    <col min="3" max="3" width="19" style="16" bestFit="1" customWidth="1"/>
    <col min="4" max="4" width="16" style="16" bestFit="1" customWidth="1"/>
    <col min="5" max="16384" width="9.109375" style="16"/>
  </cols>
  <sheetData>
    <row r="1" spans="1:4" ht="15.6">
      <c r="A1" s="87" t="s">
        <v>237</v>
      </c>
    </row>
    <row r="2" spans="1:4" customFormat="1" ht="15.6">
      <c r="A2" s="87" t="s">
        <v>266</v>
      </c>
    </row>
    <row r="3" spans="1:4" customFormat="1" ht="13.2">
      <c r="A3" s="121" t="s">
        <v>267</v>
      </c>
    </row>
    <row r="4" spans="1:4" ht="12.75" customHeight="1">
      <c r="A4" s="94"/>
    </row>
    <row r="5" spans="1:4" ht="24">
      <c r="A5" s="90" t="s">
        <v>287</v>
      </c>
      <c r="B5" s="91" t="s">
        <v>187</v>
      </c>
      <c r="C5" s="91" t="s">
        <v>188</v>
      </c>
      <c r="D5" s="91" t="s">
        <v>189</v>
      </c>
    </row>
    <row r="6" spans="1:4" ht="12.75" customHeight="1">
      <c r="A6" s="16" t="s">
        <v>199</v>
      </c>
      <c r="B6" s="128">
        <v>1412</v>
      </c>
      <c r="C6" s="128">
        <v>576</v>
      </c>
      <c r="D6" s="128">
        <v>1989</v>
      </c>
    </row>
    <row r="7" spans="1:4" ht="12.75" customHeight="1">
      <c r="A7" s="16" t="s">
        <v>200</v>
      </c>
      <c r="B7" s="128">
        <v>227</v>
      </c>
      <c r="C7" s="128">
        <v>66</v>
      </c>
      <c r="D7" s="128">
        <v>292</v>
      </c>
    </row>
    <row r="8" spans="1:4" ht="12.75" customHeight="1">
      <c r="A8" s="16" t="s">
        <v>201</v>
      </c>
      <c r="B8" s="128">
        <v>328</v>
      </c>
      <c r="C8" s="128">
        <v>52</v>
      </c>
      <c r="D8" s="128">
        <v>380</v>
      </c>
    </row>
    <row r="9" spans="1:4" ht="12.75" customHeight="1">
      <c r="A9" s="16" t="s">
        <v>202</v>
      </c>
      <c r="B9" s="128">
        <v>704</v>
      </c>
      <c r="C9" s="128">
        <v>154</v>
      </c>
      <c r="D9" s="128">
        <v>858</v>
      </c>
    </row>
    <row r="10" spans="1:4" ht="12.75" customHeight="1">
      <c r="A10" s="16" t="s">
        <v>203</v>
      </c>
      <c r="B10" s="128">
        <v>1040</v>
      </c>
      <c r="C10" s="128">
        <v>295</v>
      </c>
      <c r="D10" s="128">
        <v>1336</v>
      </c>
    </row>
    <row r="11" spans="1:4" ht="12.75" customHeight="1">
      <c r="A11" s="16" t="s">
        <v>204</v>
      </c>
      <c r="B11" s="128">
        <v>155</v>
      </c>
      <c r="C11" s="128">
        <v>161</v>
      </c>
      <c r="D11" s="128">
        <v>316</v>
      </c>
    </row>
    <row r="12" spans="1:4" ht="12.75" customHeight="1">
      <c r="A12" s="92" t="s">
        <v>205</v>
      </c>
      <c r="B12" s="128">
        <v>261</v>
      </c>
      <c r="C12" s="128">
        <v>121</v>
      </c>
      <c r="D12" s="128">
        <v>382</v>
      </c>
    </row>
    <row r="13" spans="1:4" ht="12.75" customHeight="1">
      <c r="A13" s="16" t="s">
        <v>206</v>
      </c>
      <c r="B13" s="128">
        <v>51</v>
      </c>
      <c r="C13" s="128" t="s">
        <v>138</v>
      </c>
      <c r="D13" s="128">
        <v>51</v>
      </c>
    </row>
    <row r="14" spans="1:4" ht="12.75" customHeight="1">
      <c r="A14" s="16" t="s">
        <v>207</v>
      </c>
      <c r="B14" s="128">
        <v>219</v>
      </c>
      <c r="C14" s="128">
        <v>202</v>
      </c>
      <c r="D14" s="128">
        <v>421</v>
      </c>
    </row>
    <row r="15" spans="1:4" ht="12.75" customHeight="1">
      <c r="A15" s="16" t="s">
        <v>208</v>
      </c>
      <c r="B15" s="128">
        <v>3168</v>
      </c>
      <c r="C15" s="128">
        <v>853</v>
      </c>
      <c r="D15" s="128">
        <v>4021</v>
      </c>
    </row>
    <row r="16" spans="1:4" ht="12.75" customHeight="1">
      <c r="A16" s="16" t="s">
        <v>209</v>
      </c>
      <c r="B16" s="128">
        <v>461</v>
      </c>
      <c r="C16" s="128">
        <v>91</v>
      </c>
      <c r="D16" s="128">
        <v>552</v>
      </c>
    </row>
    <row r="17" spans="1:4" ht="12.75" customHeight="1">
      <c r="A17" s="16" t="s">
        <v>210</v>
      </c>
      <c r="B17" s="128">
        <v>2503</v>
      </c>
      <c r="C17" s="128">
        <v>441</v>
      </c>
      <c r="D17" s="128">
        <v>2944</v>
      </c>
    </row>
    <row r="18" spans="1:4" ht="12.75" customHeight="1">
      <c r="A18" s="16" t="s">
        <v>211</v>
      </c>
      <c r="B18" s="128">
        <v>1538</v>
      </c>
      <c r="C18" s="128">
        <v>49</v>
      </c>
      <c r="D18" s="128">
        <v>1587</v>
      </c>
    </row>
    <row r="19" spans="1:4" ht="12.75" customHeight="1">
      <c r="A19" s="16" t="s">
        <v>212</v>
      </c>
      <c r="B19" s="128">
        <v>245</v>
      </c>
      <c r="C19" s="128">
        <v>114</v>
      </c>
      <c r="D19" s="128">
        <v>359</v>
      </c>
    </row>
    <row r="20" spans="1:4" ht="12.75" customHeight="1">
      <c r="A20" s="16" t="s">
        <v>213</v>
      </c>
      <c r="B20" s="128">
        <v>256</v>
      </c>
      <c r="C20" s="128">
        <v>46</v>
      </c>
      <c r="D20" s="128">
        <v>302</v>
      </c>
    </row>
    <row r="21" spans="1:4" ht="12.75" customHeight="1">
      <c r="A21" s="16" t="s">
        <v>219</v>
      </c>
      <c r="B21" s="128">
        <v>255</v>
      </c>
      <c r="C21" s="128">
        <v>114</v>
      </c>
      <c r="D21" s="128">
        <v>369</v>
      </c>
    </row>
    <row r="22" spans="1:4" ht="12.75" customHeight="1">
      <c r="A22" s="16" t="s">
        <v>214</v>
      </c>
      <c r="B22" s="128">
        <v>143</v>
      </c>
      <c r="C22" s="128">
        <v>28</v>
      </c>
      <c r="D22" s="128">
        <v>171</v>
      </c>
    </row>
    <row r="23" spans="1:4" ht="12.75" customHeight="1">
      <c r="A23" s="16" t="s">
        <v>215</v>
      </c>
      <c r="B23" s="128">
        <v>162</v>
      </c>
      <c r="C23" s="128">
        <v>23</v>
      </c>
      <c r="D23" s="128">
        <v>184</v>
      </c>
    </row>
    <row r="24" spans="1:4" ht="12.75" customHeight="1">
      <c r="A24" s="92" t="s">
        <v>216</v>
      </c>
      <c r="B24" s="128">
        <v>44</v>
      </c>
      <c r="C24" s="128">
        <v>3</v>
      </c>
      <c r="D24" s="128">
        <v>48</v>
      </c>
    </row>
    <row r="25" spans="1:4" ht="12.75" customHeight="1">
      <c r="A25" s="16" t="s">
        <v>217</v>
      </c>
      <c r="B25" s="128">
        <v>256</v>
      </c>
      <c r="C25" s="128">
        <v>13</v>
      </c>
      <c r="D25" s="128">
        <v>270</v>
      </c>
    </row>
    <row r="26" spans="1:4" ht="12.75" customHeight="1">
      <c r="A26" s="16" t="s">
        <v>218</v>
      </c>
      <c r="B26" s="128">
        <v>1134</v>
      </c>
      <c r="C26" s="128">
        <v>113</v>
      </c>
      <c r="D26" s="128">
        <v>1246</v>
      </c>
    </row>
    <row r="27" spans="1:4" ht="12.75" customHeight="1">
      <c r="A27" s="16" t="s">
        <v>126</v>
      </c>
      <c r="B27" s="128">
        <v>1035</v>
      </c>
      <c r="C27" s="128">
        <v>314</v>
      </c>
      <c r="D27" s="128">
        <v>1348</v>
      </c>
    </row>
    <row r="28" spans="1:4" s="88" customFormat="1" ht="12.75" customHeight="1">
      <c r="A28" s="88" t="s">
        <v>220</v>
      </c>
      <c r="B28" s="139">
        <v>15597</v>
      </c>
      <c r="C28" s="139">
        <v>3828</v>
      </c>
      <c r="D28" s="139">
        <v>19425</v>
      </c>
    </row>
    <row r="29" spans="1:4" ht="12.75" customHeight="1"/>
    <row r="30" spans="1:4" ht="12.75" customHeight="1"/>
  </sheetData>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1C67D-F5E6-4C86-8AAB-95713CABB326}">
  <sheetPr>
    <tabColor rgb="FF7CBF33"/>
  </sheetPr>
  <dimension ref="A1:E34"/>
  <sheetViews>
    <sheetView workbookViewId="0"/>
  </sheetViews>
  <sheetFormatPr defaultColWidth="9.109375" defaultRowHeight="11.4"/>
  <cols>
    <col min="1" max="1" width="21.109375" style="16" customWidth="1"/>
    <col min="2" max="2" width="16.44140625" style="16" bestFit="1" customWidth="1"/>
    <col min="3" max="3" width="19" style="16" bestFit="1" customWidth="1"/>
    <col min="4" max="4" width="16" style="16" bestFit="1" customWidth="1"/>
    <col min="5" max="5" width="11.33203125" style="16" bestFit="1" customWidth="1"/>
    <col min="6" max="16384" width="9.109375" style="16"/>
  </cols>
  <sheetData>
    <row r="1" spans="1:5" ht="15.6">
      <c r="A1" s="87" t="s">
        <v>238</v>
      </c>
    </row>
    <row r="2" spans="1:5" customFormat="1" ht="15.6">
      <c r="A2" s="87" t="s">
        <v>268</v>
      </c>
    </row>
    <row r="3" spans="1:5" customFormat="1" ht="13.2">
      <c r="A3" s="121" t="s">
        <v>269</v>
      </c>
    </row>
    <row r="4" spans="1:5" ht="12.75" customHeight="1">
      <c r="A4" s="94"/>
    </row>
    <row r="5" spans="1:5" ht="24">
      <c r="A5" s="90" t="s">
        <v>288</v>
      </c>
      <c r="B5" s="91" t="s">
        <v>190</v>
      </c>
      <c r="C5" s="91" t="s">
        <v>188</v>
      </c>
      <c r="D5" s="91" t="s">
        <v>189</v>
      </c>
    </row>
    <row r="6" spans="1:5" ht="12.75" customHeight="1">
      <c r="A6" s="16" t="s">
        <v>199</v>
      </c>
      <c r="B6" s="128">
        <v>1072</v>
      </c>
      <c r="C6" s="128">
        <v>511</v>
      </c>
      <c r="D6" s="128">
        <v>1583</v>
      </c>
      <c r="E6" s="102"/>
    </row>
    <row r="7" spans="1:5" ht="12.75" customHeight="1">
      <c r="A7" s="16" t="s">
        <v>200</v>
      </c>
      <c r="B7" s="128">
        <v>59</v>
      </c>
      <c r="C7" s="128">
        <v>114</v>
      </c>
      <c r="D7" s="128">
        <v>173</v>
      </c>
      <c r="E7" s="102"/>
    </row>
    <row r="8" spans="1:5" ht="12.75" customHeight="1">
      <c r="A8" s="16" t="s">
        <v>201</v>
      </c>
      <c r="B8" s="128">
        <v>310</v>
      </c>
      <c r="C8" s="128">
        <v>67</v>
      </c>
      <c r="D8" s="128">
        <v>378</v>
      </c>
      <c r="E8" s="102"/>
    </row>
    <row r="9" spans="1:5" ht="12.75" customHeight="1">
      <c r="A9" s="16" t="s">
        <v>202</v>
      </c>
      <c r="B9" s="128">
        <v>714</v>
      </c>
      <c r="C9" s="128">
        <v>95</v>
      </c>
      <c r="D9" s="128">
        <v>808</v>
      </c>
      <c r="E9" s="102"/>
    </row>
    <row r="10" spans="1:5" ht="12.75" customHeight="1">
      <c r="A10" s="16" t="s">
        <v>203</v>
      </c>
      <c r="B10" s="128">
        <v>1063</v>
      </c>
      <c r="C10" s="128">
        <v>204</v>
      </c>
      <c r="D10" s="128">
        <v>1267</v>
      </c>
      <c r="E10" s="102"/>
    </row>
    <row r="11" spans="1:5" ht="12.75" customHeight="1">
      <c r="A11" s="16" t="s">
        <v>204</v>
      </c>
      <c r="B11" s="128">
        <v>244</v>
      </c>
      <c r="C11" s="128">
        <v>124</v>
      </c>
      <c r="D11" s="128">
        <v>368</v>
      </c>
      <c r="E11" s="102"/>
    </row>
    <row r="12" spans="1:5" ht="12.75" customHeight="1">
      <c r="A12" s="92" t="s">
        <v>205</v>
      </c>
      <c r="B12" s="128">
        <v>274</v>
      </c>
      <c r="C12" s="128">
        <v>96</v>
      </c>
      <c r="D12" s="128">
        <v>370</v>
      </c>
      <c r="E12" s="102"/>
    </row>
    <row r="13" spans="1:5" ht="12.75" customHeight="1">
      <c r="A13" s="16" t="s">
        <v>206</v>
      </c>
      <c r="B13" s="128">
        <v>23</v>
      </c>
      <c r="C13" s="128">
        <v>5</v>
      </c>
      <c r="D13" s="128">
        <v>27</v>
      </c>
      <c r="E13" s="102"/>
    </row>
    <row r="14" spans="1:5" ht="12.75" customHeight="1">
      <c r="A14" s="16" t="s">
        <v>207</v>
      </c>
      <c r="B14" s="128">
        <v>291</v>
      </c>
      <c r="C14" s="128">
        <v>186</v>
      </c>
      <c r="D14" s="128">
        <v>478</v>
      </c>
      <c r="E14" s="102"/>
    </row>
    <row r="15" spans="1:5" ht="12.75" customHeight="1">
      <c r="A15" s="16" t="s">
        <v>208</v>
      </c>
      <c r="B15" s="128">
        <v>2801</v>
      </c>
      <c r="C15" s="128">
        <v>987</v>
      </c>
      <c r="D15" s="128">
        <v>3789</v>
      </c>
      <c r="E15" s="102"/>
    </row>
    <row r="16" spans="1:5" ht="12.75" customHeight="1">
      <c r="A16" s="16" t="s">
        <v>209</v>
      </c>
      <c r="B16" s="128">
        <v>473</v>
      </c>
      <c r="C16" s="128">
        <v>117</v>
      </c>
      <c r="D16" s="128">
        <v>589</v>
      </c>
      <c r="E16" s="102"/>
    </row>
    <row r="17" spans="1:5" ht="12.75" customHeight="1">
      <c r="A17" s="16" t="s">
        <v>210</v>
      </c>
      <c r="B17" s="128">
        <v>1756</v>
      </c>
      <c r="C17" s="128">
        <v>421</v>
      </c>
      <c r="D17" s="128">
        <v>2177</v>
      </c>
      <c r="E17" s="102"/>
    </row>
    <row r="18" spans="1:5" ht="12.75" customHeight="1">
      <c r="A18" s="16" t="s">
        <v>211</v>
      </c>
      <c r="B18" s="128">
        <v>363</v>
      </c>
      <c r="C18" s="128">
        <v>187</v>
      </c>
      <c r="D18" s="128">
        <v>551</v>
      </c>
      <c r="E18" s="102"/>
    </row>
    <row r="19" spans="1:5" ht="12.75" customHeight="1">
      <c r="A19" s="16" t="s">
        <v>212</v>
      </c>
      <c r="B19" s="128">
        <v>349</v>
      </c>
      <c r="C19" s="128">
        <v>90</v>
      </c>
      <c r="D19" s="128">
        <v>439</v>
      </c>
      <c r="E19" s="102"/>
    </row>
    <row r="20" spans="1:5" ht="12.75" customHeight="1">
      <c r="A20" s="16" t="s">
        <v>213</v>
      </c>
      <c r="B20" s="128">
        <v>210</v>
      </c>
      <c r="C20" s="128">
        <v>44</v>
      </c>
      <c r="D20" s="128">
        <v>253</v>
      </c>
      <c r="E20" s="102"/>
    </row>
    <row r="21" spans="1:5" ht="12.75" customHeight="1">
      <c r="A21" s="16" t="s">
        <v>219</v>
      </c>
      <c r="B21" s="128">
        <v>446</v>
      </c>
      <c r="C21" s="128">
        <v>53</v>
      </c>
      <c r="D21" s="128">
        <v>499</v>
      </c>
      <c r="E21" s="102"/>
    </row>
    <row r="22" spans="1:5" ht="12.75" customHeight="1">
      <c r="A22" s="16" t="s">
        <v>214</v>
      </c>
      <c r="B22" s="128">
        <v>167</v>
      </c>
      <c r="C22" s="128">
        <v>27</v>
      </c>
      <c r="D22" s="128">
        <v>194</v>
      </c>
      <c r="E22" s="102"/>
    </row>
    <row r="23" spans="1:5" ht="12.75" customHeight="1">
      <c r="A23" s="16" t="s">
        <v>215</v>
      </c>
      <c r="B23" s="128">
        <v>151</v>
      </c>
      <c r="C23" s="128">
        <v>22</v>
      </c>
      <c r="D23" s="128">
        <v>173</v>
      </c>
      <c r="E23" s="102"/>
    </row>
    <row r="24" spans="1:5" ht="12.75" customHeight="1">
      <c r="A24" s="92" t="s">
        <v>216</v>
      </c>
      <c r="B24" s="128">
        <v>97</v>
      </c>
      <c r="C24" s="128">
        <v>2</v>
      </c>
      <c r="D24" s="128">
        <v>99</v>
      </c>
      <c r="E24" s="102"/>
    </row>
    <row r="25" spans="1:5" ht="12.75" customHeight="1">
      <c r="A25" s="16" t="s">
        <v>217</v>
      </c>
      <c r="B25" s="128">
        <v>251</v>
      </c>
      <c r="C25" s="128">
        <v>110</v>
      </c>
      <c r="D25" s="128">
        <v>361</v>
      </c>
      <c r="E25" s="102"/>
    </row>
    <row r="26" spans="1:5" ht="12.75" customHeight="1">
      <c r="A26" s="16" t="s">
        <v>218</v>
      </c>
      <c r="B26" s="128">
        <v>209</v>
      </c>
      <c r="C26" s="128">
        <v>74</v>
      </c>
      <c r="D26" s="128">
        <v>283</v>
      </c>
      <c r="E26" s="102"/>
    </row>
    <row r="27" spans="1:5" ht="12.75" customHeight="1">
      <c r="A27" s="16" t="s">
        <v>126</v>
      </c>
      <c r="B27" s="128">
        <v>921</v>
      </c>
      <c r="C27" s="128">
        <v>294</v>
      </c>
      <c r="D27" s="128">
        <v>1215</v>
      </c>
      <c r="E27" s="102"/>
    </row>
    <row r="28" spans="1:5" s="88" customFormat="1" ht="12.75" customHeight="1">
      <c r="A28" s="88" t="s">
        <v>220</v>
      </c>
      <c r="B28" s="139">
        <v>12245</v>
      </c>
      <c r="C28" s="139">
        <v>3828</v>
      </c>
      <c r="D28" s="139">
        <v>16074</v>
      </c>
      <c r="E28" s="140"/>
    </row>
    <row r="29" spans="1:5" ht="12.75" customHeight="1"/>
    <row r="30" spans="1:5" ht="12.75" customHeight="1"/>
    <row r="31" spans="1:5" ht="12.75" customHeight="1"/>
    <row r="32" spans="1:5" ht="12.75" customHeight="1"/>
    <row r="33" ht="12.75" customHeight="1"/>
    <row r="34" ht="12.75" customHeight="1"/>
  </sheetData>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3DD9-EB57-4963-9964-C883C726B103}">
  <sheetPr>
    <tabColor rgb="FFFFC000"/>
    <pageSetUpPr fitToPage="1"/>
  </sheetPr>
  <dimension ref="A1:F32"/>
  <sheetViews>
    <sheetView zoomScaleNormal="100" workbookViewId="0"/>
  </sheetViews>
  <sheetFormatPr defaultRowHeight="13.2"/>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11" max="11" width="10.6640625" customWidth="1"/>
  </cols>
  <sheetData>
    <row r="1" spans="1:6" ht="15.6">
      <c r="A1" s="87" t="s">
        <v>239</v>
      </c>
    </row>
    <row r="2" spans="1:6" ht="15.6">
      <c r="A2" s="87" t="s">
        <v>270</v>
      </c>
      <c r="B2"/>
      <c r="C2"/>
      <c r="D2"/>
      <c r="E2"/>
      <c r="F2"/>
    </row>
    <row r="3" spans="1:6">
      <c r="A3" s="121" t="s">
        <v>271</v>
      </c>
      <c r="B3"/>
      <c r="C3"/>
      <c r="D3"/>
      <c r="E3"/>
      <c r="F3"/>
    </row>
    <row r="5" spans="1:6" ht="24">
      <c r="A5" s="90" t="s">
        <v>289</v>
      </c>
      <c r="B5" s="91" t="s">
        <v>184</v>
      </c>
      <c r="C5" s="91" t="s">
        <v>192</v>
      </c>
      <c r="D5" s="91" t="s">
        <v>172</v>
      </c>
      <c r="E5" s="91" t="s">
        <v>191</v>
      </c>
    </row>
    <row r="6" spans="1:6">
      <c r="A6" s="16" t="s">
        <v>95</v>
      </c>
      <c r="B6" s="128">
        <v>170</v>
      </c>
      <c r="C6" s="128">
        <v>126005</v>
      </c>
      <c r="D6" s="128">
        <v>4016</v>
      </c>
      <c r="E6" s="128">
        <v>2197</v>
      </c>
      <c r="F6" s="116"/>
    </row>
    <row r="7" spans="1:6">
      <c r="A7" s="16" t="s">
        <v>96</v>
      </c>
      <c r="B7" s="128">
        <v>63</v>
      </c>
      <c r="C7" s="128">
        <v>43883</v>
      </c>
      <c r="D7" s="128">
        <v>1002</v>
      </c>
      <c r="E7" s="128">
        <v>707</v>
      </c>
      <c r="F7" s="116"/>
    </row>
    <row r="8" spans="1:6">
      <c r="A8" s="16" t="s">
        <v>97</v>
      </c>
      <c r="B8" s="128">
        <v>30</v>
      </c>
      <c r="C8" s="128">
        <v>14917</v>
      </c>
      <c r="D8" s="128">
        <v>730</v>
      </c>
      <c r="E8" s="128">
        <v>266</v>
      </c>
      <c r="F8" s="116"/>
    </row>
    <row r="9" spans="1:6">
      <c r="A9" s="16" t="s">
        <v>98</v>
      </c>
      <c r="B9" s="128">
        <v>200</v>
      </c>
      <c r="C9" s="128">
        <v>136790</v>
      </c>
      <c r="D9" s="128">
        <v>3673</v>
      </c>
      <c r="E9" s="128">
        <v>2439</v>
      </c>
      <c r="F9" s="116"/>
    </row>
    <row r="10" spans="1:6">
      <c r="A10" s="16" t="s">
        <v>99</v>
      </c>
      <c r="B10" s="128">
        <v>26</v>
      </c>
      <c r="C10" s="128">
        <v>39002</v>
      </c>
      <c r="D10" s="128">
        <v>277</v>
      </c>
      <c r="E10" s="128">
        <v>359</v>
      </c>
      <c r="F10" s="116"/>
    </row>
    <row r="11" spans="1:6" ht="23.4">
      <c r="A11" s="92" t="s">
        <v>250</v>
      </c>
      <c r="B11" s="128">
        <v>154</v>
      </c>
      <c r="C11" s="128">
        <v>120296</v>
      </c>
      <c r="D11" s="128">
        <v>3196</v>
      </c>
      <c r="E11" s="128">
        <v>2389</v>
      </c>
      <c r="F11" s="116"/>
    </row>
    <row r="12" spans="1:6">
      <c r="A12" s="16" t="s">
        <v>100</v>
      </c>
      <c r="B12" s="128">
        <v>11</v>
      </c>
      <c r="C12" s="128">
        <v>4476</v>
      </c>
      <c r="D12" s="128">
        <v>271</v>
      </c>
      <c r="E12" s="128">
        <v>111</v>
      </c>
      <c r="F12" s="116"/>
    </row>
    <row r="13" spans="1:6" ht="23.4">
      <c r="A13" s="92" t="s">
        <v>101</v>
      </c>
      <c r="B13" s="128">
        <v>141</v>
      </c>
      <c r="C13" s="128">
        <v>113183</v>
      </c>
      <c r="D13" s="128">
        <v>2564</v>
      </c>
      <c r="E13" s="128">
        <v>1807</v>
      </c>
      <c r="F13" s="116"/>
    </row>
    <row r="14" spans="1:6">
      <c r="A14" s="16" t="s">
        <v>102</v>
      </c>
      <c r="B14" s="128">
        <v>91</v>
      </c>
      <c r="C14" s="128">
        <v>55485</v>
      </c>
      <c r="D14" s="128">
        <v>1631</v>
      </c>
      <c r="E14" s="128">
        <v>919</v>
      </c>
      <c r="F14" s="116"/>
    </row>
    <row r="15" spans="1:6">
      <c r="A15" s="16" t="s">
        <v>153</v>
      </c>
      <c r="B15" s="128">
        <v>147</v>
      </c>
      <c r="C15" s="128">
        <v>133963</v>
      </c>
      <c r="D15" s="128">
        <v>2713</v>
      </c>
      <c r="E15" s="128">
        <v>2331</v>
      </c>
      <c r="F15" s="116"/>
    </row>
    <row r="16" spans="1:6">
      <c r="A16" s="16" t="s">
        <v>103</v>
      </c>
      <c r="B16" s="128">
        <v>111</v>
      </c>
      <c r="C16" s="128">
        <v>102773</v>
      </c>
      <c r="D16" s="128">
        <v>1344</v>
      </c>
      <c r="E16" s="128">
        <v>1085</v>
      </c>
      <c r="F16" s="116"/>
    </row>
    <row r="17" spans="1:6">
      <c r="A17" s="16" t="s">
        <v>104</v>
      </c>
      <c r="B17" s="128">
        <v>94</v>
      </c>
      <c r="C17" s="128">
        <v>87343</v>
      </c>
      <c r="D17" s="128">
        <v>1150</v>
      </c>
      <c r="E17" s="128">
        <v>1014</v>
      </c>
      <c r="F17" s="116"/>
    </row>
    <row r="18" spans="1:6">
      <c r="A18" s="16" t="s">
        <v>105</v>
      </c>
      <c r="B18" s="128">
        <v>92</v>
      </c>
      <c r="C18" s="128">
        <v>75461</v>
      </c>
      <c r="D18" s="128">
        <v>1181</v>
      </c>
      <c r="E18" s="128">
        <v>949</v>
      </c>
      <c r="F18" s="116"/>
    </row>
    <row r="19" spans="1:6">
      <c r="A19" s="16" t="s">
        <v>106</v>
      </c>
      <c r="B19" s="128">
        <v>38</v>
      </c>
      <c r="C19" s="128">
        <v>25009</v>
      </c>
      <c r="D19" s="128">
        <v>1004</v>
      </c>
      <c r="E19" s="128">
        <v>620</v>
      </c>
      <c r="F19" s="116"/>
    </row>
    <row r="20" spans="1:6">
      <c r="A20" s="16" t="s">
        <v>107</v>
      </c>
      <c r="B20" s="128">
        <v>37</v>
      </c>
      <c r="C20" s="128">
        <v>20207</v>
      </c>
      <c r="D20" s="128">
        <v>470</v>
      </c>
      <c r="E20" s="128">
        <v>244</v>
      </c>
      <c r="F20" s="116"/>
    </row>
    <row r="21" spans="1:6">
      <c r="A21" s="16" t="s">
        <v>108</v>
      </c>
      <c r="B21" s="128">
        <v>58</v>
      </c>
      <c r="C21" s="128">
        <v>42395</v>
      </c>
      <c r="D21" s="128">
        <v>513</v>
      </c>
      <c r="E21" s="128">
        <v>325</v>
      </c>
      <c r="F21" s="116"/>
    </row>
    <row r="22" spans="1:6">
      <c r="A22" s="16" t="s">
        <v>109</v>
      </c>
      <c r="B22" s="128">
        <v>8</v>
      </c>
      <c r="C22" s="128">
        <v>6324</v>
      </c>
      <c r="D22" s="128">
        <v>103</v>
      </c>
      <c r="E22" s="128">
        <v>95</v>
      </c>
      <c r="F22" s="116"/>
    </row>
    <row r="23" spans="1:6">
      <c r="A23" s="16" t="s">
        <v>110</v>
      </c>
      <c r="B23" s="128">
        <v>290</v>
      </c>
      <c r="C23" s="128">
        <v>261158</v>
      </c>
      <c r="D23" s="128">
        <v>4889</v>
      </c>
      <c r="E23" s="128">
        <v>3395</v>
      </c>
      <c r="F23" s="116"/>
    </row>
    <row r="24" spans="1:6">
      <c r="A24" s="16" t="s">
        <v>111</v>
      </c>
      <c r="B24" s="128">
        <v>17</v>
      </c>
      <c r="C24" s="128">
        <v>16963</v>
      </c>
      <c r="D24" s="128">
        <v>258</v>
      </c>
      <c r="E24" s="128">
        <v>281</v>
      </c>
      <c r="F24" s="116"/>
    </row>
    <row r="25" spans="1:6">
      <c r="A25" s="16" t="s">
        <v>112</v>
      </c>
      <c r="B25" s="128">
        <v>31</v>
      </c>
      <c r="C25" s="128">
        <v>23038</v>
      </c>
      <c r="D25" s="128">
        <v>629</v>
      </c>
      <c r="E25" s="128">
        <v>387</v>
      </c>
      <c r="F25" s="116"/>
    </row>
    <row r="26" spans="1:6" s="20" customFormat="1">
      <c r="A26" s="88" t="s">
        <v>220</v>
      </c>
      <c r="B26" s="139">
        <v>1807</v>
      </c>
      <c r="C26" s="139">
        <v>1448674</v>
      </c>
      <c r="D26" s="139">
        <v>31614</v>
      </c>
      <c r="E26" s="139">
        <v>21919</v>
      </c>
      <c r="F26" s="137"/>
    </row>
    <row r="28" spans="1:6">
      <c r="A28" s="16" t="s">
        <v>222</v>
      </c>
    </row>
    <row r="29" spans="1:6">
      <c r="A29" s="16" t="s">
        <v>221</v>
      </c>
    </row>
    <row r="32" spans="1:6">
      <c r="C32" s="142"/>
    </row>
  </sheetData>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B63B5-49B5-4E03-939E-B5DEF036F76B}">
  <sheetPr>
    <tabColor rgb="FFFFC000"/>
    <pageSetUpPr fitToPage="1"/>
  </sheetPr>
  <dimension ref="A1:I34"/>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7" width="9.109375" style="16"/>
    <col min="8" max="8" width="11" style="16" bestFit="1" customWidth="1"/>
    <col min="9" max="16384" width="9.109375" style="16"/>
  </cols>
  <sheetData>
    <row r="1" spans="1:9" ht="15.6">
      <c r="A1" s="87" t="s">
        <v>240</v>
      </c>
    </row>
    <row r="2" spans="1:9" customFormat="1" ht="15.6">
      <c r="A2" s="87" t="s">
        <v>272</v>
      </c>
    </row>
    <row r="3" spans="1:9" customFormat="1" ht="13.2">
      <c r="A3" s="121" t="s">
        <v>273</v>
      </c>
    </row>
    <row r="4" spans="1:9" ht="13.2">
      <c r="A4"/>
    </row>
    <row r="5" spans="1:9" ht="24">
      <c r="A5" s="90" t="s">
        <v>289</v>
      </c>
      <c r="B5" s="91" t="s">
        <v>184</v>
      </c>
      <c r="C5" s="91" t="s">
        <v>192</v>
      </c>
      <c r="D5" s="91" t="s">
        <v>172</v>
      </c>
      <c r="E5" s="91" t="s">
        <v>191</v>
      </c>
    </row>
    <row r="6" spans="1:9" ht="12.75" customHeight="1">
      <c r="A6" s="16" t="s">
        <v>95</v>
      </c>
      <c r="B6" s="128">
        <v>114</v>
      </c>
      <c r="C6" s="128">
        <v>87587</v>
      </c>
      <c r="D6" s="128">
        <v>2928</v>
      </c>
      <c r="E6" s="128">
        <v>1498</v>
      </c>
      <c r="F6" s="116"/>
      <c r="G6" s="116"/>
      <c r="H6" s="116"/>
      <c r="I6" s="116"/>
    </row>
    <row r="7" spans="1:9" ht="12.75" customHeight="1">
      <c r="A7" s="16" t="s">
        <v>96</v>
      </c>
      <c r="B7" s="128">
        <v>33</v>
      </c>
      <c r="C7" s="128">
        <v>26629</v>
      </c>
      <c r="D7" s="128">
        <v>573</v>
      </c>
      <c r="E7" s="128">
        <v>469</v>
      </c>
      <c r="F7" s="116"/>
      <c r="G7" s="116"/>
      <c r="H7" s="116"/>
      <c r="I7" s="116"/>
    </row>
    <row r="8" spans="1:9" ht="12.75" customHeight="1">
      <c r="A8" s="16" t="s">
        <v>97</v>
      </c>
      <c r="B8" s="128">
        <v>24</v>
      </c>
      <c r="C8" s="128">
        <v>10953</v>
      </c>
      <c r="D8" s="128">
        <v>604</v>
      </c>
      <c r="E8" s="128">
        <v>186</v>
      </c>
      <c r="F8" s="116"/>
      <c r="G8" s="116"/>
      <c r="H8" s="116"/>
      <c r="I8" s="116"/>
    </row>
    <row r="9" spans="1:9" ht="12.75" customHeight="1">
      <c r="A9" s="16" t="s">
        <v>98</v>
      </c>
      <c r="B9" s="128">
        <v>94</v>
      </c>
      <c r="C9" s="128">
        <v>80724</v>
      </c>
      <c r="D9" s="128">
        <v>1876</v>
      </c>
      <c r="E9" s="128">
        <v>1494</v>
      </c>
      <c r="F9" s="116"/>
      <c r="G9" s="116"/>
      <c r="H9" s="116"/>
      <c r="I9" s="116"/>
    </row>
    <row r="10" spans="1:9" ht="12.75" customHeight="1">
      <c r="A10" s="16" t="s">
        <v>99</v>
      </c>
      <c r="B10" s="128">
        <v>14</v>
      </c>
      <c r="C10" s="128">
        <v>24761</v>
      </c>
      <c r="D10" s="128">
        <v>145</v>
      </c>
      <c r="E10" s="128">
        <v>239</v>
      </c>
      <c r="F10" s="116"/>
      <c r="G10" s="116"/>
      <c r="H10" s="116"/>
      <c r="I10" s="116"/>
    </row>
    <row r="11" spans="1:9" ht="22.8">
      <c r="A11" s="92" t="s">
        <v>250</v>
      </c>
      <c r="B11" s="128">
        <v>41</v>
      </c>
      <c r="C11" s="128">
        <v>29608</v>
      </c>
      <c r="D11" s="128">
        <v>800</v>
      </c>
      <c r="E11" s="128">
        <v>502</v>
      </c>
      <c r="F11" s="116"/>
      <c r="G11" s="116"/>
      <c r="H11" s="116"/>
      <c r="I11" s="116"/>
    </row>
    <row r="12" spans="1:9" ht="12.75" customHeight="1">
      <c r="A12" s="16" t="s">
        <v>100</v>
      </c>
      <c r="B12" s="128">
        <v>4</v>
      </c>
      <c r="C12" s="128">
        <v>1626</v>
      </c>
      <c r="D12" s="128">
        <v>106</v>
      </c>
      <c r="E12" s="128">
        <v>31</v>
      </c>
      <c r="F12" s="116"/>
      <c r="G12" s="116"/>
      <c r="H12" s="116"/>
      <c r="I12" s="116"/>
    </row>
    <row r="13" spans="1:9" ht="22.8">
      <c r="A13" s="92" t="s">
        <v>101</v>
      </c>
      <c r="B13" s="128">
        <v>63</v>
      </c>
      <c r="C13" s="128">
        <v>60435</v>
      </c>
      <c r="D13" s="128">
        <v>1072</v>
      </c>
      <c r="E13" s="128">
        <v>902</v>
      </c>
      <c r="F13" s="116"/>
      <c r="G13" s="116"/>
      <c r="H13" s="116"/>
      <c r="I13" s="116"/>
    </row>
    <row r="14" spans="1:9" ht="12.75" customHeight="1">
      <c r="A14" s="16" t="s">
        <v>102</v>
      </c>
      <c r="B14" s="128">
        <v>50</v>
      </c>
      <c r="C14" s="128">
        <v>33212</v>
      </c>
      <c r="D14" s="128">
        <v>815</v>
      </c>
      <c r="E14" s="128">
        <v>493</v>
      </c>
      <c r="F14" s="116"/>
      <c r="G14" s="116"/>
      <c r="H14" s="116"/>
      <c r="I14" s="116"/>
    </row>
    <row r="15" spans="1:9" ht="12.75" customHeight="1">
      <c r="A15" s="16" t="s">
        <v>153</v>
      </c>
      <c r="B15" s="128">
        <v>60</v>
      </c>
      <c r="C15" s="128">
        <v>61719</v>
      </c>
      <c r="D15" s="128">
        <v>1152</v>
      </c>
      <c r="E15" s="128">
        <v>1036</v>
      </c>
      <c r="F15" s="116"/>
      <c r="G15" s="116"/>
      <c r="H15" s="116"/>
      <c r="I15" s="116"/>
    </row>
    <row r="16" spans="1:9" ht="12.75" customHeight="1">
      <c r="A16" s="16" t="s">
        <v>103</v>
      </c>
      <c r="B16" s="128">
        <v>49</v>
      </c>
      <c r="C16" s="128">
        <v>54592</v>
      </c>
      <c r="D16" s="128">
        <v>579</v>
      </c>
      <c r="E16" s="128">
        <v>555</v>
      </c>
      <c r="F16" s="116"/>
      <c r="G16" s="116"/>
      <c r="H16" s="116"/>
      <c r="I16" s="116"/>
    </row>
    <row r="17" spans="1:9" ht="12.75" customHeight="1">
      <c r="A17" s="16" t="s">
        <v>104</v>
      </c>
      <c r="B17" s="128">
        <v>50</v>
      </c>
      <c r="C17" s="128">
        <v>51183</v>
      </c>
      <c r="D17" s="128">
        <v>683</v>
      </c>
      <c r="E17" s="128">
        <v>681</v>
      </c>
      <c r="F17" s="116"/>
      <c r="G17" s="116"/>
      <c r="H17" s="116"/>
      <c r="I17" s="116"/>
    </row>
    <row r="18" spans="1:9" ht="12.75" customHeight="1">
      <c r="A18" s="16" t="s">
        <v>105</v>
      </c>
      <c r="B18" s="128">
        <v>34</v>
      </c>
      <c r="C18" s="128">
        <v>30489</v>
      </c>
      <c r="D18" s="128">
        <v>467</v>
      </c>
      <c r="E18" s="128">
        <v>396</v>
      </c>
      <c r="F18" s="116"/>
      <c r="G18" s="116"/>
      <c r="H18" s="116"/>
      <c r="I18" s="116"/>
    </row>
    <row r="19" spans="1:9" ht="12.75" customHeight="1">
      <c r="A19" s="16" t="s">
        <v>106</v>
      </c>
      <c r="B19" s="128">
        <v>24</v>
      </c>
      <c r="C19" s="128">
        <v>18620</v>
      </c>
      <c r="D19" s="128">
        <v>620</v>
      </c>
      <c r="E19" s="128">
        <v>448</v>
      </c>
      <c r="F19" s="116"/>
      <c r="G19" s="116"/>
      <c r="H19" s="116"/>
      <c r="I19" s="116"/>
    </row>
    <row r="20" spans="1:9" ht="12.75" customHeight="1">
      <c r="A20" s="16" t="s">
        <v>107</v>
      </c>
      <c r="B20" s="128">
        <v>18</v>
      </c>
      <c r="C20" s="128">
        <v>8662</v>
      </c>
      <c r="D20" s="128">
        <v>238</v>
      </c>
      <c r="E20" s="128">
        <v>99</v>
      </c>
      <c r="F20" s="116"/>
      <c r="G20" s="116"/>
      <c r="H20" s="116"/>
      <c r="I20" s="116"/>
    </row>
    <row r="21" spans="1:9" ht="12.75" customHeight="1">
      <c r="A21" s="16" t="s">
        <v>108</v>
      </c>
      <c r="B21" s="128">
        <v>19</v>
      </c>
      <c r="C21" s="128">
        <v>13950</v>
      </c>
      <c r="D21" s="128">
        <v>174</v>
      </c>
      <c r="E21" s="128">
        <v>117</v>
      </c>
      <c r="F21" s="116"/>
      <c r="G21" s="116"/>
      <c r="H21" s="116"/>
      <c r="I21" s="116"/>
    </row>
    <row r="22" spans="1:9" ht="12.75" customHeight="1">
      <c r="A22" s="16" t="s">
        <v>109</v>
      </c>
      <c r="B22" s="128">
        <v>4</v>
      </c>
      <c r="C22" s="128">
        <v>3156</v>
      </c>
      <c r="D22" s="128">
        <v>44</v>
      </c>
      <c r="E22" s="128">
        <v>40</v>
      </c>
      <c r="F22" s="116"/>
      <c r="G22" s="116"/>
      <c r="H22" s="116"/>
      <c r="I22" s="116"/>
    </row>
    <row r="23" spans="1:9" ht="12.75" customHeight="1">
      <c r="A23" s="16" t="s">
        <v>110</v>
      </c>
      <c r="B23" s="128">
        <v>131</v>
      </c>
      <c r="C23" s="128">
        <v>119730</v>
      </c>
      <c r="D23" s="128">
        <v>2364</v>
      </c>
      <c r="E23" s="128">
        <v>1722</v>
      </c>
      <c r="F23" s="116"/>
      <c r="G23" s="116"/>
      <c r="H23" s="116"/>
      <c r="I23" s="116"/>
    </row>
    <row r="24" spans="1:9" ht="12.75" customHeight="1">
      <c r="A24" s="16" t="s">
        <v>111</v>
      </c>
      <c r="B24" s="128">
        <v>8</v>
      </c>
      <c r="C24" s="128">
        <v>7749</v>
      </c>
      <c r="D24" s="128">
        <v>107</v>
      </c>
      <c r="E24" s="128">
        <v>110</v>
      </c>
      <c r="F24" s="116"/>
      <c r="G24" s="116"/>
      <c r="H24" s="116"/>
      <c r="I24" s="116"/>
    </row>
    <row r="25" spans="1:9" ht="12.75" customHeight="1">
      <c r="A25" s="16" t="s">
        <v>112</v>
      </c>
      <c r="B25" s="128">
        <v>9</v>
      </c>
      <c r="C25" s="128">
        <v>9774</v>
      </c>
      <c r="D25" s="128">
        <v>155</v>
      </c>
      <c r="E25" s="128">
        <v>143</v>
      </c>
      <c r="F25" s="116"/>
      <c r="G25" s="116"/>
      <c r="H25" s="116"/>
      <c r="I25" s="116"/>
    </row>
    <row r="26" spans="1:9" ht="12.75" customHeight="1">
      <c r="A26" s="88" t="s">
        <v>220</v>
      </c>
      <c r="B26" s="139">
        <v>842</v>
      </c>
      <c r="C26" s="139">
        <v>735157</v>
      </c>
      <c r="D26" s="139">
        <v>15504</v>
      </c>
      <c r="E26" s="139">
        <v>11160</v>
      </c>
      <c r="F26" s="116"/>
      <c r="G26" s="116"/>
      <c r="H26" s="117"/>
      <c r="I26" s="116"/>
    </row>
    <row r="27" spans="1:9" ht="12.75" customHeight="1"/>
    <row r="28" spans="1:9" ht="12.75" customHeight="1">
      <c r="A28" s="16" t="s">
        <v>222</v>
      </c>
    </row>
    <row r="29" spans="1:9" ht="12.75" customHeight="1">
      <c r="A29" s="16" t="s">
        <v>221</v>
      </c>
    </row>
    <row r="30" spans="1:9" ht="12.75" customHeight="1"/>
    <row r="31" spans="1:9" ht="12.75" customHeight="1"/>
    <row r="32" spans="1:9" ht="12.75" customHeight="1">
      <c r="C32" s="142"/>
    </row>
    <row r="33" ht="12.75" customHeight="1"/>
    <row r="34" ht="12.75" customHeight="1"/>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70777-29BF-4B8B-AA08-32E42DE77346}">
  <sheetPr>
    <tabColor rgb="FFFFC000"/>
    <pageSetUpPr fitToPage="1"/>
  </sheetPr>
  <dimension ref="A1:J34"/>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7" max="7" width="22.6640625" style="16" customWidth="1"/>
    <col min="8" max="16384" width="9.109375" style="16"/>
  </cols>
  <sheetData>
    <row r="1" spans="1:10" ht="15.6">
      <c r="A1" s="87" t="s">
        <v>241</v>
      </c>
    </row>
    <row r="2" spans="1:10" customFormat="1" ht="15.6">
      <c r="A2" s="87" t="s">
        <v>274</v>
      </c>
    </row>
    <row r="3" spans="1:10" ht="13.2">
      <c r="A3" s="121" t="s">
        <v>275</v>
      </c>
      <c r="B3"/>
      <c r="C3"/>
      <c r="D3"/>
      <c r="E3"/>
      <c r="F3"/>
      <c r="G3"/>
    </row>
    <row r="4" spans="1:10" ht="13.2">
      <c r="A4"/>
    </row>
    <row r="5" spans="1:10" ht="24">
      <c r="A5" s="90" t="s">
        <v>289</v>
      </c>
      <c r="B5" s="91" t="s">
        <v>184</v>
      </c>
      <c r="C5" s="91" t="s">
        <v>192</v>
      </c>
      <c r="D5" s="91" t="s">
        <v>172</v>
      </c>
      <c r="E5" s="91" t="s">
        <v>191</v>
      </c>
      <c r="G5" s="91"/>
    </row>
    <row r="6" spans="1:10" ht="12.75" customHeight="1">
      <c r="A6" s="16" t="s">
        <v>95</v>
      </c>
      <c r="B6" s="128">
        <v>43</v>
      </c>
      <c r="C6" s="128">
        <v>32659</v>
      </c>
      <c r="D6" s="128">
        <v>830</v>
      </c>
      <c r="E6" s="128">
        <v>606</v>
      </c>
      <c r="F6" s="116"/>
      <c r="G6" s="93"/>
      <c r="H6" s="116"/>
      <c r="I6" s="116"/>
      <c r="J6" s="116"/>
    </row>
    <row r="7" spans="1:10" ht="12.75" customHeight="1">
      <c r="A7" s="16" t="s">
        <v>96</v>
      </c>
      <c r="B7" s="128">
        <v>22</v>
      </c>
      <c r="C7" s="128">
        <v>14530</v>
      </c>
      <c r="D7" s="128">
        <v>327</v>
      </c>
      <c r="E7" s="128">
        <v>202</v>
      </c>
      <c r="F7" s="116"/>
      <c r="G7" s="93"/>
      <c r="H7" s="116"/>
      <c r="I7" s="116"/>
      <c r="J7" s="116"/>
    </row>
    <row r="8" spans="1:10" ht="12.75" customHeight="1">
      <c r="A8" s="16" t="s">
        <v>97</v>
      </c>
      <c r="B8" s="128">
        <v>4</v>
      </c>
      <c r="C8" s="128">
        <v>3746</v>
      </c>
      <c r="D8" s="128">
        <v>102</v>
      </c>
      <c r="E8" s="128">
        <v>73</v>
      </c>
      <c r="F8" s="116"/>
      <c r="G8" s="93"/>
      <c r="H8" s="116"/>
      <c r="I8" s="116"/>
      <c r="J8" s="116"/>
    </row>
    <row r="9" spans="1:10" ht="12.75" customHeight="1">
      <c r="A9" s="16" t="s">
        <v>98</v>
      </c>
      <c r="B9" s="128">
        <v>78</v>
      </c>
      <c r="C9" s="128">
        <v>48282</v>
      </c>
      <c r="D9" s="128">
        <v>1417</v>
      </c>
      <c r="E9" s="128">
        <v>840</v>
      </c>
      <c r="F9" s="116"/>
      <c r="G9" s="93"/>
      <c r="H9" s="116"/>
      <c r="I9" s="116"/>
      <c r="J9" s="116"/>
    </row>
    <row r="10" spans="1:10" ht="12.75" customHeight="1">
      <c r="A10" s="16" t="s">
        <v>99</v>
      </c>
      <c r="B10" s="128">
        <v>9</v>
      </c>
      <c r="C10" s="128">
        <v>13838</v>
      </c>
      <c r="D10" s="128">
        <v>122</v>
      </c>
      <c r="E10" s="128">
        <v>116</v>
      </c>
      <c r="F10" s="116"/>
      <c r="G10" s="93"/>
      <c r="H10" s="116"/>
      <c r="I10" s="116"/>
      <c r="J10" s="116"/>
    </row>
    <row r="11" spans="1:10" ht="22.8">
      <c r="A11" s="92" t="s">
        <v>250</v>
      </c>
      <c r="B11" s="128">
        <v>94</v>
      </c>
      <c r="C11" s="128">
        <v>81944</v>
      </c>
      <c r="D11" s="128">
        <v>2039</v>
      </c>
      <c r="E11" s="128">
        <v>1720</v>
      </c>
      <c r="F11" s="116"/>
      <c r="G11" s="93"/>
      <c r="H11" s="116"/>
      <c r="I11" s="116"/>
      <c r="J11" s="116"/>
    </row>
    <row r="12" spans="1:10" ht="12.75" customHeight="1">
      <c r="A12" s="16" t="s">
        <v>100</v>
      </c>
      <c r="B12" s="128">
        <v>6</v>
      </c>
      <c r="C12" s="128">
        <v>2618</v>
      </c>
      <c r="D12" s="128">
        <v>143</v>
      </c>
      <c r="E12" s="128">
        <v>76</v>
      </c>
      <c r="F12" s="116"/>
      <c r="G12" s="93"/>
      <c r="H12" s="116"/>
      <c r="I12" s="116"/>
      <c r="J12" s="116"/>
    </row>
    <row r="13" spans="1:10" ht="22.8">
      <c r="A13" s="92" t="s">
        <v>101</v>
      </c>
      <c r="B13" s="128">
        <v>52</v>
      </c>
      <c r="C13" s="128">
        <v>43139</v>
      </c>
      <c r="D13" s="128">
        <v>1074</v>
      </c>
      <c r="E13" s="128">
        <v>719</v>
      </c>
      <c r="F13" s="116"/>
      <c r="G13" s="93"/>
      <c r="H13" s="116"/>
      <c r="I13" s="116"/>
      <c r="J13" s="116"/>
    </row>
    <row r="14" spans="1:10" ht="12.75" customHeight="1">
      <c r="A14" s="16" t="s">
        <v>102</v>
      </c>
      <c r="B14" s="128">
        <v>28</v>
      </c>
      <c r="C14" s="128">
        <v>19514</v>
      </c>
      <c r="D14" s="128">
        <v>555</v>
      </c>
      <c r="E14" s="128">
        <v>373</v>
      </c>
      <c r="F14" s="116"/>
      <c r="G14" s="93"/>
      <c r="H14" s="116"/>
      <c r="I14" s="116"/>
      <c r="J14" s="116"/>
    </row>
    <row r="15" spans="1:10" ht="12.75" customHeight="1">
      <c r="A15" s="16" t="s">
        <v>153</v>
      </c>
      <c r="B15" s="128">
        <v>66</v>
      </c>
      <c r="C15" s="128">
        <v>62015</v>
      </c>
      <c r="D15" s="128">
        <v>1304</v>
      </c>
      <c r="E15" s="128">
        <v>1172</v>
      </c>
      <c r="F15" s="116"/>
      <c r="G15" s="93"/>
      <c r="H15" s="116"/>
      <c r="I15" s="116"/>
      <c r="J15" s="116"/>
    </row>
    <row r="16" spans="1:10" ht="12.75" customHeight="1">
      <c r="A16" s="16" t="s">
        <v>103</v>
      </c>
      <c r="B16" s="128">
        <v>39</v>
      </c>
      <c r="C16" s="128">
        <v>40247</v>
      </c>
      <c r="D16" s="128">
        <v>538</v>
      </c>
      <c r="E16" s="128">
        <v>455</v>
      </c>
      <c r="F16" s="116"/>
      <c r="G16" s="93"/>
      <c r="H16" s="116"/>
      <c r="I16" s="116"/>
      <c r="J16" s="116"/>
    </row>
    <row r="17" spans="1:10" ht="12.75" customHeight="1">
      <c r="A17" s="16" t="s">
        <v>104</v>
      </c>
      <c r="B17" s="128">
        <v>30</v>
      </c>
      <c r="C17" s="128">
        <v>30482</v>
      </c>
      <c r="D17" s="128">
        <v>321</v>
      </c>
      <c r="E17" s="128">
        <v>278</v>
      </c>
      <c r="F17" s="116"/>
      <c r="G17" s="93"/>
      <c r="H17" s="116"/>
      <c r="I17" s="116"/>
      <c r="J17" s="116"/>
    </row>
    <row r="18" spans="1:10" ht="12.75" customHeight="1">
      <c r="A18" s="16" t="s">
        <v>105</v>
      </c>
      <c r="B18" s="128">
        <v>37</v>
      </c>
      <c r="C18" s="128">
        <v>37763</v>
      </c>
      <c r="D18" s="128">
        <v>437</v>
      </c>
      <c r="E18" s="128">
        <v>468</v>
      </c>
      <c r="F18" s="116"/>
      <c r="G18" s="93"/>
      <c r="H18" s="116"/>
      <c r="I18" s="116"/>
      <c r="J18" s="116"/>
    </row>
    <row r="19" spans="1:10" ht="12.75" customHeight="1">
      <c r="A19" s="16" t="s">
        <v>106</v>
      </c>
      <c r="B19" s="128">
        <v>13</v>
      </c>
      <c r="C19" s="128">
        <v>6375</v>
      </c>
      <c r="D19" s="128">
        <v>374</v>
      </c>
      <c r="E19" s="128">
        <v>172</v>
      </c>
      <c r="F19" s="116"/>
      <c r="G19" s="93"/>
      <c r="H19" s="116"/>
      <c r="I19" s="116"/>
      <c r="J19" s="116"/>
    </row>
    <row r="20" spans="1:10" ht="12.75" customHeight="1">
      <c r="A20" s="16" t="s">
        <v>107</v>
      </c>
      <c r="B20" s="128">
        <v>8</v>
      </c>
      <c r="C20" s="128">
        <v>5059</v>
      </c>
      <c r="D20" s="128">
        <v>110</v>
      </c>
      <c r="E20" s="128">
        <v>73</v>
      </c>
      <c r="F20" s="116"/>
      <c r="G20" s="93"/>
      <c r="H20" s="116"/>
      <c r="I20" s="116"/>
      <c r="J20" s="116"/>
    </row>
    <row r="21" spans="1:10" ht="12.75" customHeight="1">
      <c r="A21" s="16" t="s">
        <v>108</v>
      </c>
      <c r="B21" s="128">
        <v>26</v>
      </c>
      <c r="C21" s="128">
        <v>26119</v>
      </c>
      <c r="D21" s="128">
        <v>213</v>
      </c>
      <c r="E21" s="128">
        <v>189</v>
      </c>
      <c r="F21" s="116"/>
      <c r="G21" s="93"/>
      <c r="H21" s="116"/>
      <c r="I21" s="116"/>
      <c r="J21" s="116"/>
    </row>
    <row r="22" spans="1:10" ht="12.75" customHeight="1">
      <c r="A22" s="16" t="s">
        <v>109</v>
      </c>
      <c r="B22" s="128">
        <v>3</v>
      </c>
      <c r="C22" s="128">
        <v>3076</v>
      </c>
      <c r="D22" s="128">
        <v>49</v>
      </c>
      <c r="E22" s="128">
        <v>53</v>
      </c>
      <c r="F22" s="116"/>
      <c r="G22" s="93"/>
      <c r="H22" s="116"/>
      <c r="I22" s="116"/>
      <c r="J22" s="116"/>
    </row>
    <row r="23" spans="1:10" ht="12.75" customHeight="1">
      <c r="A23" s="16" t="s">
        <v>110</v>
      </c>
      <c r="B23" s="128">
        <v>109</v>
      </c>
      <c r="C23" s="128">
        <v>119466</v>
      </c>
      <c r="D23" s="128">
        <v>1846</v>
      </c>
      <c r="E23" s="128">
        <v>1422</v>
      </c>
      <c r="F23" s="116"/>
      <c r="G23" s="93"/>
      <c r="H23" s="116"/>
      <c r="I23" s="116"/>
      <c r="J23" s="116"/>
    </row>
    <row r="24" spans="1:10" ht="12.75" customHeight="1">
      <c r="A24" s="16" t="s">
        <v>111</v>
      </c>
      <c r="B24" s="128">
        <v>6</v>
      </c>
      <c r="C24" s="128">
        <v>7861</v>
      </c>
      <c r="D24" s="128">
        <v>110</v>
      </c>
      <c r="E24" s="128">
        <v>151</v>
      </c>
      <c r="F24" s="116"/>
      <c r="G24" s="93"/>
      <c r="H24" s="116"/>
      <c r="I24" s="116"/>
      <c r="J24" s="116"/>
    </row>
    <row r="25" spans="1:10" ht="12.75" customHeight="1">
      <c r="A25" s="16" t="s">
        <v>112</v>
      </c>
      <c r="B25" s="128">
        <v>11</v>
      </c>
      <c r="C25" s="128">
        <v>10600</v>
      </c>
      <c r="D25" s="128">
        <v>236</v>
      </c>
      <c r="E25" s="128">
        <v>202</v>
      </c>
      <c r="F25" s="116"/>
      <c r="G25" s="93"/>
      <c r="H25" s="116"/>
      <c r="I25" s="116"/>
      <c r="J25" s="116"/>
    </row>
    <row r="26" spans="1:10" ht="12.75" customHeight="1">
      <c r="A26" s="88" t="s">
        <v>220</v>
      </c>
      <c r="B26" s="139">
        <v>685</v>
      </c>
      <c r="C26" s="139">
        <v>609334</v>
      </c>
      <c r="D26" s="139">
        <v>12147</v>
      </c>
      <c r="E26" s="139">
        <v>9362</v>
      </c>
      <c r="F26" s="116"/>
      <c r="G26" s="93"/>
      <c r="H26" s="116"/>
      <c r="I26" s="116"/>
      <c r="J26" s="116"/>
    </row>
    <row r="27" spans="1:10" ht="12.75" customHeight="1"/>
    <row r="28" spans="1:10" ht="12.75" customHeight="1">
      <c r="A28" s="16" t="s">
        <v>222</v>
      </c>
    </row>
    <row r="29" spans="1:10" ht="12.75" customHeight="1">
      <c r="A29" s="16" t="s">
        <v>221</v>
      </c>
    </row>
    <row r="30" spans="1:10" ht="12.75" customHeight="1"/>
    <row r="31" spans="1:10" ht="12.75" customHeight="1"/>
    <row r="32" spans="1:10" ht="12.75" customHeight="1"/>
    <row r="33" ht="12.75" customHeight="1"/>
    <row r="34" ht="12.75" customHeight="1"/>
  </sheetData>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78F67-9A3E-4298-97C2-A18EE9AF8B44}">
  <sheetPr>
    <tabColor rgb="FFFFC000"/>
    <pageSetUpPr fitToPage="1"/>
  </sheetPr>
  <dimension ref="A1:I37"/>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7" max="7" width="22.6640625" style="16" customWidth="1"/>
    <col min="8" max="8" width="9.109375" style="16"/>
    <col min="9" max="9" width="11.33203125" style="16" bestFit="1" customWidth="1"/>
    <col min="10" max="16384" width="9.109375" style="16"/>
  </cols>
  <sheetData>
    <row r="1" spans="1:9" ht="15.6">
      <c r="A1" s="87" t="s">
        <v>242</v>
      </c>
    </row>
    <row r="2" spans="1:9" customFormat="1" ht="15.6">
      <c r="A2" s="87" t="s">
        <v>276</v>
      </c>
    </row>
    <row r="3" spans="1:9" ht="13.2">
      <c r="A3" s="121" t="s">
        <v>277</v>
      </c>
      <c r="B3"/>
      <c r="C3"/>
      <c r="D3"/>
      <c r="E3"/>
      <c r="F3"/>
      <c r="G3"/>
    </row>
    <row r="4" spans="1:9" ht="13.2">
      <c r="A4"/>
    </row>
    <row r="5" spans="1:9" ht="24">
      <c r="A5" s="90" t="s">
        <v>289</v>
      </c>
      <c r="B5" s="91" t="s">
        <v>184</v>
      </c>
      <c r="C5" s="91" t="s">
        <v>181</v>
      </c>
      <c r="D5" s="91" t="s">
        <v>172</v>
      </c>
      <c r="E5" s="91" t="s">
        <v>183</v>
      </c>
      <c r="G5" s="91"/>
    </row>
    <row r="6" spans="1:9" ht="12.75" customHeight="1">
      <c r="A6" s="16" t="s">
        <v>95</v>
      </c>
      <c r="B6" s="128">
        <v>14</v>
      </c>
      <c r="C6" s="128">
        <v>5759</v>
      </c>
      <c r="D6" s="128">
        <v>258</v>
      </c>
      <c r="E6" s="128">
        <v>93</v>
      </c>
      <c r="F6" s="116"/>
      <c r="G6" s="93"/>
      <c r="H6" s="116"/>
      <c r="I6" s="116"/>
    </row>
    <row r="7" spans="1:9" ht="12.75" customHeight="1">
      <c r="A7" s="16" t="s">
        <v>96</v>
      </c>
      <c r="B7" s="128">
        <v>9</v>
      </c>
      <c r="C7" s="128">
        <v>2724</v>
      </c>
      <c r="D7" s="128">
        <v>101</v>
      </c>
      <c r="E7" s="128">
        <v>36</v>
      </c>
      <c r="F7" s="116"/>
      <c r="G7" s="93"/>
      <c r="H7" s="116"/>
      <c r="I7" s="116"/>
    </row>
    <row r="8" spans="1:9" ht="12.75" customHeight="1">
      <c r="A8" s="16" t="s">
        <v>97</v>
      </c>
      <c r="B8" s="128">
        <v>1</v>
      </c>
      <c r="C8" s="128">
        <v>219</v>
      </c>
      <c r="D8" s="128">
        <v>23</v>
      </c>
      <c r="E8" s="128">
        <v>6</v>
      </c>
      <c r="F8" s="116"/>
      <c r="G8" s="93"/>
      <c r="H8" s="116"/>
      <c r="I8" s="116"/>
    </row>
    <row r="9" spans="1:9" ht="12.75" customHeight="1">
      <c r="A9" s="16" t="s">
        <v>98</v>
      </c>
      <c r="B9" s="128">
        <v>29</v>
      </c>
      <c r="C9" s="128">
        <v>7785</v>
      </c>
      <c r="D9" s="128">
        <v>380</v>
      </c>
      <c r="E9" s="128">
        <v>106</v>
      </c>
      <c r="F9" s="116"/>
      <c r="G9" s="93"/>
      <c r="H9" s="116"/>
      <c r="I9" s="116"/>
    </row>
    <row r="10" spans="1:9" ht="12.75" customHeight="1">
      <c r="A10" s="16" t="s">
        <v>99</v>
      </c>
      <c r="B10" s="128">
        <v>3</v>
      </c>
      <c r="C10" s="128">
        <v>403</v>
      </c>
      <c r="D10" s="128">
        <v>10</v>
      </c>
      <c r="E10" s="128">
        <v>3</v>
      </c>
      <c r="F10" s="116"/>
      <c r="G10" s="93"/>
      <c r="H10" s="116"/>
      <c r="I10" s="116"/>
    </row>
    <row r="11" spans="1:9" ht="22.8">
      <c r="A11" s="92" t="s">
        <v>250</v>
      </c>
      <c r="B11" s="128">
        <v>18</v>
      </c>
      <c r="C11" s="128">
        <v>8745</v>
      </c>
      <c r="D11" s="128">
        <v>356</v>
      </c>
      <c r="E11" s="128">
        <v>167</v>
      </c>
      <c r="F11" s="116"/>
      <c r="G11" s="93"/>
      <c r="H11" s="116"/>
      <c r="I11" s="116"/>
    </row>
    <row r="12" spans="1:9" ht="12.75" customHeight="1">
      <c r="A12" s="16" t="s">
        <v>100</v>
      </c>
      <c r="B12" s="128">
        <v>1</v>
      </c>
      <c r="C12" s="128">
        <v>232</v>
      </c>
      <c r="D12" s="128">
        <v>23</v>
      </c>
      <c r="E12" s="128">
        <v>5</v>
      </c>
      <c r="F12" s="116"/>
      <c r="G12" s="93"/>
      <c r="H12" s="116"/>
      <c r="I12" s="116"/>
    </row>
    <row r="13" spans="1:9" ht="22.8">
      <c r="A13" s="92" t="s">
        <v>101</v>
      </c>
      <c r="B13" s="128">
        <v>26</v>
      </c>
      <c r="C13" s="128">
        <v>9609</v>
      </c>
      <c r="D13" s="128">
        <v>418</v>
      </c>
      <c r="E13" s="128">
        <v>186</v>
      </c>
      <c r="F13" s="116"/>
      <c r="G13" s="93"/>
      <c r="H13" s="116"/>
      <c r="I13" s="116"/>
    </row>
    <row r="14" spans="1:9" ht="12.75" customHeight="1">
      <c r="A14" s="16" t="s">
        <v>102</v>
      </c>
      <c r="B14" s="128">
        <v>12</v>
      </c>
      <c r="C14" s="128">
        <v>2759</v>
      </c>
      <c r="D14" s="128">
        <v>261</v>
      </c>
      <c r="E14" s="128">
        <v>53</v>
      </c>
      <c r="F14" s="116"/>
      <c r="G14" s="93"/>
      <c r="H14" s="116"/>
      <c r="I14" s="116"/>
    </row>
    <row r="15" spans="1:9" ht="12.75" customHeight="1">
      <c r="A15" s="16" t="s">
        <v>153</v>
      </c>
      <c r="B15" s="128">
        <v>21</v>
      </c>
      <c r="C15" s="128">
        <v>10229</v>
      </c>
      <c r="D15" s="128">
        <v>257</v>
      </c>
      <c r="E15" s="128">
        <v>122</v>
      </c>
      <c r="F15" s="116"/>
      <c r="G15" s="93"/>
      <c r="H15" s="116"/>
      <c r="I15" s="116"/>
    </row>
    <row r="16" spans="1:9" ht="12.75" customHeight="1">
      <c r="A16" s="16" t="s">
        <v>103</v>
      </c>
      <c r="B16" s="128">
        <v>23</v>
      </c>
      <c r="C16" s="128">
        <v>7933</v>
      </c>
      <c r="D16" s="128">
        <v>228</v>
      </c>
      <c r="E16" s="128">
        <v>75</v>
      </c>
      <c r="F16" s="116"/>
      <c r="G16" s="93"/>
      <c r="H16" s="116"/>
      <c r="I16" s="116"/>
    </row>
    <row r="17" spans="1:9" ht="12.75" customHeight="1">
      <c r="A17" s="16" t="s">
        <v>104</v>
      </c>
      <c r="B17" s="128">
        <v>13</v>
      </c>
      <c r="C17" s="128">
        <v>5679</v>
      </c>
      <c r="D17" s="128">
        <v>146</v>
      </c>
      <c r="E17" s="128">
        <v>55</v>
      </c>
      <c r="F17" s="116"/>
      <c r="G17" s="93"/>
      <c r="H17" s="116"/>
      <c r="I17" s="116"/>
    </row>
    <row r="18" spans="1:9" ht="12.75" customHeight="1">
      <c r="A18" s="16" t="s">
        <v>105</v>
      </c>
      <c r="B18" s="128">
        <v>21</v>
      </c>
      <c r="C18" s="128">
        <v>7209</v>
      </c>
      <c r="D18" s="128">
        <v>277</v>
      </c>
      <c r="E18" s="128">
        <v>84</v>
      </c>
      <c r="F18" s="116"/>
      <c r="G18" s="93"/>
      <c r="H18" s="116"/>
      <c r="I18" s="116"/>
    </row>
    <row r="19" spans="1:9" ht="12.75" customHeight="1">
      <c r="A19" s="16" t="s">
        <v>106</v>
      </c>
      <c r="B19" s="128">
        <v>1</v>
      </c>
      <c r="C19" s="128">
        <v>13</v>
      </c>
      <c r="D19" s="128">
        <v>10</v>
      </c>
      <c r="E19" s="128">
        <v>0</v>
      </c>
      <c r="F19" s="116"/>
      <c r="G19" s="93"/>
      <c r="H19" s="116"/>
      <c r="I19" s="116"/>
    </row>
    <row r="20" spans="1:9" ht="12.75" customHeight="1">
      <c r="A20" s="16" t="s">
        <v>107</v>
      </c>
      <c r="B20" s="128">
        <v>11</v>
      </c>
      <c r="C20" s="128">
        <v>6487</v>
      </c>
      <c r="D20" s="128">
        <v>121</v>
      </c>
      <c r="E20" s="128">
        <v>73</v>
      </c>
      <c r="F20" s="116"/>
      <c r="G20" s="93"/>
      <c r="H20" s="116"/>
      <c r="I20" s="116"/>
    </row>
    <row r="21" spans="1:9" ht="12.75" customHeight="1">
      <c r="A21" s="16" t="s">
        <v>108</v>
      </c>
      <c r="B21" s="128">
        <v>14</v>
      </c>
      <c r="C21" s="128">
        <v>2326</v>
      </c>
      <c r="D21" s="128">
        <v>125</v>
      </c>
      <c r="E21" s="128">
        <v>19</v>
      </c>
      <c r="F21" s="116"/>
      <c r="G21" s="93"/>
      <c r="H21" s="116"/>
      <c r="I21" s="116"/>
    </row>
    <row r="22" spans="1:9" ht="12.75" customHeight="1">
      <c r="A22" s="16" t="s">
        <v>109</v>
      </c>
      <c r="B22" s="128">
        <v>1</v>
      </c>
      <c r="C22" s="128">
        <v>91</v>
      </c>
      <c r="D22" s="128">
        <v>10</v>
      </c>
      <c r="E22" s="128">
        <v>1</v>
      </c>
      <c r="F22" s="116"/>
      <c r="G22" s="93"/>
      <c r="H22" s="116"/>
      <c r="I22" s="116"/>
    </row>
    <row r="23" spans="1:9" ht="12.75" customHeight="1">
      <c r="A23" s="16" t="s">
        <v>110</v>
      </c>
      <c r="B23" s="128">
        <v>50</v>
      </c>
      <c r="C23" s="128">
        <v>21962</v>
      </c>
      <c r="D23" s="128">
        <v>679</v>
      </c>
      <c r="E23" s="128">
        <v>252</v>
      </c>
      <c r="F23" s="116"/>
      <c r="G23" s="93"/>
      <c r="H23" s="116"/>
      <c r="I23" s="116"/>
    </row>
    <row r="24" spans="1:9" ht="12.75" customHeight="1">
      <c r="A24" s="16" t="s">
        <v>111</v>
      </c>
      <c r="B24" s="128">
        <v>3</v>
      </c>
      <c r="C24" s="128">
        <v>1354</v>
      </c>
      <c r="D24" s="128">
        <v>41</v>
      </c>
      <c r="E24" s="128">
        <v>20</v>
      </c>
      <c r="F24" s="116"/>
      <c r="G24" s="93"/>
      <c r="H24" s="116"/>
      <c r="I24" s="116"/>
    </row>
    <row r="25" spans="1:9" ht="12.75" customHeight="1">
      <c r="A25" s="16" t="s">
        <v>112</v>
      </c>
      <c r="B25" s="128">
        <v>10</v>
      </c>
      <c r="C25" s="128">
        <v>2664</v>
      </c>
      <c r="D25" s="128">
        <v>238</v>
      </c>
      <c r="E25" s="128">
        <v>42</v>
      </c>
      <c r="F25" s="116"/>
      <c r="G25" s="93"/>
      <c r="H25" s="116"/>
      <c r="I25" s="116"/>
    </row>
    <row r="26" spans="1:9" ht="12.75" customHeight="1">
      <c r="A26" s="88" t="s">
        <v>220</v>
      </c>
      <c r="B26" s="139">
        <v>280</v>
      </c>
      <c r="C26" s="139">
        <v>104182</v>
      </c>
      <c r="D26" s="139">
        <v>3963</v>
      </c>
      <c r="E26" s="139">
        <v>1397</v>
      </c>
      <c r="F26" s="116"/>
      <c r="G26" s="93"/>
      <c r="H26" s="116"/>
      <c r="I26" s="116"/>
    </row>
    <row r="27" spans="1:9" ht="12.75" customHeight="1"/>
    <row r="28" spans="1:9" ht="12.75" customHeight="1">
      <c r="A28" s="16" t="s">
        <v>337</v>
      </c>
    </row>
    <row r="29" spans="1:9" ht="12.75" customHeight="1">
      <c r="A29" s="16" t="s">
        <v>338</v>
      </c>
    </row>
    <row r="30" spans="1:9" ht="12.75" customHeight="1"/>
    <row r="31" spans="1:9" ht="12.75" customHeight="1"/>
    <row r="32" spans="1:9" ht="12.75" customHeight="1"/>
    <row r="33" ht="12.75" customHeight="1"/>
    <row r="34" ht="12.75" customHeight="1"/>
    <row r="35" ht="12.75" customHeight="1"/>
    <row r="36" ht="12.75" customHeight="1"/>
    <row r="37" ht="12.75" customHeight="1"/>
  </sheetData>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6BECA-69D7-4F0A-A5B1-C6AF4A997CE7}">
  <sheetPr>
    <tabColor rgb="FFFFC000"/>
    <pageSetUpPr fitToPage="1"/>
  </sheetPr>
  <dimension ref="A1:I26"/>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7" max="8" width="22.6640625" style="16" customWidth="1"/>
    <col min="9" max="9" width="9.6640625" style="16" customWidth="1"/>
    <col min="10" max="16384" width="9.109375" style="16"/>
  </cols>
  <sheetData>
    <row r="1" spans="1:9" ht="15.6">
      <c r="A1" s="87" t="s">
        <v>243</v>
      </c>
    </row>
    <row r="2" spans="1:9" customFormat="1" ht="15.6">
      <c r="A2" s="87" t="s">
        <v>278</v>
      </c>
    </row>
    <row r="3" spans="1:9" ht="13.2">
      <c r="A3" s="121" t="s">
        <v>279</v>
      </c>
      <c r="B3"/>
      <c r="C3"/>
      <c r="D3"/>
      <c r="E3"/>
      <c r="F3"/>
      <c r="G3"/>
      <c r="H3"/>
      <c r="I3"/>
    </row>
    <row r="4" spans="1:9" ht="13.2">
      <c r="A4"/>
    </row>
    <row r="5" spans="1:9" ht="24">
      <c r="A5" s="90" t="s">
        <v>290</v>
      </c>
      <c r="B5" s="91" t="s">
        <v>184</v>
      </c>
      <c r="C5" s="91" t="s">
        <v>192</v>
      </c>
      <c r="D5" s="91" t="s">
        <v>172</v>
      </c>
      <c r="E5" s="91" t="s">
        <v>191</v>
      </c>
      <c r="G5" s="91"/>
      <c r="H5" s="91"/>
      <c r="I5" s="91"/>
    </row>
    <row r="6" spans="1:9" ht="12.75" customHeight="1">
      <c r="A6" s="16" t="s">
        <v>124</v>
      </c>
      <c r="B6" s="128">
        <v>2</v>
      </c>
      <c r="C6" s="128">
        <v>3603</v>
      </c>
      <c r="D6" s="128">
        <v>21</v>
      </c>
      <c r="E6" s="128">
        <v>37</v>
      </c>
      <c r="F6" s="116"/>
      <c r="G6" s="93"/>
      <c r="H6" s="93"/>
      <c r="I6" s="93"/>
    </row>
    <row r="7" spans="1:9" ht="12.75" customHeight="1">
      <c r="A7" s="16" t="s">
        <v>113</v>
      </c>
      <c r="B7" s="128">
        <v>10</v>
      </c>
      <c r="C7" s="128">
        <v>5330</v>
      </c>
      <c r="D7" s="128">
        <v>236</v>
      </c>
      <c r="E7" s="128">
        <v>121</v>
      </c>
      <c r="F7" s="116"/>
      <c r="G7" s="93"/>
      <c r="H7" s="93"/>
      <c r="I7" s="93"/>
    </row>
    <row r="8" spans="1:9" ht="12.75" customHeight="1">
      <c r="A8" s="16" t="s">
        <v>114</v>
      </c>
      <c r="B8" s="128">
        <v>5</v>
      </c>
      <c r="C8" s="128">
        <v>2798</v>
      </c>
      <c r="D8" s="128">
        <v>134</v>
      </c>
      <c r="E8" s="128">
        <v>50</v>
      </c>
      <c r="F8" s="116"/>
      <c r="G8" s="93"/>
      <c r="H8" s="93"/>
      <c r="I8" s="93"/>
    </row>
    <row r="9" spans="1:9" ht="12.75" customHeight="1">
      <c r="A9" s="16" t="s">
        <v>115</v>
      </c>
      <c r="B9" s="128">
        <v>0</v>
      </c>
      <c r="C9" s="128">
        <v>626</v>
      </c>
      <c r="D9" s="128">
        <v>10</v>
      </c>
      <c r="E9" s="128">
        <v>15</v>
      </c>
      <c r="F9" s="116"/>
      <c r="G9" s="93"/>
      <c r="H9" s="93"/>
      <c r="I9" s="93"/>
    </row>
    <row r="10" spans="1:9" ht="12.75" customHeight="1">
      <c r="A10" s="16" t="s">
        <v>116</v>
      </c>
      <c r="B10" s="128">
        <v>5</v>
      </c>
      <c r="C10" s="128">
        <v>3641</v>
      </c>
      <c r="D10" s="128">
        <v>117</v>
      </c>
      <c r="E10" s="128">
        <v>87</v>
      </c>
      <c r="F10" s="116"/>
      <c r="G10" s="93"/>
      <c r="H10" s="93"/>
      <c r="I10" s="93"/>
    </row>
    <row r="11" spans="1:9" ht="22.8">
      <c r="A11" s="92" t="s">
        <v>117</v>
      </c>
      <c r="B11" s="128" t="s">
        <v>138</v>
      </c>
      <c r="C11" s="128" t="s">
        <v>138</v>
      </c>
      <c r="D11" s="128" t="s">
        <v>138</v>
      </c>
      <c r="E11" s="128" t="s">
        <v>138</v>
      </c>
      <c r="F11" s="116"/>
      <c r="G11" s="93"/>
      <c r="H11" s="93"/>
      <c r="I11" s="93"/>
    </row>
    <row r="12" spans="1:9" ht="12.75" customHeight="1">
      <c r="A12" s="16" t="s">
        <v>118</v>
      </c>
      <c r="B12" s="128">
        <v>4</v>
      </c>
      <c r="C12" s="128">
        <v>3183</v>
      </c>
      <c r="D12" s="128">
        <v>146</v>
      </c>
      <c r="E12" s="128">
        <v>111</v>
      </c>
      <c r="F12" s="116"/>
      <c r="G12" s="93"/>
      <c r="H12" s="93"/>
      <c r="I12" s="93"/>
    </row>
    <row r="13" spans="1:9" ht="12.75" customHeight="1">
      <c r="A13" s="92" t="s">
        <v>119</v>
      </c>
      <c r="B13" s="128">
        <v>1</v>
      </c>
      <c r="C13" s="128">
        <v>2170</v>
      </c>
      <c r="D13" s="128">
        <v>59</v>
      </c>
      <c r="E13" s="128">
        <v>87</v>
      </c>
      <c r="F13" s="116"/>
      <c r="G13" s="93"/>
      <c r="H13" s="93"/>
      <c r="I13" s="93"/>
    </row>
    <row r="14" spans="1:9" ht="12.75" customHeight="1">
      <c r="A14" s="16" t="s">
        <v>120</v>
      </c>
      <c r="B14" s="128">
        <v>0</v>
      </c>
      <c r="C14" s="128">
        <v>76</v>
      </c>
      <c r="D14" s="128">
        <v>3</v>
      </c>
      <c r="E14" s="128">
        <v>2</v>
      </c>
      <c r="F14" s="116"/>
      <c r="G14" s="93"/>
      <c r="H14" s="93"/>
      <c r="I14" s="93"/>
    </row>
    <row r="15" spans="1:9" ht="12.75" customHeight="1">
      <c r="A15" s="16" t="s">
        <v>125</v>
      </c>
      <c r="B15" s="128" t="s">
        <v>138</v>
      </c>
      <c r="C15" s="128" t="s">
        <v>138</v>
      </c>
      <c r="D15" s="128" t="s">
        <v>138</v>
      </c>
      <c r="E15" s="128" t="s">
        <v>138</v>
      </c>
      <c r="F15" s="116"/>
      <c r="G15" s="93"/>
      <c r="H15" s="93"/>
      <c r="I15" s="93"/>
    </row>
    <row r="16" spans="1:9" ht="12.75" customHeight="1">
      <c r="A16" s="16" t="s">
        <v>121</v>
      </c>
      <c r="B16" s="128">
        <v>0</v>
      </c>
      <c r="C16" s="128">
        <v>89</v>
      </c>
      <c r="D16" s="128">
        <v>2</v>
      </c>
      <c r="E16" s="128">
        <v>2</v>
      </c>
      <c r="F16" s="116"/>
      <c r="G16" s="93"/>
      <c r="H16" s="93"/>
      <c r="I16" s="93"/>
    </row>
    <row r="17" spans="1:9" ht="12.75" customHeight="1">
      <c r="A17" s="16" t="s">
        <v>122</v>
      </c>
      <c r="B17" s="128">
        <v>12</v>
      </c>
      <c r="C17" s="128">
        <v>5870</v>
      </c>
      <c r="D17" s="128">
        <v>345</v>
      </c>
      <c r="E17" s="128">
        <v>132</v>
      </c>
      <c r="F17" s="116"/>
      <c r="G17" s="93"/>
      <c r="H17" s="93"/>
      <c r="I17" s="93"/>
    </row>
    <row r="18" spans="1:9" ht="12.75" customHeight="1">
      <c r="A18" s="16" t="s">
        <v>123</v>
      </c>
      <c r="B18" s="128">
        <v>1</v>
      </c>
      <c r="C18" s="128">
        <v>865</v>
      </c>
      <c r="D18" s="128">
        <v>24</v>
      </c>
      <c r="E18" s="128">
        <v>16</v>
      </c>
      <c r="F18" s="116"/>
      <c r="G18" s="93"/>
      <c r="H18" s="93"/>
      <c r="I18" s="93"/>
    </row>
    <row r="19" spans="1:9" ht="12.75" customHeight="1">
      <c r="A19" s="88" t="s">
        <v>220</v>
      </c>
      <c r="B19" s="139">
        <v>40</v>
      </c>
      <c r="C19" s="139">
        <v>28252</v>
      </c>
      <c r="D19" s="139">
        <v>1097</v>
      </c>
      <c r="E19" s="139">
        <v>663</v>
      </c>
      <c r="F19" s="116"/>
      <c r="G19" s="93"/>
      <c r="H19" s="93"/>
      <c r="I19" s="93"/>
    </row>
    <row r="20" spans="1:9" ht="12.75" customHeight="1"/>
    <row r="21" spans="1:9" ht="12.75" customHeight="1">
      <c r="A21" s="16" t="s">
        <v>223</v>
      </c>
    </row>
    <row r="22" spans="1:9" ht="12.75" customHeight="1">
      <c r="A22" s="16" t="s">
        <v>224</v>
      </c>
    </row>
    <row r="23" spans="1:9" ht="12.75" customHeight="1"/>
    <row r="24" spans="1:9" ht="12.75" customHeight="1"/>
    <row r="25" spans="1:9" ht="12.75" customHeight="1"/>
    <row r="26" spans="1:9" ht="12.75" customHeight="1"/>
  </sheetData>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9C2DC-0E02-4FB0-9EB9-77665B236B3B}">
  <sheetPr>
    <tabColor rgb="FFFFC000"/>
    <pageSetUpPr fitToPage="1"/>
  </sheetPr>
  <dimension ref="A1:J30"/>
  <sheetViews>
    <sheetView workbookViewId="0"/>
  </sheetViews>
  <sheetFormatPr defaultColWidth="9.109375" defaultRowHeight="11.4"/>
  <cols>
    <col min="1" max="1" width="22" style="16" customWidth="1"/>
    <col min="2" max="2" width="22.6640625" style="16" customWidth="1"/>
    <col min="3" max="3" width="20.6640625" style="16" bestFit="1" customWidth="1"/>
    <col min="4" max="4" width="11" style="16" bestFit="1" customWidth="1"/>
    <col min="5" max="5" width="26.88671875" style="16" bestFit="1" customWidth="1"/>
    <col min="6" max="16384" width="9.109375" style="16"/>
  </cols>
  <sheetData>
    <row r="1" spans="1:10" ht="15.6">
      <c r="A1" s="87" t="s">
        <v>244</v>
      </c>
    </row>
    <row r="2" spans="1:10" customFormat="1" ht="15.6">
      <c r="A2" s="87" t="s">
        <v>280</v>
      </c>
    </row>
    <row r="3" spans="1:10" customFormat="1" ht="13.2">
      <c r="A3" s="121" t="s">
        <v>281</v>
      </c>
    </row>
    <row r="4" spans="1:10" ht="13.2">
      <c r="A4"/>
    </row>
    <row r="5" spans="1:10" ht="24">
      <c r="A5" s="90" t="s">
        <v>291</v>
      </c>
      <c r="B5" s="91" t="s">
        <v>184</v>
      </c>
      <c r="C5" s="91" t="s">
        <v>192</v>
      </c>
      <c r="D5" s="91" t="s">
        <v>172</v>
      </c>
      <c r="E5" s="91" t="s">
        <v>191</v>
      </c>
    </row>
    <row r="6" spans="1:10" ht="12.75" customHeight="1">
      <c r="A6" s="16" t="s">
        <v>128</v>
      </c>
      <c r="B6" s="128">
        <v>54</v>
      </c>
      <c r="C6" s="128">
        <v>39940</v>
      </c>
      <c r="D6" s="128">
        <v>989</v>
      </c>
      <c r="E6" s="128">
        <v>569</v>
      </c>
      <c r="F6" s="116"/>
      <c r="G6" s="101"/>
    </row>
    <row r="7" spans="1:10" ht="12.75" customHeight="1">
      <c r="A7" s="16" t="s">
        <v>127</v>
      </c>
      <c r="B7" s="128">
        <v>1792</v>
      </c>
      <c r="C7" s="128">
        <v>1436376</v>
      </c>
      <c r="D7" s="128">
        <v>31707</v>
      </c>
      <c r="E7" s="128">
        <v>22005</v>
      </c>
      <c r="F7" s="116"/>
      <c r="G7" s="101"/>
      <c r="H7" s="101"/>
      <c r="I7" s="101"/>
      <c r="J7" s="101"/>
    </row>
    <row r="8" spans="1:10" ht="12.75" customHeight="1">
      <c r="A8" s="16" t="s">
        <v>322</v>
      </c>
      <c r="B8" s="128">
        <v>1</v>
      </c>
      <c r="C8" s="128">
        <v>609</v>
      </c>
      <c r="D8" s="128">
        <v>15</v>
      </c>
      <c r="E8" s="128">
        <v>7</v>
      </c>
      <c r="F8" s="116"/>
    </row>
    <row r="9" spans="1:10" ht="12.75" customHeight="1">
      <c r="A9" s="88" t="s">
        <v>220</v>
      </c>
      <c r="B9" s="139">
        <v>1792</v>
      </c>
      <c r="C9" s="139">
        <v>1436376</v>
      </c>
      <c r="D9" s="139">
        <v>31707</v>
      </c>
      <c r="E9" s="139">
        <v>22005</v>
      </c>
      <c r="F9" s="116"/>
    </row>
    <row r="10" spans="1:10" ht="12.75" customHeight="1">
      <c r="A10" s="88"/>
      <c r="B10" s="139"/>
      <c r="C10" s="139"/>
      <c r="D10" s="139"/>
      <c r="E10" s="139"/>
    </row>
    <row r="11" spans="1:10" ht="12.75" customHeight="1"/>
    <row r="12" spans="1:10" ht="12.75" customHeight="1">
      <c r="A12" s="16" t="s">
        <v>249</v>
      </c>
    </row>
    <row r="13" spans="1:10" ht="12.75" customHeight="1">
      <c r="A13" s="16" t="s">
        <v>248</v>
      </c>
    </row>
    <row r="14" spans="1:10" ht="12.75" customHeight="1"/>
    <row r="15" spans="1:10" ht="12.75" customHeight="1"/>
    <row r="16" spans="1:10" ht="12.75" customHeight="1"/>
    <row r="17" spans="7:7" ht="12.75" customHeight="1"/>
    <row r="18" spans="7:7" ht="12.75" customHeight="1"/>
    <row r="19" spans="7:7" ht="12.75" customHeight="1"/>
    <row r="20" spans="7:7" ht="12.75" customHeight="1">
      <c r="G20" s="142"/>
    </row>
    <row r="21" spans="7:7" ht="12.75" customHeight="1"/>
    <row r="22" spans="7:7" ht="12.75" customHeight="1"/>
    <row r="23" spans="7:7" ht="12.75" customHeight="1"/>
    <row r="24" spans="7:7" ht="12.75" customHeight="1"/>
    <row r="25" spans="7:7" ht="12.75" customHeight="1"/>
    <row r="26" spans="7:7" ht="12.75" customHeight="1"/>
    <row r="27" spans="7:7" ht="12.75" customHeight="1"/>
    <row r="28" spans="7:7" ht="12.75" customHeight="1"/>
    <row r="29" spans="7:7" ht="12.75" customHeight="1"/>
    <row r="30" spans="7:7" ht="12.75" customHeight="1"/>
  </sheetData>
  <pageMargins left="0.7" right="0.7" top="0.75" bottom="0.75" header="0.3" footer="0.3"/>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52"/>
  <sheetViews>
    <sheetView showGridLines="0" zoomScaleNormal="100" zoomScaleSheetLayoutView="100" workbookViewId="0">
      <selection sqref="A1:B1"/>
    </sheetView>
  </sheetViews>
  <sheetFormatPr defaultColWidth="9.109375" defaultRowHeight="13.2"/>
  <cols>
    <col min="1" max="1" width="15.6640625" bestFit="1" customWidth="1"/>
    <col min="2" max="2" width="114.109375" customWidth="1"/>
    <col min="13" max="13" width="8.109375" customWidth="1"/>
    <col min="14" max="14" width="9.109375" hidden="1" customWidth="1"/>
  </cols>
  <sheetData>
    <row r="1" spans="1:14" ht="32.4" customHeight="1">
      <c r="A1" s="167" t="s">
        <v>159</v>
      </c>
      <c r="B1" s="167"/>
      <c r="C1" s="126"/>
      <c r="D1" s="126"/>
      <c r="E1" s="126"/>
      <c r="F1" s="126"/>
      <c r="G1" s="126"/>
      <c r="H1" s="126"/>
      <c r="I1" s="126"/>
      <c r="J1" s="126"/>
      <c r="K1" s="126"/>
      <c r="L1" s="126"/>
      <c r="M1" s="126"/>
      <c r="N1" s="84"/>
    </row>
    <row r="2" spans="1:14" s="16" customFormat="1" ht="12.75" customHeight="1">
      <c r="A2" s="96"/>
      <c r="B2" s="96"/>
    </row>
    <row r="3" spans="1:14" s="160" customFormat="1" ht="12.75" customHeight="1">
      <c r="A3" s="95" t="s">
        <v>231</v>
      </c>
      <c r="B3" s="95" t="str">
        <f>[0]!S1I</f>
        <v>Transporter med utländska lastbilar jämfört med svenska lastbilar, på svensk mark. Åren 2012−2023.</v>
      </c>
    </row>
    <row r="4" spans="1:14" s="160" customFormat="1" ht="12.75" customHeight="1">
      <c r="A4" s="95"/>
      <c r="B4" s="122" t="str">
        <f>[0]!S1IE</f>
        <v>Transports with foreign lorries compared to Swedish lorries, on Swedish roads. Years 2012 − 2023.</v>
      </c>
    </row>
    <row r="5" spans="1:14" s="160" customFormat="1" ht="12.75" customHeight="1">
      <c r="A5" s="95"/>
      <c r="B5" s="95"/>
    </row>
    <row r="6" spans="1:14" s="160" customFormat="1" ht="12.75" customHeight="1">
      <c r="A6" s="95" t="s">
        <v>232</v>
      </c>
      <c r="B6" s="95" t="str">
        <f>[0]!Är1</f>
        <v>Transporter med utländska lastbilar per lastbilens registreringsland, inklusive cabotage och exklusive transit. År 2023.</v>
      </c>
    </row>
    <row r="7" spans="1:14" s="160" customFormat="1" ht="12.75" customHeight="1">
      <c r="A7" s="95"/>
      <c r="B7" s="122" t="str">
        <f>[0]!Är1E</f>
        <v>Transports with foreign lorries divided in the country of registration of the lorry, including cabotage and excluding transit. Year 2023.</v>
      </c>
    </row>
    <row r="8" spans="1:14" s="160" customFormat="1" ht="12.75" customHeight="1">
      <c r="A8" s="95"/>
      <c r="B8" s="95"/>
    </row>
    <row r="9" spans="1:14" s="160" customFormat="1" ht="12.75" customHeight="1">
      <c r="A9" s="95" t="s">
        <v>233</v>
      </c>
      <c r="B9" s="95" t="str">
        <f>[0]!Är2</f>
        <v>Transporter med utländska lastbilar per lastbilens registreringsland, cabotage. År 2023.</v>
      </c>
    </row>
    <row r="10" spans="1:14" s="160" customFormat="1" ht="12.75" customHeight="1">
      <c r="A10" s="95"/>
      <c r="B10" s="122" t="str">
        <f>[0]!Är2E</f>
        <v>Transports with foreign lorries divided in the country of registration of the lorry, cabotage. Year 2023.</v>
      </c>
    </row>
    <row r="11" spans="1:14" s="160" customFormat="1" ht="12.75" customHeight="1">
      <c r="A11" s="95"/>
      <c r="B11" s="95"/>
    </row>
    <row r="12" spans="1:14" s="160" customFormat="1" ht="12.75" customHeight="1">
      <c r="A12" s="95" t="s">
        <v>234</v>
      </c>
      <c r="B12" s="95" t="str">
        <f>[0]!Är3</f>
        <v>Transporter med utländska lastbilar per lastbilens registreringsland, transittrafik. År 2023.</v>
      </c>
    </row>
    <row r="13" spans="1:14" s="160" customFormat="1" ht="12.75" customHeight="1">
      <c r="A13" s="95"/>
      <c r="B13" s="122" t="str">
        <f>[0]!Är3E</f>
        <v>Transports with foreign lorries divided in the country of registration of the lorry, transit traffic. Year 2023.</v>
      </c>
    </row>
    <row r="14" spans="1:14" s="160" customFormat="1" ht="12.75" customHeight="1">
      <c r="A14" s="95"/>
      <c r="B14" s="95"/>
    </row>
    <row r="15" spans="1:14" s="160" customFormat="1" ht="12.75" customHeight="1">
      <c r="A15" s="95" t="s">
        <v>235</v>
      </c>
      <c r="B15" s="95" t="str">
        <f>[0]!T1I</f>
        <v>Transporter med utländska lastbilar till Sverige, per transportens startland. Inklusive Sverige. År 2023.</v>
      </c>
    </row>
    <row r="16" spans="1:14" s="160" customFormat="1" ht="12.75" customHeight="1">
      <c r="A16" s="95"/>
      <c r="B16" s="122" t="str">
        <f>[0]!T1IE</f>
        <v>Transports with foreign lorries to Sweden, divided in the country of origin. Including Sweden. Year 2023.</v>
      </c>
    </row>
    <row r="17" spans="1:2" s="160" customFormat="1" ht="12.75" customHeight="1">
      <c r="A17" s="95"/>
      <c r="B17" s="95"/>
    </row>
    <row r="18" spans="1:2" s="160" customFormat="1" ht="12.75" customHeight="1">
      <c r="A18" s="95" t="s">
        <v>236</v>
      </c>
      <c r="B18" s="95" t="str">
        <f>[0]!T2I</f>
        <v>Transporter med utländska lastbilar från Sverige, per transportens destinationsland. Inklusive Sverige. År 2023.</v>
      </c>
    </row>
    <row r="19" spans="1:2" s="160" customFormat="1" ht="12.75" customHeight="1">
      <c r="A19" s="95"/>
      <c r="B19" s="122" t="str">
        <f>[0]!T2IE</f>
        <v>Transports with foreign lorries from Sweden, divided in the country of destination. Including Sweden. Year 2023.</v>
      </c>
    </row>
    <row r="20" spans="1:2" s="160" customFormat="1" ht="12.75" customHeight="1">
      <c r="A20" s="95"/>
      <c r="B20" s="95"/>
    </row>
    <row r="21" spans="1:2" s="160" customFormat="1" ht="12.75" customHeight="1">
      <c r="A21" s="95" t="s">
        <v>237</v>
      </c>
      <c r="B21" s="95" t="str">
        <f>[0]!L1I</f>
        <v>Transporter med utländska lastbilar till län. År 2023.</v>
      </c>
    </row>
    <row r="22" spans="1:2" s="160" customFormat="1" ht="12.75" customHeight="1">
      <c r="A22" s="95"/>
      <c r="B22" s="122" t="str">
        <f>[0]!L1IE</f>
        <v>Transports with foreign lorries to counties. Year 2023.</v>
      </c>
    </row>
    <row r="23" spans="1:2" s="160" customFormat="1" ht="12.75" customHeight="1">
      <c r="A23" s="95"/>
      <c r="B23" s="95"/>
    </row>
    <row r="24" spans="1:2" s="160" customFormat="1" ht="12.75" customHeight="1">
      <c r="A24" s="95" t="s">
        <v>238</v>
      </c>
      <c r="B24" s="95" t="str">
        <f>[0]!L2I</f>
        <v>Transporter med utländska lastbilar från län. År 2023.</v>
      </c>
    </row>
    <row r="25" spans="1:2" s="160" customFormat="1" ht="12.75" customHeight="1">
      <c r="A25" s="95"/>
      <c r="B25" s="122" t="str">
        <f>[0]!L2IE</f>
        <v>Transports with foreign lorries from counties. Year 2023.</v>
      </c>
    </row>
    <row r="26" spans="1:2" s="160" customFormat="1" ht="12.75" customHeight="1">
      <c r="A26" s="95"/>
      <c r="B26" s="95"/>
    </row>
    <row r="27" spans="1:2" s="160" customFormat="1" ht="12.75" customHeight="1">
      <c r="A27" s="95" t="s">
        <v>239</v>
      </c>
      <c r="B27" s="95" t="str">
        <f>V1N</f>
        <v>Transporter med utländska lastbilar per varugrupp, inklusive cabotage och exklusive transit.  År 2023.</v>
      </c>
    </row>
    <row r="28" spans="1:2" s="160" customFormat="1" ht="12.75" customHeight="1">
      <c r="A28" s="95"/>
      <c r="B28" s="122" t="str">
        <f>V1NE</f>
        <v>Transports with foreign lorries divided in commodity groups, including cabotage and excluding transit. Year 2023.</v>
      </c>
    </row>
    <row r="29" spans="1:2" s="160" customFormat="1" ht="12.75" customHeight="1">
      <c r="A29" s="95"/>
      <c r="B29" s="122"/>
    </row>
    <row r="30" spans="1:2" s="160" customFormat="1" ht="12.75" customHeight="1">
      <c r="A30" s="95" t="s">
        <v>240</v>
      </c>
      <c r="B30" s="95" t="str">
        <f>[0]!V1I</f>
        <v>Transporter med utländska lastbilar till Sverige från utlandet, per varugrupp.  År 2023.</v>
      </c>
    </row>
    <row r="31" spans="1:2" s="160" customFormat="1" ht="12.75" customHeight="1">
      <c r="A31" s="95"/>
      <c r="B31" s="122" t="str">
        <f>[0]!V1IE</f>
        <v>Transports with foreign lorries to Sweden from abroad, divided in commodity groups. Year 2023.</v>
      </c>
    </row>
    <row r="32" spans="1:2" s="160" customFormat="1" ht="12.75" customHeight="1">
      <c r="A32" s="95"/>
      <c r="B32" s="95"/>
    </row>
    <row r="33" spans="1:2" s="160" customFormat="1" ht="12.75" customHeight="1">
      <c r="A33" s="95" t="s">
        <v>241</v>
      </c>
      <c r="B33" s="95" t="str">
        <f>[0]!V2I</f>
        <v>Transporter med utländska lastbilar från Sverige till utlandet, per varugrupp.  År 2023.</v>
      </c>
    </row>
    <row r="34" spans="1:2" s="160" customFormat="1" ht="12.75" customHeight="1">
      <c r="A34" s="95"/>
      <c r="B34" s="122" t="str">
        <f>[0]!V2IE</f>
        <v>Transports with foreign lorries from Sweden to abroad, divided in commodity groups. Year 2023.</v>
      </c>
    </row>
    <row r="35" spans="1:2" s="160" customFormat="1" ht="12.75" customHeight="1">
      <c r="A35" s="95"/>
      <c r="B35" s="95"/>
    </row>
    <row r="36" spans="1:2" s="160" customFormat="1" ht="12.75" customHeight="1">
      <c r="A36" s="95" t="s">
        <v>242</v>
      </c>
      <c r="B36" s="95" t="str">
        <f>[0]!V3I</f>
        <v>Transporter med utländska lastbilar per varugrupp, cabotage.  År 2023.</v>
      </c>
    </row>
    <row r="37" spans="1:2" s="160" customFormat="1" ht="12.75" customHeight="1">
      <c r="A37" s="95"/>
      <c r="B37" s="122" t="str">
        <f>[0]!V3IE</f>
        <v>Cabotage transports in Sweden with foreign lorries, divided in commodity groups. Year 2023.</v>
      </c>
    </row>
    <row r="38" spans="1:2" s="160" customFormat="1" ht="12.75" customHeight="1">
      <c r="A38" s="95"/>
      <c r="B38" s="95"/>
    </row>
    <row r="39" spans="1:2" s="160" customFormat="1" ht="12.75" customHeight="1">
      <c r="A39" s="95" t="s">
        <v>243</v>
      </c>
      <c r="B39" s="95" t="str">
        <f>[0]!F1I</f>
        <v>Transporter med utländska lastbilar med farligt gods, inklusive cabotage och exklusive transit.  År 2023.</v>
      </c>
    </row>
    <row r="40" spans="1:2" s="160" customFormat="1" ht="12.75" customHeight="1">
      <c r="A40" s="95"/>
      <c r="B40" s="122" t="str">
        <f>[0]!F1IE</f>
        <v>Transports with foreign lorries divided in dangerous goods, including cabotage and excluding transit. Year 2023.</v>
      </c>
    </row>
    <row r="41" spans="1:2" s="160" customFormat="1" ht="12.75" customHeight="1">
      <c r="A41" s="95"/>
      <c r="B41" s="95"/>
    </row>
    <row r="42" spans="1:2" s="160" customFormat="1" ht="12.75" customHeight="1">
      <c r="A42" s="95" t="s">
        <v>244</v>
      </c>
      <c r="B42" s="95" t="str">
        <f>[0]!TT1INY</f>
        <v>Transporter med utländska lastbilar med last per typ av transport, inklusive cabotage och exklusive transit.  År 2023.</v>
      </c>
    </row>
    <row r="43" spans="1:2" s="160" customFormat="1" ht="12.75" customHeight="1">
      <c r="A43" s="95"/>
      <c r="B43" s="122" t="str">
        <f>[0]!TT1INYE</f>
        <v>Transports with loaded, foreign lorries divided in transport type, including cabotage and excluding transit. Year 2023.</v>
      </c>
    </row>
    <row r="44" spans="1:2" s="160" customFormat="1" ht="12.75" customHeight="1">
      <c r="A44" s="95"/>
      <c r="B44" s="95"/>
    </row>
    <row r="45" spans="1:2" s="160" customFormat="1" ht="12.75" customHeight="1">
      <c r="A45" s="95" t="s">
        <v>245</v>
      </c>
      <c r="B45" s="95" t="str">
        <f>[0]!TT2I</f>
        <v>Transporter med utländska lastbilar utan last per typ av transport, inklusive cabotage och exklusive transit.  År 2023.</v>
      </c>
    </row>
    <row r="46" spans="1:2" s="160" customFormat="1" ht="12.75" customHeight="1">
      <c r="A46" s="161"/>
      <c r="B46" s="122" t="str">
        <f>[0]!TT2IE</f>
        <v>Transports with unloaded, foreign lorries divided in transport type, including cabotage and excluding transit. Year 2023.</v>
      </c>
    </row>
    <row r="47" spans="1:2" s="160" customFormat="1" ht="12.75" customHeight="1">
      <c r="B47" s="95"/>
    </row>
    <row r="48" spans="1:2" s="16" customFormat="1" ht="12.75" customHeight="1"/>
    <row r="49" s="16" customFormat="1" ht="12.75" customHeight="1"/>
    <row r="50" s="16" customFormat="1" ht="12.75" customHeight="1"/>
    <row r="51" s="16" customFormat="1" ht="11.4"/>
    <row r="52" s="16" customFormat="1" ht="11.4"/>
  </sheetData>
  <mergeCells count="1">
    <mergeCell ref="A1:B1"/>
  </mergeCells>
  <hyperlinks>
    <hyperlink ref="B3" location="S1I" display="S1I" xr:uid="{7268D37D-F6F7-4E19-BC23-812425268162}"/>
    <hyperlink ref="B6" location="Är1" display="Är1" xr:uid="{F487B671-83F6-4FC5-A23C-2AD88C665637}"/>
    <hyperlink ref="B9" location="Är2" display="Är2" xr:uid="{11002462-1CC3-4243-9266-F04AC01913A9}"/>
    <hyperlink ref="B12" location="Är3" display="Är3" xr:uid="{E6913569-7CA5-4775-B86E-1DDFF560D514}"/>
    <hyperlink ref="B15" location="T1I" display="T1I" xr:uid="{7B050C56-D066-4E17-8948-4960BAED9D4C}"/>
    <hyperlink ref="B18" location="T2I" display="T2I" xr:uid="{1DC183D7-DFB4-4845-A70D-7F99BFCFF34E}"/>
    <hyperlink ref="B21" location="L1I" display="L1I" xr:uid="{9FBD748E-D9E3-419B-9A6B-410D2BA7DF6E}"/>
    <hyperlink ref="B24" location="L2I" display="L2I" xr:uid="{20C2BD8F-1434-47CF-89EE-BF9526F2ACB0}"/>
    <hyperlink ref="B30" location="V1I" display="V1I" xr:uid="{F3E7EB87-7E2A-428C-8C53-FCEC4A81A6EB}"/>
    <hyperlink ref="B33" location="V2I" display="V2I" xr:uid="{EF8A07A6-5B61-4A94-BD17-420D2282DB08}"/>
    <hyperlink ref="B36" location="V3I" display="V3I" xr:uid="{3171A3EA-3657-40A4-8A36-BC500FAAD3FE}"/>
    <hyperlink ref="B39" location="F1I" display="F1I" xr:uid="{D88C612B-79D2-4111-ABDD-1B1FA8992241}"/>
    <hyperlink ref="B42" location="TT1INY" display="TT1INY" xr:uid="{DA986842-6400-467A-8F97-B922D0A93642}"/>
    <hyperlink ref="B45" location="TT2I" display="TT2I" xr:uid="{DFDC6551-693F-48DF-AD77-2BDC51328EB3}"/>
    <hyperlink ref="A3" location="S1I" display="S1" xr:uid="{A07D1E40-56A4-47AC-A157-4152F872868B}"/>
    <hyperlink ref="A6" location="Är1" display="R1" xr:uid="{C8D98451-0B73-4AF8-8C95-2877F3834C10}"/>
    <hyperlink ref="A9" location="Är2" display="R2" xr:uid="{ABAB40EF-E940-4142-A624-825A4E021019}"/>
    <hyperlink ref="A12" location="Är3" display="R3" xr:uid="{C8925097-E51B-4E88-AEC1-0C8A324EF40B}"/>
    <hyperlink ref="A15" location="T1I" display="T1" xr:uid="{7A67B432-AF84-404D-BEC8-74DF8F2F5BFF}"/>
    <hyperlink ref="A18" location="T2I" display="T2" xr:uid="{F1DA8EC5-3381-455A-BA59-524C6DB624AF}"/>
    <hyperlink ref="A21" location="L1I" display="L1" xr:uid="{2CE4742D-C32E-4992-9A05-C281EF585118}"/>
    <hyperlink ref="A24" location="L2I" display="L2" xr:uid="{BFE2F060-0D38-4840-BECD-CA57F6584D26}"/>
    <hyperlink ref="A30" location="V1I" display="V1" xr:uid="{3FE54A16-F40D-4D19-BF4F-F97653F260A7}"/>
    <hyperlink ref="A33" location="V2I" display="V2" xr:uid="{98D19A69-41C3-4617-A9B5-75C4D348F9C6}"/>
    <hyperlink ref="A36" location="V3I" display="V3" xr:uid="{2A900C96-5016-4839-88A2-445FE9F76493}"/>
    <hyperlink ref="A39" location="F1I" display="F1" xr:uid="{3678F2C6-E522-43FF-AB5F-83B5FEEAE929}"/>
    <hyperlink ref="A42" location="TT1INY" display="TT1" xr:uid="{E789C668-60C8-4C6A-966A-0CB1404F3BAC}"/>
    <hyperlink ref="A45" location="TT2I" display="TT2" xr:uid="{EFC09FAF-D507-47CF-9813-DF4B49DC22CC}"/>
    <hyperlink ref="A27" location="V1N" display="V1" xr:uid="{F9417F87-9F72-4CDB-8455-B87C77D10D97}"/>
    <hyperlink ref="B27" location="V1N" display="V1N" xr:uid="{A1C9F249-53A7-4DB3-9B3C-827482FDEBBA}"/>
    <hyperlink ref="B4" location="S1I" display="S1I" xr:uid="{2F49779C-7344-434A-A36C-7F90E6E5D6F7}"/>
    <hyperlink ref="B7" location="Är1" display="Är1" xr:uid="{455B8501-F4C6-4954-83B0-45E2BB2D085E}"/>
    <hyperlink ref="B10" location="Är2" display="Är2" xr:uid="{21C7D7C6-9560-4176-AE83-BC6E3D64BF1F}"/>
    <hyperlink ref="B13" location="Är3" display="Är3" xr:uid="{079C0FBD-D478-4FA9-97A2-D219F4656C5E}"/>
    <hyperlink ref="B16" location="T1I" display="T1I" xr:uid="{CF2B016B-A92E-4E9B-B37D-B03A7A4B0494}"/>
    <hyperlink ref="B19" location="T2I" display="T2I" xr:uid="{C4BB2595-927E-452D-BC38-4C353871DD88}"/>
    <hyperlink ref="B22" location="L1I" display="L1I" xr:uid="{BFE83243-0386-4874-AE3E-BB601DC3C675}"/>
    <hyperlink ref="B25" location="L2I" display="L2I" xr:uid="{F1AFC229-3198-44F9-9278-0A37FA2C0F48}"/>
    <hyperlink ref="B28" location="V1N" display="V1N" xr:uid="{70BDAAAD-FACF-4D1A-AAA1-465A11ED1E68}"/>
    <hyperlink ref="B31" location="V1I" display="V1I" xr:uid="{2DCA9878-B81D-4AC3-8A14-209EEA5DCBDB}"/>
    <hyperlink ref="B34" location="V2I" display="V2I" xr:uid="{B12BEAA8-72DC-40B5-9F9E-2946E440F11E}"/>
    <hyperlink ref="B37" location="V3I" display="V3I" xr:uid="{95A5DE3E-1487-4218-9791-82A0A013380A}"/>
    <hyperlink ref="B40" location="F1I" display="F1I" xr:uid="{AEA8E083-4D73-4BC9-A5A3-3AC66FC5524E}"/>
    <hyperlink ref="B43" location="TT1INY" display="TT1INY" xr:uid="{134A7F10-2C16-4239-A46C-F7451820EF29}"/>
    <hyperlink ref="B46" location="TT2I" display="TT2I" xr:uid="{C8FD519D-9A45-4127-BFDF-BFD8AE47C219}"/>
  </hyperlinks>
  <pageMargins left="0.70866141732283472" right="0.70866141732283472" top="0.74803149606299213" bottom="0.74803149606299213" header="0.31496062992125984" footer="0.31496062992125984"/>
  <pageSetup paperSize="9" scale="8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98505-DE29-4BDF-ADE8-BE3EEBCF98FB}">
  <sheetPr>
    <tabColor rgb="FFFFC000"/>
    <pageSetUpPr fitToPage="1"/>
  </sheetPr>
  <dimension ref="A1:C26"/>
  <sheetViews>
    <sheetView workbookViewId="0"/>
  </sheetViews>
  <sheetFormatPr defaultColWidth="9.109375" defaultRowHeight="11.4"/>
  <cols>
    <col min="1" max="1" width="22" style="16" customWidth="1"/>
    <col min="2" max="2" width="19.5546875" style="16" bestFit="1" customWidth="1"/>
    <col min="3" max="3" width="20.6640625" style="16" bestFit="1" customWidth="1"/>
    <col min="4" max="16384" width="9.109375" style="16"/>
  </cols>
  <sheetData>
    <row r="1" spans="1:3" ht="15.6">
      <c r="A1" s="87" t="s">
        <v>245</v>
      </c>
    </row>
    <row r="2" spans="1:3" customFormat="1" ht="15.6">
      <c r="A2" s="87" t="s">
        <v>282</v>
      </c>
    </row>
    <row r="3" spans="1:3">
      <c r="A3" s="121" t="s">
        <v>283</v>
      </c>
    </row>
    <row r="4" spans="1:3" ht="13.2">
      <c r="A4"/>
    </row>
    <row r="5" spans="1:3" ht="24">
      <c r="A5" s="90" t="s">
        <v>291</v>
      </c>
      <c r="B5" s="91" t="s">
        <v>185</v>
      </c>
      <c r="C5" s="91" t="s">
        <v>193</v>
      </c>
    </row>
    <row r="6" spans="1:3" ht="12.75" customHeight="1">
      <c r="A6" s="16" t="s">
        <v>128</v>
      </c>
      <c r="B6" s="128">
        <v>33</v>
      </c>
      <c r="C6" s="128">
        <v>12919</v>
      </c>
    </row>
    <row r="7" spans="1:3" ht="12.75" customHeight="1">
      <c r="A7" s="16" t="s">
        <v>127</v>
      </c>
      <c r="B7" s="128">
        <v>607</v>
      </c>
      <c r="C7" s="128">
        <v>158406</v>
      </c>
    </row>
    <row r="8" spans="1:3" ht="12.75" customHeight="1">
      <c r="A8" s="88" t="s">
        <v>220</v>
      </c>
      <c r="B8" s="139">
        <v>640</v>
      </c>
      <c r="C8" s="139">
        <v>171325</v>
      </c>
    </row>
    <row r="9" spans="1:3" ht="12.75" customHeight="1"/>
    <row r="10" spans="1:3" ht="12.75" customHeight="1">
      <c r="A10" s="16" t="s">
        <v>225</v>
      </c>
    </row>
    <row r="11" spans="1:3" ht="12.75" customHeight="1">
      <c r="A11" s="16" t="s">
        <v>226</v>
      </c>
    </row>
    <row r="12" spans="1:3" ht="12.75" customHeight="1"/>
    <row r="13" spans="1:3" ht="12.75" customHeight="1"/>
    <row r="14" spans="1:3" ht="12.75" customHeight="1"/>
    <row r="15" spans="1:3" ht="12.75" customHeight="1"/>
    <row r="16" spans="1:3"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sheetData>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0"/>
  <dimension ref="A1:AR35"/>
  <sheetViews>
    <sheetView showGridLines="0" zoomScale="90" zoomScaleNormal="90" workbookViewId="0">
      <selection activeCell="C32" sqref="C32"/>
    </sheetView>
  </sheetViews>
  <sheetFormatPr defaultColWidth="9.109375" defaultRowHeight="13.2"/>
  <cols>
    <col min="1" max="1" width="2.109375" customWidth="1"/>
    <col min="2" max="2" width="4.33203125" customWidth="1"/>
    <col min="3" max="3" width="6.109375" customWidth="1"/>
    <col min="4" max="4" width="8" customWidth="1"/>
    <col min="5" max="5" width="2.109375" customWidth="1"/>
    <col min="6" max="6" width="11" customWidth="1"/>
    <col min="7" max="7" width="3.44140625" customWidth="1"/>
    <col min="9" max="9" width="2.5546875" customWidth="1"/>
    <col min="11" max="11" width="2.109375" customWidth="1"/>
    <col min="13" max="13" width="2.44140625" customWidth="1"/>
    <col min="14" max="14" width="9" customWidth="1"/>
    <col min="15" max="15" width="2.44140625" customWidth="1"/>
    <col min="17" max="17" width="2.44140625" customWidth="1"/>
    <col min="19" max="19" width="2.33203125" customWidth="1"/>
    <col min="21" max="21" width="2.109375" customWidth="1"/>
    <col min="23" max="23" width="2.6640625" customWidth="1"/>
    <col min="24" max="24" width="3" customWidth="1"/>
    <col min="25" max="25" width="6.33203125" customWidth="1"/>
    <col min="26" max="26" width="5.6640625" customWidth="1"/>
    <col min="27" max="27" width="7.88671875" customWidth="1"/>
    <col min="28" max="28" width="2.33203125" customWidth="1"/>
    <col min="29" max="29" width="9.44140625" customWidth="1"/>
    <col min="30" max="30" width="2.6640625" customWidth="1"/>
    <col min="31" max="31" width="11.109375" customWidth="1"/>
    <col min="32" max="32" width="3.33203125" customWidth="1"/>
    <col min="34" max="34" width="3.44140625" customWidth="1"/>
    <col min="36" max="36" width="2.88671875" customWidth="1"/>
    <col min="38" max="38" width="7.5546875" customWidth="1"/>
    <col min="39" max="39" width="22.6640625" customWidth="1"/>
    <col min="41" max="41" width="3.5546875" customWidth="1"/>
    <col min="43" max="43" width="3.5546875" customWidth="1"/>
  </cols>
  <sheetData>
    <row r="1" spans="1:44">
      <c r="A1" s="4" t="s">
        <v>9</v>
      </c>
      <c r="B1" s="29"/>
      <c r="C1" s="3"/>
      <c r="D1" s="1"/>
      <c r="E1" s="1"/>
      <c r="F1" s="1"/>
      <c r="G1" s="1"/>
      <c r="H1" s="1"/>
      <c r="I1" s="1"/>
      <c r="J1" s="1"/>
      <c r="K1" s="1"/>
      <c r="L1" s="1"/>
      <c r="M1" s="1"/>
      <c r="N1" s="1"/>
      <c r="O1" s="1"/>
      <c r="P1" s="1"/>
      <c r="Q1" s="1"/>
      <c r="R1" s="1"/>
      <c r="S1" s="1"/>
      <c r="T1" s="1"/>
      <c r="U1" s="1"/>
      <c r="V1" s="1"/>
      <c r="X1" s="4" t="s">
        <v>13</v>
      </c>
      <c r="Y1" s="11"/>
      <c r="Z1" s="8"/>
      <c r="AA1" s="7"/>
      <c r="AB1" s="7"/>
      <c r="AC1" s="7"/>
      <c r="AD1" s="7"/>
      <c r="AE1" s="47"/>
      <c r="AF1" s="7"/>
      <c r="AG1" s="7"/>
      <c r="AH1" s="7"/>
      <c r="AI1" s="7"/>
      <c r="AK1" s="4" t="s">
        <v>14</v>
      </c>
      <c r="AL1" s="11"/>
      <c r="AM1" s="8"/>
      <c r="AN1" s="47"/>
      <c r="AO1" s="47"/>
      <c r="AP1" s="47"/>
    </row>
    <row r="2" spans="1:44">
      <c r="A2" s="170" t="s">
        <v>59</v>
      </c>
      <c r="B2" s="171"/>
      <c r="C2" s="171"/>
      <c r="D2" s="171"/>
      <c r="E2" s="171"/>
      <c r="F2" s="171"/>
      <c r="G2" s="171"/>
      <c r="H2" s="171"/>
      <c r="I2" s="171"/>
      <c r="J2" s="171"/>
      <c r="K2" s="171"/>
      <c r="L2" s="171"/>
      <c r="M2" s="171"/>
      <c r="N2" s="171"/>
      <c r="O2" s="171"/>
      <c r="P2" s="171"/>
      <c r="Q2" s="21"/>
      <c r="R2" s="21"/>
      <c r="S2" s="21"/>
      <c r="T2" s="21"/>
      <c r="U2" s="21"/>
      <c r="V2" s="21"/>
      <c r="X2" s="4" t="s">
        <v>54</v>
      </c>
      <c r="Y2" s="48"/>
      <c r="Z2" s="49"/>
      <c r="AA2" s="10"/>
      <c r="AB2" s="10"/>
      <c r="AC2" s="10"/>
      <c r="AD2" s="10"/>
      <c r="AE2" s="10"/>
      <c r="AF2" s="10"/>
      <c r="AG2" s="10"/>
      <c r="AH2" s="10"/>
      <c r="AI2" s="10"/>
      <c r="AK2" s="4" t="s">
        <v>29</v>
      </c>
      <c r="AL2" s="48"/>
      <c r="AM2" s="49"/>
      <c r="AN2" s="10"/>
      <c r="AO2" s="10"/>
      <c r="AP2" s="10"/>
    </row>
    <row r="3" spans="1:44">
      <c r="A3" s="30" t="s">
        <v>58</v>
      </c>
      <c r="B3" s="31"/>
      <c r="C3" s="32"/>
      <c r="D3" s="30"/>
      <c r="E3" s="30"/>
      <c r="F3" s="30"/>
      <c r="G3" s="30"/>
      <c r="H3" s="30"/>
      <c r="I3" s="30"/>
      <c r="J3" s="30"/>
      <c r="K3" s="30"/>
      <c r="L3" s="30"/>
      <c r="M3" s="30"/>
      <c r="N3" s="30"/>
      <c r="O3" s="30"/>
      <c r="P3" s="30"/>
      <c r="Q3" s="30"/>
      <c r="R3" s="30"/>
      <c r="S3" s="30"/>
      <c r="T3" s="30"/>
      <c r="U3" s="30"/>
      <c r="V3" s="30"/>
      <c r="X3" s="30" t="s">
        <v>55</v>
      </c>
      <c r="Y3" s="48"/>
      <c r="Z3" s="49"/>
      <c r="AA3" s="10"/>
      <c r="AB3" s="10"/>
      <c r="AC3" s="10"/>
      <c r="AD3" s="10"/>
      <c r="AE3" s="10"/>
      <c r="AF3" s="10"/>
      <c r="AG3" s="10"/>
      <c r="AH3" s="10"/>
      <c r="AI3" s="10"/>
      <c r="AK3" s="30" t="s">
        <v>30</v>
      </c>
      <c r="AL3" s="48"/>
      <c r="AM3" s="49"/>
      <c r="AN3" s="10"/>
      <c r="AO3" s="10"/>
      <c r="AP3" s="10"/>
    </row>
    <row r="4" spans="1:44" ht="11.25" customHeight="1">
      <c r="A4" s="33" t="s">
        <v>1</v>
      </c>
      <c r="B4" s="34"/>
      <c r="C4" s="35"/>
      <c r="D4" s="36"/>
      <c r="E4" s="36"/>
      <c r="F4" s="37"/>
      <c r="G4" s="36"/>
      <c r="H4" s="46">
        <v>1999</v>
      </c>
      <c r="I4" s="46"/>
      <c r="J4" s="46">
        <v>2000</v>
      </c>
      <c r="K4" s="46"/>
      <c r="L4" s="46">
        <v>2001</v>
      </c>
      <c r="M4" s="46"/>
      <c r="N4" s="46">
        <v>2002</v>
      </c>
      <c r="O4" s="46"/>
      <c r="P4" s="46">
        <v>2003</v>
      </c>
      <c r="Q4" s="46"/>
      <c r="R4" s="46">
        <v>2004</v>
      </c>
      <c r="S4" s="46"/>
      <c r="T4" s="46">
        <v>2005</v>
      </c>
      <c r="U4" s="46"/>
      <c r="V4" s="46">
        <v>2006</v>
      </c>
      <c r="X4" s="43" t="s">
        <v>1</v>
      </c>
      <c r="Y4" s="44"/>
      <c r="Z4" s="45"/>
      <c r="AA4" s="41"/>
      <c r="AB4" s="41"/>
      <c r="AC4" s="41"/>
      <c r="AD4" s="41"/>
      <c r="AE4" s="46">
        <v>1999</v>
      </c>
      <c r="AF4" s="46"/>
      <c r="AG4" s="46">
        <v>2000</v>
      </c>
      <c r="AH4" s="46"/>
      <c r="AI4" s="46">
        <v>2001</v>
      </c>
      <c r="AK4" s="43" t="s">
        <v>1</v>
      </c>
      <c r="AL4" s="44"/>
      <c r="AM4" s="45"/>
      <c r="AN4" s="46">
        <v>1999</v>
      </c>
      <c r="AO4" s="46"/>
      <c r="AP4" s="46">
        <v>2000</v>
      </c>
      <c r="AQ4" s="46"/>
      <c r="AR4" s="46">
        <v>2001</v>
      </c>
    </row>
    <row r="5" spans="1:44" ht="10.5" customHeight="1">
      <c r="A5" s="10" t="s">
        <v>77</v>
      </c>
      <c r="B5" s="11"/>
      <c r="C5" s="8"/>
      <c r="D5" s="7"/>
      <c r="E5" s="7"/>
      <c r="F5" s="7"/>
      <c r="G5" s="10"/>
      <c r="H5" s="63">
        <v>83504</v>
      </c>
      <c r="J5" s="63">
        <v>87124</v>
      </c>
      <c r="L5" s="10">
        <v>82885</v>
      </c>
      <c r="M5" s="2"/>
      <c r="N5" s="10">
        <v>84551</v>
      </c>
      <c r="O5" s="10"/>
      <c r="P5" s="10">
        <v>88621</v>
      </c>
      <c r="Q5" s="10"/>
      <c r="R5" s="10">
        <v>90552</v>
      </c>
      <c r="S5" s="10"/>
      <c r="T5" s="10">
        <v>95780</v>
      </c>
      <c r="U5" s="10"/>
      <c r="V5" s="10">
        <v>94568.698000000004</v>
      </c>
      <c r="X5" s="10" t="s">
        <v>53</v>
      </c>
      <c r="Y5" s="48"/>
      <c r="Z5" s="49"/>
      <c r="AA5" s="10"/>
      <c r="AB5" s="10"/>
      <c r="AC5" s="10"/>
      <c r="AD5" s="10"/>
      <c r="AE5" s="10">
        <v>41093</v>
      </c>
      <c r="AF5" s="10"/>
      <c r="AG5" s="10">
        <v>36573</v>
      </c>
      <c r="AH5" s="10"/>
      <c r="AI5" s="10">
        <v>32350</v>
      </c>
      <c r="AK5" s="10" t="s">
        <v>75</v>
      </c>
      <c r="AL5" s="15"/>
      <c r="AM5" s="10"/>
      <c r="AN5" s="65">
        <v>132827</v>
      </c>
      <c r="AO5" s="65" t="s">
        <v>16</v>
      </c>
      <c r="AP5" s="65">
        <v>126883</v>
      </c>
      <c r="AR5" s="65">
        <v>114281</v>
      </c>
    </row>
    <row r="6" spans="1:44" ht="11.25" customHeight="1">
      <c r="A6" s="7" t="s">
        <v>10</v>
      </c>
      <c r="B6" s="14"/>
      <c r="C6" s="7" t="s">
        <v>21</v>
      </c>
      <c r="D6" s="7"/>
      <c r="E6" s="14"/>
      <c r="F6" s="14"/>
      <c r="G6" s="14"/>
      <c r="H6" s="62">
        <v>36694</v>
      </c>
      <c r="J6" s="62">
        <v>37562</v>
      </c>
      <c r="L6" s="7">
        <v>37011</v>
      </c>
      <c r="M6" s="2"/>
      <c r="N6" s="7">
        <v>35956</v>
      </c>
      <c r="O6" s="7"/>
      <c r="P6" s="7">
        <v>38067</v>
      </c>
      <c r="Q6" s="7"/>
      <c r="R6" s="7">
        <v>38251</v>
      </c>
      <c r="S6" s="7"/>
      <c r="T6" s="7">
        <v>41090</v>
      </c>
      <c r="U6" s="7"/>
      <c r="V6" s="7">
        <v>41073.379000000001</v>
      </c>
      <c r="X6" s="7" t="s">
        <v>10</v>
      </c>
      <c r="Y6" s="14"/>
      <c r="Z6" s="7" t="s">
        <v>41</v>
      </c>
      <c r="AA6" s="7"/>
      <c r="AB6" s="14"/>
      <c r="AC6" s="14"/>
      <c r="AD6" s="14"/>
      <c r="AE6" s="18"/>
      <c r="AF6" s="18"/>
      <c r="AG6" s="18"/>
      <c r="AH6" s="18"/>
      <c r="AI6" s="18"/>
      <c r="AK6" s="7" t="s">
        <v>31</v>
      </c>
      <c r="AL6" s="7" t="s">
        <v>32</v>
      </c>
      <c r="AM6" s="13"/>
      <c r="AN6" s="50">
        <v>101470</v>
      </c>
      <c r="AO6" s="50" t="s">
        <v>16</v>
      </c>
      <c r="AP6" s="50">
        <v>95919</v>
      </c>
      <c r="AR6" s="50">
        <v>86126</v>
      </c>
    </row>
    <row r="7" spans="1:44" ht="10.5" customHeight="1">
      <c r="A7" s="14"/>
      <c r="B7" s="9"/>
      <c r="C7" s="7" t="s">
        <v>22</v>
      </c>
      <c r="D7" s="7"/>
      <c r="E7" s="14"/>
      <c r="F7" s="14"/>
      <c r="G7" s="14"/>
      <c r="H7" s="62">
        <v>15572</v>
      </c>
      <c r="J7" s="62">
        <v>16304</v>
      </c>
      <c r="L7" s="7">
        <v>16002</v>
      </c>
      <c r="M7" s="2"/>
      <c r="N7" s="7">
        <v>16441</v>
      </c>
      <c r="O7" s="7"/>
      <c r="P7" s="7">
        <v>17034</v>
      </c>
      <c r="Q7" s="7"/>
      <c r="R7" s="7">
        <v>17702</v>
      </c>
      <c r="S7" s="7"/>
      <c r="T7" s="7">
        <v>17457</v>
      </c>
      <c r="U7" s="7"/>
      <c r="V7" s="7">
        <v>17147.631000000001</v>
      </c>
      <c r="X7" s="14" t="s">
        <v>26</v>
      </c>
      <c r="Y7" s="14"/>
      <c r="Z7" s="14" t="s">
        <v>27</v>
      </c>
      <c r="AA7" s="14"/>
      <c r="AB7" s="14"/>
      <c r="AC7" s="14"/>
      <c r="AD7" s="14"/>
      <c r="AE7" s="7">
        <v>20673</v>
      </c>
      <c r="AF7" s="7"/>
      <c r="AG7" s="7">
        <v>18457</v>
      </c>
      <c r="AH7" s="7"/>
      <c r="AI7" s="7">
        <v>16201</v>
      </c>
      <c r="AK7" s="14" t="s">
        <v>33</v>
      </c>
      <c r="AL7" s="14" t="s">
        <v>34</v>
      </c>
      <c r="AM7" s="22"/>
      <c r="AN7" s="7"/>
      <c r="AO7" s="7"/>
      <c r="AP7" s="7"/>
      <c r="AR7" s="7"/>
    </row>
    <row r="8" spans="1:44" ht="10.5" customHeight="1">
      <c r="A8" s="14"/>
      <c r="B8" s="9"/>
      <c r="C8" s="7" t="s">
        <v>25</v>
      </c>
      <c r="D8" s="7"/>
      <c r="E8" s="14"/>
      <c r="F8" s="14"/>
      <c r="G8" s="14"/>
      <c r="H8" s="62">
        <v>2851</v>
      </c>
      <c r="J8" s="62">
        <v>2839</v>
      </c>
      <c r="L8" s="7">
        <v>2719</v>
      </c>
      <c r="M8" s="2"/>
      <c r="N8" s="7">
        <v>2999</v>
      </c>
      <c r="O8" s="7"/>
      <c r="P8" s="7">
        <v>3292</v>
      </c>
      <c r="Q8" s="7"/>
      <c r="R8" s="7">
        <v>3591</v>
      </c>
      <c r="S8" s="7"/>
      <c r="T8" s="7">
        <v>3995</v>
      </c>
      <c r="U8" s="7"/>
      <c r="V8" s="7">
        <v>4411.6379999999999</v>
      </c>
      <c r="X8" s="14"/>
      <c r="Y8" s="14"/>
      <c r="Z8" s="7" t="s">
        <v>43</v>
      </c>
      <c r="AA8" s="14"/>
      <c r="AB8" s="14"/>
      <c r="AC8" s="14"/>
      <c r="AD8" s="14"/>
      <c r="AE8" s="7"/>
      <c r="AF8" s="7"/>
      <c r="AG8" s="7"/>
      <c r="AH8" s="7"/>
      <c r="AI8" s="7"/>
      <c r="AK8" s="7"/>
      <c r="AL8" s="7" t="s">
        <v>62</v>
      </c>
      <c r="AM8" s="13"/>
      <c r="AN8" s="27" t="s">
        <v>2</v>
      </c>
      <c r="AO8" s="27"/>
      <c r="AP8" s="27" t="s">
        <v>2</v>
      </c>
      <c r="AR8" s="27" t="s">
        <v>2</v>
      </c>
    </row>
    <row r="9" spans="1:44" ht="10.5" customHeight="1">
      <c r="A9" s="14"/>
      <c r="B9" s="9"/>
      <c r="C9" s="7" t="s">
        <v>73</v>
      </c>
      <c r="D9" s="7"/>
      <c r="E9" s="14"/>
      <c r="F9" s="14"/>
      <c r="G9" s="14"/>
      <c r="H9" s="62">
        <v>16912</v>
      </c>
      <c r="J9" s="62">
        <v>17281</v>
      </c>
      <c r="L9" s="7">
        <v>16196</v>
      </c>
      <c r="M9" s="2"/>
      <c r="N9" s="7">
        <v>17112</v>
      </c>
      <c r="O9" s="7"/>
      <c r="P9" s="7">
        <v>17858</v>
      </c>
      <c r="Q9" s="7"/>
      <c r="R9" s="7">
        <v>19129</v>
      </c>
      <c r="S9" s="7"/>
      <c r="T9" s="7">
        <v>20213</v>
      </c>
      <c r="U9" s="7"/>
      <c r="V9" s="7">
        <v>22204.287</v>
      </c>
      <c r="X9" s="14"/>
      <c r="Y9" s="9"/>
      <c r="Z9" s="14" t="s">
        <v>28</v>
      </c>
      <c r="AA9" s="7"/>
      <c r="AB9" s="14"/>
      <c r="AC9" s="14"/>
      <c r="AD9" s="14"/>
      <c r="AE9" s="7">
        <v>20420</v>
      </c>
      <c r="AF9" s="7"/>
      <c r="AG9" s="7">
        <v>18116</v>
      </c>
      <c r="AH9" s="7"/>
      <c r="AI9" s="7">
        <v>16149</v>
      </c>
      <c r="AK9" s="7" t="s">
        <v>63</v>
      </c>
      <c r="AL9" s="9"/>
      <c r="AM9" s="14"/>
      <c r="AN9" s="50">
        <v>1057689</v>
      </c>
      <c r="AO9" s="50" t="s">
        <v>16</v>
      </c>
      <c r="AP9" s="50">
        <v>1058927</v>
      </c>
      <c r="AR9" s="50">
        <v>1043843</v>
      </c>
    </row>
    <row r="10" spans="1:44" ht="11.25" customHeight="1">
      <c r="A10" s="14"/>
      <c r="B10" s="9"/>
      <c r="C10" s="8" t="s">
        <v>10</v>
      </c>
      <c r="D10" s="7" t="s">
        <v>23</v>
      </c>
      <c r="E10" s="14"/>
      <c r="F10" s="14"/>
      <c r="G10" s="14"/>
      <c r="M10" s="2"/>
      <c r="N10" s="7"/>
      <c r="O10" s="7"/>
      <c r="P10" s="7"/>
      <c r="Q10" s="7"/>
      <c r="R10" s="7"/>
      <c r="S10" s="7"/>
      <c r="T10" s="7"/>
      <c r="U10" s="7"/>
      <c r="V10" s="7"/>
      <c r="X10" s="14" t="s">
        <v>52</v>
      </c>
      <c r="Y10" s="9"/>
      <c r="Z10" s="14"/>
      <c r="AA10" s="7"/>
      <c r="AB10" s="14"/>
      <c r="AC10" s="14"/>
      <c r="AD10" s="14"/>
      <c r="AE10" s="7"/>
      <c r="AF10" s="7"/>
      <c r="AG10" s="7"/>
      <c r="AH10" s="7"/>
      <c r="AI10" s="7"/>
      <c r="AK10" s="10" t="s">
        <v>76</v>
      </c>
      <c r="AL10" s="7"/>
      <c r="AM10" s="14"/>
      <c r="AN10" s="7"/>
      <c r="AO10" s="7"/>
      <c r="AP10" s="7"/>
      <c r="AR10" s="7"/>
    </row>
    <row r="11" spans="1:44" ht="12" customHeight="1">
      <c r="A11" s="7"/>
      <c r="B11" s="11"/>
      <c r="C11" s="8"/>
      <c r="D11" s="14" t="s">
        <v>38</v>
      </c>
      <c r="E11" s="14"/>
      <c r="F11" s="14"/>
      <c r="G11" s="14"/>
      <c r="H11" s="62"/>
      <c r="I11" s="2"/>
      <c r="J11" s="62"/>
      <c r="N11" s="7"/>
      <c r="O11" s="7"/>
      <c r="P11" s="7"/>
      <c r="Q11" s="7"/>
      <c r="R11" s="7"/>
      <c r="S11" s="7"/>
      <c r="T11" s="7"/>
      <c r="U11" s="7"/>
      <c r="V11" s="7"/>
      <c r="X11" s="25" t="s">
        <v>61</v>
      </c>
      <c r="Y11" s="42"/>
      <c r="Z11" s="19"/>
      <c r="AA11" s="5"/>
      <c r="AB11" s="19"/>
      <c r="AC11" s="19"/>
      <c r="AD11" s="19"/>
      <c r="AE11" s="53" t="s">
        <v>2</v>
      </c>
      <c r="AF11" s="6"/>
      <c r="AG11" s="53" t="s">
        <v>2</v>
      </c>
      <c r="AH11" s="53"/>
      <c r="AI11" s="53" t="s">
        <v>2</v>
      </c>
      <c r="AK11" s="14" t="s">
        <v>33</v>
      </c>
      <c r="AL11" s="14" t="s">
        <v>36</v>
      </c>
      <c r="AM11" s="13"/>
      <c r="AN11" s="7"/>
      <c r="AO11" s="7"/>
      <c r="AP11" s="7"/>
      <c r="AR11" s="7"/>
    </row>
    <row r="12" spans="1:44" ht="11.25" customHeight="1">
      <c r="A12" s="70"/>
      <c r="B12" s="75"/>
      <c r="C12" s="74"/>
      <c r="D12" s="72" t="s">
        <v>24</v>
      </c>
      <c r="E12" s="72"/>
      <c r="F12" s="70"/>
      <c r="G12" s="70"/>
      <c r="H12" s="67">
        <v>13866</v>
      </c>
      <c r="I12" s="68"/>
      <c r="J12" s="67">
        <v>14733</v>
      </c>
      <c r="K12" s="69"/>
      <c r="L12" s="70">
        <v>14419</v>
      </c>
      <c r="M12" s="69"/>
      <c r="N12" s="70">
        <v>15077</v>
      </c>
      <c r="O12" s="70"/>
      <c r="P12" s="70">
        <v>15748</v>
      </c>
      <c r="Q12" s="70"/>
      <c r="R12" s="70">
        <v>16870</v>
      </c>
      <c r="S12" s="70"/>
      <c r="T12" s="70">
        <v>17619</v>
      </c>
      <c r="U12" s="70"/>
      <c r="V12" s="70">
        <v>18656.003000000001</v>
      </c>
      <c r="AK12" s="7" t="s">
        <v>15</v>
      </c>
      <c r="AL12" s="39"/>
      <c r="AM12" s="14"/>
      <c r="AN12" s="50">
        <v>117887</v>
      </c>
      <c r="AO12" s="50" t="s">
        <v>16</v>
      </c>
      <c r="AP12" s="50">
        <v>113232</v>
      </c>
      <c r="AR12" s="50">
        <v>101434</v>
      </c>
    </row>
    <row r="13" spans="1:44" ht="11.25" customHeight="1">
      <c r="A13" s="72"/>
      <c r="B13" s="73"/>
      <c r="C13" s="74"/>
      <c r="D13" s="70" t="s">
        <v>60</v>
      </c>
      <c r="E13" s="72"/>
      <c r="F13" s="72"/>
      <c r="G13" s="72"/>
      <c r="H13" s="67">
        <v>2607</v>
      </c>
      <c r="I13" s="69"/>
      <c r="J13" s="67">
        <v>2119</v>
      </c>
      <c r="K13" s="69"/>
      <c r="L13" s="70">
        <v>1438</v>
      </c>
      <c r="M13" s="68"/>
      <c r="N13" s="70">
        <v>1650</v>
      </c>
      <c r="O13" s="70"/>
      <c r="P13" s="70">
        <v>1644</v>
      </c>
      <c r="Q13" s="70"/>
      <c r="R13" s="70">
        <v>1644</v>
      </c>
      <c r="S13" s="70"/>
      <c r="T13" s="70">
        <v>1591</v>
      </c>
      <c r="U13" s="70"/>
      <c r="V13" s="70">
        <v>1705.9169999999999</v>
      </c>
      <c r="AK13" s="7" t="s">
        <v>10</v>
      </c>
      <c r="AL13" s="7" t="s">
        <v>32</v>
      </c>
      <c r="AM13" s="13"/>
      <c r="AN13" s="50">
        <v>97725</v>
      </c>
      <c r="AO13" s="50" t="s">
        <v>16</v>
      </c>
      <c r="AP13" s="50">
        <v>92178</v>
      </c>
      <c r="AR13" s="50">
        <v>82331</v>
      </c>
    </row>
    <row r="14" spans="1:44" ht="11.25" customHeight="1">
      <c r="A14" s="72"/>
      <c r="B14" s="73"/>
      <c r="C14" s="74"/>
      <c r="D14" s="70" t="s">
        <v>74</v>
      </c>
      <c r="E14" s="72"/>
      <c r="F14" s="72"/>
      <c r="G14" s="72"/>
      <c r="H14" s="71">
        <v>439</v>
      </c>
      <c r="I14" s="69"/>
      <c r="J14" s="67">
        <v>429</v>
      </c>
      <c r="K14" s="69"/>
      <c r="L14" s="70">
        <v>339</v>
      </c>
      <c r="M14" s="68"/>
      <c r="N14" s="70">
        <v>384</v>
      </c>
      <c r="O14" s="70"/>
      <c r="P14" s="70">
        <v>466</v>
      </c>
      <c r="Q14" s="70"/>
      <c r="R14" s="70">
        <v>616</v>
      </c>
      <c r="S14" s="70"/>
      <c r="T14" s="70">
        <v>1003</v>
      </c>
      <c r="U14" s="70"/>
      <c r="V14" s="70">
        <v>1842.367</v>
      </c>
      <c r="AK14" s="7" t="s">
        <v>16</v>
      </c>
      <c r="AL14" s="7" t="s">
        <v>35</v>
      </c>
      <c r="AM14" s="13"/>
      <c r="AN14" s="27" t="s">
        <v>2</v>
      </c>
      <c r="AO14" s="27"/>
      <c r="AP14" s="27" t="s">
        <v>2</v>
      </c>
      <c r="AR14" s="27" t="s">
        <v>2</v>
      </c>
    </row>
    <row r="15" spans="1:44" ht="11.25" customHeight="1">
      <c r="A15" s="14"/>
      <c r="B15" s="9"/>
      <c r="C15" s="7" t="s">
        <v>39</v>
      </c>
      <c r="D15" s="7"/>
      <c r="E15" s="14"/>
      <c r="F15" s="14"/>
      <c r="G15" s="14"/>
      <c r="H15" s="62">
        <v>11475</v>
      </c>
      <c r="J15" s="62">
        <v>13137</v>
      </c>
      <c r="L15" s="7">
        <v>10956</v>
      </c>
      <c r="M15" s="2"/>
      <c r="N15" s="7">
        <v>12043</v>
      </c>
      <c r="O15" s="7"/>
      <c r="P15" s="7">
        <v>12369</v>
      </c>
      <c r="Q15" s="7"/>
      <c r="R15" s="7">
        <v>11880</v>
      </c>
      <c r="S15" s="7"/>
      <c r="T15" s="7">
        <v>13025</v>
      </c>
      <c r="U15" s="7"/>
      <c r="V15" s="7">
        <v>9731.7630000000008</v>
      </c>
      <c r="AK15" s="5" t="s">
        <v>51</v>
      </c>
      <c r="AL15" s="52"/>
      <c r="AM15" s="19"/>
      <c r="AN15" s="66">
        <v>967325</v>
      </c>
      <c r="AO15" s="66" t="s">
        <v>16</v>
      </c>
      <c r="AP15" s="66">
        <v>965196</v>
      </c>
      <c r="AQ15" s="24"/>
      <c r="AR15" s="66">
        <v>953992</v>
      </c>
    </row>
    <row r="16" spans="1:44" ht="9.75" customHeight="1">
      <c r="A16" s="7"/>
      <c r="B16" s="11"/>
      <c r="C16" s="8"/>
      <c r="D16" s="7"/>
      <c r="E16" s="7"/>
      <c r="F16" s="7"/>
      <c r="G16" s="7"/>
      <c r="H16" s="40"/>
      <c r="J16" s="40"/>
      <c r="M16" s="2"/>
      <c r="N16" s="7"/>
      <c r="O16" s="7"/>
      <c r="P16" s="7"/>
      <c r="Q16" s="7"/>
      <c r="R16" s="7"/>
      <c r="S16" s="7"/>
      <c r="T16" s="7"/>
      <c r="U16" s="7"/>
      <c r="V16" s="7"/>
    </row>
    <row r="17" spans="1:22" ht="11.25" customHeight="1">
      <c r="A17" s="10" t="s">
        <v>50</v>
      </c>
      <c r="B17" s="11"/>
      <c r="C17" s="8"/>
      <c r="D17" s="7"/>
      <c r="E17" s="7"/>
      <c r="F17" s="7"/>
      <c r="G17" s="7"/>
      <c r="H17" s="63">
        <v>73044</v>
      </c>
      <c r="J17" s="63">
        <v>72489</v>
      </c>
      <c r="L17" s="10">
        <v>69945</v>
      </c>
      <c r="M17" s="2"/>
      <c r="N17" s="10">
        <v>70567</v>
      </c>
      <c r="O17" s="7"/>
      <c r="P17" s="10">
        <v>72870</v>
      </c>
      <c r="Q17" s="10"/>
      <c r="R17" s="10">
        <v>76798</v>
      </c>
      <c r="S17" s="10"/>
      <c r="T17" s="10">
        <v>82342</v>
      </c>
      <c r="U17" s="10"/>
      <c r="V17" s="10">
        <v>85917.857000000004</v>
      </c>
    </row>
    <row r="18" spans="1:22" ht="10.5" customHeight="1">
      <c r="A18" s="7" t="s">
        <v>10</v>
      </c>
      <c r="B18" s="14"/>
      <c r="C18" s="7" t="s">
        <v>17</v>
      </c>
      <c r="D18" s="7"/>
      <c r="E18" s="14"/>
      <c r="F18" s="14"/>
      <c r="G18" s="14"/>
      <c r="H18" s="62">
        <v>21140</v>
      </c>
      <c r="J18" s="62">
        <v>20810</v>
      </c>
      <c r="L18" s="7">
        <v>19871</v>
      </c>
      <c r="M18" s="2"/>
      <c r="N18" s="7">
        <v>19865</v>
      </c>
      <c r="O18" s="14"/>
      <c r="P18" s="7">
        <v>20510</v>
      </c>
      <c r="Q18" s="7"/>
      <c r="R18" s="7">
        <v>21921</v>
      </c>
      <c r="S18" s="7"/>
      <c r="T18" s="7">
        <v>21836</v>
      </c>
      <c r="U18" s="7"/>
      <c r="V18" s="7">
        <v>24062.61</v>
      </c>
    </row>
    <row r="19" spans="1:22" ht="10.5" customHeight="1">
      <c r="A19" s="14"/>
      <c r="B19" s="9"/>
      <c r="C19" s="7" t="s">
        <v>19</v>
      </c>
      <c r="D19" s="7"/>
      <c r="E19" s="14"/>
      <c r="F19" s="14"/>
      <c r="G19" s="14"/>
      <c r="H19" s="62">
        <v>15742</v>
      </c>
      <c r="J19" s="62">
        <v>15501</v>
      </c>
      <c r="L19" s="7">
        <v>15202</v>
      </c>
      <c r="M19" s="2"/>
      <c r="N19" s="7">
        <v>14325</v>
      </c>
      <c r="O19" s="14"/>
      <c r="P19" s="7">
        <v>15133</v>
      </c>
      <c r="Q19" s="7"/>
      <c r="R19" s="7">
        <v>14986</v>
      </c>
      <c r="S19" s="7"/>
      <c r="T19" s="7">
        <v>15374</v>
      </c>
      <c r="U19" s="7"/>
      <c r="V19" s="7">
        <v>15424.242</v>
      </c>
    </row>
    <row r="20" spans="1:22" ht="11.25" customHeight="1">
      <c r="A20" s="14"/>
      <c r="B20" s="9"/>
      <c r="C20" s="7" t="s">
        <v>18</v>
      </c>
      <c r="D20" s="7"/>
      <c r="E20" s="14"/>
      <c r="F20" s="14"/>
      <c r="G20" s="14"/>
      <c r="H20" s="62">
        <v>5155</v>
      </c>
      <c r="J20" s="62">
        <v>5456</v>
      </c>
      <c r="L20" s="7">
        <v>5629</v>
      </c>
      <c r="M20" s="2"/>
      <c r="N20" s="7">
        <v>6196</v>
      </c>
      <c r="O20" s="14"/>
      <c r="P20" s="7">
        <v>4972</v>
      </c>
      <c r="Q20" s="7"/>
      <c r="R20" s="7">
        <v>5625</v>
      </c>
      <c r="S20" s="7"/>
      <c r="T20" s="7">
        <v>5984</v>
      </c>
      <c r="U20" s="7"/>
      <c r="V20" s="7">
        <v>6201.4570000000003</v>
      </c>
    </row>
    <row r="21" spans="1:22" ht="10.5" customHeight="1">
      <c r="A21" s="14"/>
      <c r="B21" s="9"/>
      <c r="C21" s="7" t="s">
        <v>71</v>
      </c>
      <c r="D21" s="7"/>
      <c r="E21" s="14"/>
      <c r="F21" s="14"/>
      <c r="G21" s="14"/>
      <c r="H21" s="62">
        <v>19883</v>
      </c>
      <c r="J21" s="62">
        <v>19802</v>
      </c>
      <c r="L21" s="7">
        <v>17611</v>
      </c>
      <c r="M21" s="2"/>
      <c r="N21" s="7">
        <v>17849</v>
      </c>
      <c r="O21" s="14"/>
      <c r="P21" s="7">
        <v>19779</v>
      </c>
      <c r="Q21" s="7"/>
      <c r="R21" s="7">
        <v>21065</v>
      </c>
      <c r="S21" s="7"/>
      <c r="T21" s="7">
        <v>21866</v>
      </c>
      <c r="U21" s="7"/>
      <c r="V21" s="7">
        <v>24145.277999999998</v>
      </c>
    </row>
    <row r="22" spans="1:22" ht="11.25" customHeight="1">
      <c r="A22" s="72"/>
      <c r="B22" s="73"/>
      <c r="C22" s="74" t="s">
        <v>10</v>
      </c>
      <c r="D22" s="70" t="s">
        <v>11</v>
      </c>
      <c r="E22" s="72"/>
      <c r="F22" s="72"/>
      <c r="G22" s="72"/>
      <c r="H22" s="67">
        <v>14731</v>
      </c>
      <c r="I22" s="69"/>
      <c r="J22" s="67">
        <v>15489</v>
      </c>
      <c r="K22" s="69"/>
      <c r="L22" s="70">
        <v>14875</v>
      </c>
      <c r="M22" s="68"/>
      <c r="N22" s="70">
        <v>15329</v>
      </c>
      <c r="O22" s="72"/>
      <c r="P22" s="70">
        <v>15606</v>
      </c>
      <c r="Q22" s="70"/>
      <c r="R22" s="70">
        <v>16735</v>
      </c>
      <c r="S22" s="70"/>
      <c r="T22" s="70">
        <v>17388</v>
      </c>
      <c r="U22" s="70"/>
      <c r="V22" s="70">
        <v>18879.424999999999</v>
      </c>
    </row>
    <row r="23" spans="1:22" ht="11.25" customHeight="1">
      <c r="A23" s="72"/>
      <c r="B23" s="73"/>
      <c r="C23" s="74"/>
      <c r="D23" s="70" t="s">
        <v>12</v>
      </c>
      <c r="E23" s="72"/>
      <c r="F23" s="72"/>
      <c r="G23" s="72"/>
      <c r="H23" s="67">
        <v>4770</v>
      </c>
      <c r="I23" s="69"/>
      <c r="J23" s="67">
        <v>3825</v>
      </c>
      <c r="K23" s="69"/>
      <c r="L23" s="70">
        <v>2235</v>
      </c>
      <c r="M23" s="68"/>
      <c r="N23" s="70">
        <v>1882</v>
      </c>
      <c r="O23" s="72"/>
      <c r="P23" s="70">
        <v>2052</v>
      </c>
      <c r="Q23" s="70"/>
      <c r="R23" s="70">
        <v>1955</v>
      </c>
      <c r="S23" s="70"/>
      <c r="T23" s="70">
        <v>1816</v>
      </c>
      <c r="U23" s="70"/>
      <c r="V23" s="70">
        <v>1834.8409999999999</v>
      </c>
    </row>
    <row r="24" spans="1:22" ht="11.25" customHeight="1">
      <c r="A24" s="72"/>
      <c r="B24" s="73"/>
      <c r="C24" s="74"/>
      <c r="D24" s="70" t="s">
        <v>72</v>
      </c>
      <c r="E24" s="72"/>
      <c r="F24" s="72"/>
      <c r="G24" s="72"/>
      <c r="H24" s="67">
        <v>382</v>
      </c>
      <c r="I24" s="69"/>
      <c r="J24" s="67">
        <v>488</v>
      </c>
      <c r="K24" s="69"/>
      <c r="L24" s="70">
        <v>501</v>
      </c>
      <c r="M24" s="68"/>
      <c r="N24" s="70">
        <v>638</v>
      </c>
      <c r="O24" s="72"/>
      <c r="P24" s="70">
        <v>2122</v>
      </c>
      <c r="Q24" s="70"/>
      <c r="R24" s="70">
        <v>2375</v>
      </c>
      <c r="S24" s="70"/>
      <c r="T24" s="70">
        <v>2662</v>
      </c>
      <c r="U24" s="70"/>
      <c r="V24" s="70">
        <v>3431.0120000000002</v>
      </c>
    </row>
    <row r="25" spans="1:22" ht="11.25" customHeight="1">
      <c r="A25" s="14"/>
      <c r="B25" s="9"/>
      <c r="C25" s="7" t="s">
        <v>20</v>
      </c>
      <c r="D25" s="7"/>
      <c r="E25" s="14"/>
      <c r="F25" s="14"/>
      <c r="G25" s="14"/>
      <c r="H25" s="62">
        <v>11125</v>
      </c>
      <c r="J25" s="62">
        <v>10920</v>
      </c>
      <c r="L25" s="7">
        <v>11632</v>
      </c>
      <c r="M25" s="2"/>
      <c r="N25" s="7">
        <v>12332</v>
      </c>
      <c r="O25" s="14"/>
      <c r="P25" s="7">
        <v>12476</v>
      </c>
      <c r="Q25" s="7"/>
      <c r="R25" s="7">
        <v>13202</v>
      </c>
      <c r="S25" s="7"/>
      <c r="T25" s="7">
        <v>17282</v>
      </c>
      <c r="U25" s="7"/>
      <c r="V25" s="7">
        <v>16084.27</v>
      </c>
    </row>
    <row r="26" spans="1:22" ht="11.25" customHeight="1">
      <c r="A26" s="7"/>
      <c r="B26" s="11"/>
      <c r="C26" s="8"/>
      <c r="D26" s="7"/>
      <c r="E26" s="7"/>
      <c r="F26" s="7"/>
      <c r="G26" s="7"/>
      <c r="H26" s="40"/>
      <c r="J26" s="40"/>
      <c r="L26" s="38"/>
      <c r="M26" s="2"/>
      <c r="N26" s="7"/>
      <c r="O26" s="7"/>
      <c r="P26" s="7"/>
      <c r="Q26" s="7"/>
      <c r="R26" s="7"/>
      <c r="S26" s="7"/>
      <c r="T26" s="7"/>
      <c r="U26" s="7"/>
      <c r="V26" s="7"/>
    </row>
    <row r="27" spans="1:22" ht="11.25" customHeight="1">
      <c r="A27" s="10" t="s">
        <v>46</v>
      </c>
      <c r="B27" s="11"/>
      <c r="C27" s="8"/>
      <c r="D27" s="7"/>
      <c r="E27" s="7"/>
      <c r="F27" s="10"/>
      <c r="G27" s="10"/>
      <c r="H27" s="63">
        <v>156548</v>
      </c>
      <c r="J27" s="63">
        <v>159613</v>
      </c>
      <c r="L27" s="10">
        <v>152830</v>
      </c>
      <c r="M27" s="2"/>
      <c r="N27" s="10">
        <v>155118</v>
      </c>
      <c r="O27" s="10"/>
      <c r="P27" s="10">
        <v>161492</v>
      </c>
      <c r="Q27" s="10"/>
      <c r="R27" s="10">
        <v>167350</v>
      </c>
      <c r="S27" s="10"/>
      <c r="T27" s="10">
        <v>178122</v>
      </c>
      <c r="U27" s="10"/>
      <c r="V27" s="10">
        <v>180486.55499999999</v>
      </c>
    </row>
    <row r="28" spans="1:22" ht="12" customHeight="1">
      <c r="A28" s="7" t="s">
        <v>10</v>
      </c>
      <c r="B28" s="14"/>
      <c r="C28" s="7" t="s">
        <v>17</v>
      </c>
      <c r="D28" s="7"/>
      <c r="E28" s="14"/>
      <c r="F28" s="14"/>
      <c r="G28" s="14"/>
      <c r="H28" s="62">
        <v>57834</v>
      </c>
      <c r="J28" s="62">
        <v>58373</v>
      </c>
      <c r="L28" s="7">
        <v>56883</v>
      </c>
      <c r="M28" s="2"/>
      <c r="N28" s="7">
        <v>55821</v>
      </c>
      <c r="O28" s="14"/>
      <c r="P28" s="7">
        <v>58577</v>
      </c>
      <c r="Q28" s="7"/>
      <c r="R28" s="7">
        <v>60171</v>
      </c>
      <c r="S28" s="7"/>
      <c r="T28" s="7">
        <v>62926</v>
      </c>
      <c r="U28" s="7"/>
      <c r="V28" s="7">
        <v>65135.989000000001</v>
      </c>
    </row>
    <row r="29" spans="1:22" ht="10.5" customHeight="1">
      <c r="A29" s="14"/>
      <c r="B29" s="9"/>
      <c r="C29" s="7" t="s">
        <v>19</v>
      </c>
      <c r="D29" s="7"/>
      <c r="E29" s="14"/>
      <c r="F29" s="14"/>
      <c r="G29" s="14"/>
      <c r="H29" s="62">
        <v>31314</v>
      </c>
      <c r="J29" s="62">
        <v>31806</v>
      </c>
      <c r="L29" s="7">
        <v>31205</v>
      </c>
      <c r="M29" s="2"/>
      <c r="N29" s="7">
        <v>30766</v>
      </c>
      <c r="O29" s="14"/>
      <c r="P29" s="7">
        <v>32167</v>
      </c>
      <c r="Q29" s="7"/>
      <c r="R29" s="7">
        <v>32688</v>
      </c>
      <c r="S29" s="7"/>
      <c r="T29" s="7">
        <v>32831</v>
      </c>
      <c r="U29" s="7"/>
      <c r="V29" s="7">
        <v>32571.873</v>
      </c>
    </row>
    <row r="30" spans="1:22" ht="10.5" customHeight="1">
      <c r="A30" s="14"/>
      <c r="B30" s="9"/>
      <c r="C30" s="7" t="s">
        <v>18</v>
      </c>
      <c r="D30" s="7"/>
      <c r="E30" s="14"/>
      <c r="F30" s="14"/>
      <c r="G30" s="14"/>
      <c r="H30" s="62">
        <v>8005</v>
      </c>
      <c r="J30" s="62">
        <v>8295</v>
      </c>
      <c r="L30" s="7">
        <v>8348</v>
      </c>
      <c r="M30" s="2"/>
      <c r="N30" s="7">
        <v>9195</v>
      </c>
      <c r="O30" s="14"/>
      <c r="P30" s="7">
        <v>8265</v>
      </c>
      <c r="Q30" s="7"/>
      <c r="R30" s="7">
        <v>9216</v>
      </c>
      <c r="S30" s="7"/>
      <c r="T30" s="7">
        <v>9979</v>
      </c>
      <c r="U30" s="7"/>
      <c r="V30" s="7">
        <v>10613.094999999999</v>
      </c>
    </row>
    <row r="31" spans="1:22" ht="11.25" customHeight="1">
      <c r="A31" s="14"/>
      <c r="B31" s="9"/>
      <c r="C31" s="7" t="s">
        <v>71</v>
      </c>
      <c r="D31" s="7"/>
      <c r="E31" s="14"/>
      <c r="F31" s="14"/>
      <c r="G31" s="14"/>
      <c r="H31" s="62">
        <v>36795</v>
      </c>
      <c r="J31" s="62">
        <v>37083</v>
      </c>
      <c r="L31" s="7">
        <v>33807</v>
      </c>
      <c r="M31" s="2"/>
      <c r="N31" s="7">
        <v>34961</v>
      </c>
      <c r="O31" s="14"/>
      <c r="P31" s="7">
        <v>37638</v>
      </c>
      <c r="Q31" s="7"/>
      <c r="R31" s="7">
        <v>40194</v>
      </c>
      <c r="S31" s="7"/>
      <c r="T31" s="7">
        <v>42079</v>
      </c>
      <c r="U31" s="7"/>
      <c r="V31" s="7">
        <v>46349.565000000002</v>
      </c>
    </row>
    <row r="32" spans="1:22" ht="10.5" customHeight="1">
      <c r="A32" s="72"/>
      <c r="B32" s="73"/>
      <c r="C32" s="74" t="s">
        <v>10</v>
      </c>
      <c r="D32" s="70" t="s">
        <v>11</v>
      </c>
      <c r="E32" s="72"/>
      <c r="F32" s="72"/>
      <c r="G32" s="72"/>
      <c r="H32" s="67">
        <v>28597</v>
      </c>
      <c r="I32" s="69"/>
      <c r="J32" s="67">
        <v>30222</v>
      </c>
      <c r="K32" s="69"/>
      <c r="L32" s="70">
        <v>29293</v>
      </c>
      <c r="M32" s="68"/>
      <c r="N32" s="70">
        <v>30406</v>
      </c>
      <c r="O32" s="72"/>
      <c r="P32" s="70">
        <v>31354</v>
      </c>
      <c r="Q32" s="70"/>
      <c r="R32" s="70">
        <v>33605</v>
      </c>
      <c r="S32" s="70"/>
      <c r="T32" s="70">
        <v>35007</v>
      </c>
      <c r="U32" s="70"/>
      <c r="V32" s="70">
        <v>37535.428</v>
      </c>
    </row>
    <row r="33" spans="1:22" ht="10.5" customHeight="1">
      <c r="A33" s="72"/>
      <c r="B33" s="73"/>
      <c r="C33" s="74"/>
      <c r="D33" s="70" t="s">
        <v>12</v>
      </c>
      <c r="E33" s="72"/>
      <c r="F33" s="72"/>
      <c r="G33" s="72"/>
      <c r="H33" s="67">
        <v>7378</v>
      </c>
      <c r="I33" s="69"/>
      <c r="J33" s="67">
        <v>5944</v>
      </c>
      <c r="K33" s="69"/>
      <c r="L33" s="70">
        <v>3673</v>
      </c>
      <c r="M33" s="68"/>
      <c r="N33" s="70">
        <v>3532</v>
      </c>
      <c r="O33" s="72"/>
      <c r="P33" s="70">
        <v>3696</v>
      </c>
      <c r="Q33" s="70"/>
      <c r="R33" s="70">
        <v>3598</v>
      </c>
      <c r="S33" s="70"/>
      <c r="T33" s="70">
        <v>3408</v>
      </c>
      <c r="U33" s="70"/>
      <c r="V33" s="70">
        <v>3540.7579999999998</v>
      </c>
    </row>
    <row r="34" spans="1:22" ht="11.25" customHeight="1">
      <c r="A34" s="72"/>
      <c r="B34" s="73"/>
      <c r="C34" s="74"/>
      <c r="D34" s="70" t="s">
        <v>72</v>
      </c>
      <c r="E34" s="72"/>
      <c r="F34" s="72"/>
      <c r="G34" s="72"/>
      <c r="H34" s="67">
        <v>821</v>
      </c>
      <c r="I34" s="69"/>
      <c r="J34" s="67">
        <v>917</v>
      </c>
      <c r="K34" s="69"/>
      <c r="L34" s="70">
        <v>841</v>
      </c>
      <c r="M34" s="68"/>
      <c r="N34" s="70">
        <v>1022</v>
      </c>
      <c r="O34" s="72"/>
      <c r="P34" s="70">
        <v>2588</v>
      </c>
      <c r="Q34" s="70"/>
      <c r="R34" s="70">
        <v>2991</v>
      </c>
      <c r="S34" s="70"/>
      <c r="T34" s="70">
        <v>3664</v>
      </c>
      <c r="U34" s="70"/>
      <c r="V34" s="70">
        <v>5273.3789999999999</v>
      </c>
    </row>
    <row r="35" spans="1:22" ht="11.25" customHeight="1">
      <c r="A35" s="19"/>
      <c r="B35" s="42"/>
      <c r="C35" s="5" t="s">
        <v>20</v>
      </c>
      <c r="D35" s="5"/>
      <c r="E35" s="19"/>
      <c r="F35" s="19"/>
      <c r="G35" s="19"/>
      <c r="H35" s="64">
        <v>22600</v>
      </c>
      <c r="I35" s="64"/>
      <c r="J35" s="64">
        <v>24057</v>
      </c>
      <c r="K35" s="64"/>
      <c r="L35" s="5">
        <v>22588</v>
      </c>
      <c r="M35" s="64"/>
      <c r="N35" s="5">
        <v>24375</v>
      </c>
      <c r="O35" s="19"/>
      <c r="P35" s="5">
        <v>24846</v>
      </c>
      <c r="Q35" s="5"/>
      <c r="R35" s="5">
        <v>25081</v>
      </c>
      <c r="S35" s="5"/>
      <c r="T35" s="5">
        <v>30306</v>
      </c>
      <c r="U35" s="5"/>
      <c r="V35" s="5">
        <v>25816.032999999999</v>
      </c>
    </row>
  </sheetData>
  <mergeCells count="1">
    <mergeCell ref="A2:P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1"/>
  <dimension ref="A1:AJ38"/>
  <sheetViews>
    <sheetView showGridLines="0" workbookViewId="0"/>
  </sheetViews>
  <sheetFormatPr defaultColWidth="9.109375" defaultRowHeight="13.2"/>
  <cols>
    <col min="1" max="1" width="17.109375" customWidth="1"/>
    <col min="2" max="2" width="10.109375" customWidth="1"/>
    <col min="3" max="3" width="1.5546875" customWidth="1"/>
    <col min="4" max="4" width="8.88671875" customWidth="1"/>
    <col min="5" max="5" width="1.5546875" customWidth="1"/>
    <col min="6" max="6" width="8" customWidth="1"/>
    <col min="7" max="7" width="1.5546875" customWidth="1"/>
    <col min="8" max="8" width="7.33203125" customWidth="1"/>
    <col min="9" max="9" width="1.5546875" customWidth="1"/>
    <col min="10" max="10" width="7.6640625" customWidth="1"/>
    <col min="11" max="11" width="1.5546875" customWidth="1"/>
    <col min="12" max="12" width="7.6640625" customWidth="1"/>
    <col min="13" max="13" width="1.5546875" customWidth="1"/>
    <col min="14" max="14" width="8.109375" customWidth="1"/>
    <col min="15" max="15" width="1.5546875" customWidth="1"/>
    <col min="16" max="16" width="7.6640625" customWidth="1"/>
    <col min="17" max="17" width="1.5546875" customWidth="1"/>
    <col min="18" max="18" width="7.6640625" customWidth="1"/>
    <col min="19" max="19" width="1.5546875" customWidth="1"/>
    <col min="20" max="20" width="8" customWidth="1"/>
    <col min="21" max="21" width="1.5546875" customWidth="1"/>
    <col min="22" max="22" width="8.33203125" customWidth="1"/>
    <col min="23" max="23" width="1.5546875" customWidth="1"/>
    <col min="24" max="24" width="7.6640625" customWidth="1"/>
    <col min="25" max="25" width="1.5546875" customWidth="1"/>
    <col min="26" max="26" width="8.33203125" customWidth="1"/>
    <col min="27" max="27" width="1.5546875" customWidth="1"/>
    <col min="28" max="28" width="8" customWidth="1"/>
    <col min="29" max="29" width="1.5546875" customWidth="1"/>
    <col min="31" max="31" width="1.5546875" customWidth="1"/>
    <col min="33" max="33" width="1.5546875" customWidth="1"/>
    <col min="35" max="35" width="1.5546875" customWidth="1"/>
    <col min="36" max="36" width="7.6640625" customWidth="1"/>
  </cols>
  <sheetData>
    <row r="1" spans="1:36">
      <c r="A1" s="26" t="s">
        <v>3</v>
      </c>
      <c r="B1" s="50"/>
      <c r="C1" s="51"/>
      <c r="D1" s="50"/>
      <c r="E1" s="50"/>
      <c r="F1" s="50"/>
      <c r="G1" s="50"/>
      <c r="H1" s="50"/>
      <c r="I1" s="51"/>
      <c r="J1" s="50"/>
      <c r="K1" s="50"/>
      <c r="L1" s="50"/>
      <c r="M1" s="51"/>
      <c r="N1" s="50"/>
      <c r="O1" s="50"/>
      <c r="P1" s="50"/>
      <c r="Q1" s="51"/>
      <c r="R1" s="51"/>
      <c r="S1" s="51"/>
      <c r="T1" s="50"/>
      <c r="U1" s="51"/>
      <c r="V1" s="50"/>
    </row>
    <row r="2" spans="1:36">
      <c r="A2" s="28" t="s">
        <v>37</v>
      </c>
      <c r="B2" s="12"/>
      <c r="C2" s="12"/>
      <c r="D2" s="12"/>
      <c r="E2" s="12"/>
      <c r="F2" s="12"/>
      <c r="G2" s="12"/>
      <c r="H2" s="12"/>
      <c r="I2" s="12"/>
      <c r="J2" s="12"/>
      <c r="K2" s="12"/>
      <c r="L2" s="12"/>
      <c r="M2" s="12"/>
      <c r="N2" s="12"/>
      <c r="O2" s="12"/>
      <c r="P2" s="12"/>
      <c r="Q2" s="12"/>
      <c r="R2" s="12"/>
      <c r="S2" s="12"/>
      <c r="T2" s="12"/>
      <c r="U2" s="12"/>
      <c r="V2" s="12"/>
    </row>
    <row r="3" spans="1:36">
      <c r="A3" t="s">
        <v>44</v>
      </c>
      <c r="B3" s="12"/>
      <c r="C3" s="12"/>
      <c r="D3" s="12"/>
      <c r="E3" s="12"/>
      <c r="F3" s="12"/>
      <c r="G3" s="12"/>
      <c r="H3" s="12"/>
      <c r="I3" s="12"/>
      <c r="J3" s="12"/>
      <c r="K3" s="12"/>
      <c r="L3" s="12"/>
      <c r="M3" s="12"/>
      <c r="N3" s="12"/>
      <c r="O3" s="12"/>
      <c r="P3" s="12"/>
      <c r="Q3" s="12"/>
      <c r="R3" s="12"/>
      <c r="S3" s="12"/>
      <c r="T3" s="12"/>
      <c r="U3" s="12"/>
      <c r="V3" s="12"/>
    </row>
    <row r="4" spans="1:36">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row>
    <row r="5" spans="1:36">
      <c r="A5" s="56" t="s">
        <v>4</v>
      </c>
      <c r="B5" s="172" t="s">
        <v>47</v>
      </c>
      <c r="C5" s="172"/>
      <c r="D5" s="172"/>
      <c r="E5" s="172"/>
      <c r="F5" s="172"/>
      <c r="G5" s="172"/>
      <c r="H5" s="172"/>
      <c r="I5" s="172"/>
      <c r="J5" s="172"/>
      <c r="K5" s="172"/>
      <c r="L5" s="172"/>
      <c r="M5" s="61"/>
      <c r="N5" s="172" t="s">
        <v>48</v>
      </c>
      <c r="O5" s="172"/>
      <c r="P5" s="172"/>
      <c r="Q5" s="172"/>
      <c r="R5" s="172"/>
      <c r="S5" s="172"/>
      <c r="T5" s="172"/>
      <c r="U5" s="172"/>
      <c r="V5" s="172"/>
      <c r="W5" s="172"/>
      <c r="X5" s="172"/>
      <c r="Y5" s="61"/>
      <c r="Z5" s="172" t="s">
        <v>49</v>
      </c>
      <c r="AA5" s="172"/>
      <c r="AB5" s="172"/>
      <c r="AC5" s="172"/>
      <c r="AD5" s="172"/>
      <c r="AE5" s="172"/>
      <c r="AF5" s="172"/>
      <c r="AG5" s="172"/>
      <c r="AH5" s="172"/>
      <c r="AI5" s="172"/>
      <c r="AJ5" s="172"/>
    </row>
    <row r="6" spans="1:36">
      <c r="A6" s="55"/>
      <c r="B6" s="55">
        <v>2009</v>
      </c>
      <c r="C6" s="55"/>
      <c r="D6" s="55">
        <v>2010</v>
      </c>
      <c r="E6" s="55"/>
      <c r="F6" s="55">
        <v>2011</v>
      </c>
      <c r="G6" s="55"/>
      <c r="H6" s="55">
        <v>2012</v>
      </c>
      <c r="I6" s="55"/>
      <c r="J6" s="55">
        <v>2013</v>
      </c>
      <c r="K6" s="77"/>
      <c r="L6" s="77">
        <v>2014</v>
      </c>
      <c r="M6" s="56"/>
      <c r="N6" s="55">
        <v>2009</v>
      </c>
      <c r="O6" s="55"/>
      <c r="P6" s="55">
        <v>2010</v>
      </c>
      <c r="Q6" s="55"/>
      <c r="R6" s="55">
        <v>2011</v>
      </c>
      <c r="S6" s="55"/>
      <c r="T6" s="55">
        <v>2012</v>
      </c>
      <c r="U6" s="55"/>
      <c r="V6" s="55">
        <v>2013</v>
      </c>
      <c r="W6" s="77"/>
      <c r="X6" s="77">
        <v>2014</v>
      </c>
      <c r="Y6" s="56"/>
      <c r="Z6" s="55">
        <v>2009</v>
      </c>
      <c r="AA6" s="55"/>
      <c r="AB6" s="55">
        <v>2010</v>
      </c>
      <c r="AC6" s="55"/>
      <c r="AD6" s="55">
        <v>2011</v>
      </c>
      <c r="AE6" s="55"/>
      <c r="AF6" s="55">
        <v>2012</v>
      </c>
      <c r="AG6" s="24"/>
      <c r="AH6" s="55">
        <v>2013</v>
      </c>
      <c r="AI6" s="77"/>
      <c r="AJ6" s="77">
        <v>2014</v>
      </c>
    </row>
    <row r="7" spans="1:36">
      <c r="A7" s="18" t="s">
        <v>68</v>
      </c>
      <c r="B7" s="65">
        <v>10152</v>
      </c>
      <c r="C7" s="65" t="s">
        <v>16</v>
      </c>
      <c r="D7" s="65">
        <v>12107</v>
      </c>
      <c r="E7" s="65"/>
      <c r="F7" s="65">
        <v>11746</v>
      </c>
      <c r="G7" s="65"/>
      <c r="H7" s="65">
        <v>11159</v>
      </c>
      <c r="I7" s="65"/>
      <c r="J7" s="65">
        <v>11153</v>
      </c>
      <c r="K7" s="50"/>
      <c r="L7" s="50">
        <v>11239</v>
      </c>
      <c r="M7" s="50" t="s">
        <v>16</v>
      </c>
      <c r="N7" s="65">
        <v>10478</v>
      </c>
      <c r="O7" s="65" t="s">
        <v>16</v>
      </c>
      <c r="P7" s="65">
        <v>12477</v>
      </c>
      <c r="Q7" s="65"/>
      <c r="R7" s="65">
        <v>12627</v>
      </c>
      <c r="S7" s="65" t="s">
        <v>16</v>
      </c>
      <c r="T7" s="65">
        <v>11986</v>
      </c>
      <c r="U7" s="65"/>
      <c r="V7" s="65">
        <v>11946</v>
      </c>
      <c r="W7" s="50"/>
      <c r="X7" s="50">
        <v>11519</v>
      </c>
      <c r="Y7" s="50"/>
      <c r="Z7" s="65">
        <v>20630</v>
      </c>
      <c r="AA7" s="65" t="s">
        <v>16</v>
      </c>
      <c r="AB7" s="65">
        <v>24584</v>
      </c>
      <c r="AD7" s="65">
        <v>24373</v>
      </c>
      <c r="AE7" s="50"/>
      <c r="AF7" s="50">
        <v>23144</v>
      </c>
      <c r="AG7" t="s">
        <v>16</v>
      </c>
      <c r="AH7" s="50">
        <v>23099</v>
      </c>
      <c r="AJ7" s="50">
        <v>22757</v>
      </c>
    </row>
    <row r="8" spans="1:36" ht="26.25" customHeight="1">
      <c r="A8" s="17" t="s">
        <v>66</v>
      </c>
      <c r="B8" s="50">
        <v>24468</v>
      </c>
      <c r="C8" s="50" t="s">
        <v>16</v>
      </c>
      <c r="D8" s="50">
        <v>25576</v>
      </c>
      <c r="E8" s="50"/>
      <c r="F8" s="50">
        <v>23797</v>
      </c>
      <c r="G8" s="50"/>
      <c r="H8" s="50">
        <v>23227</v>
      </c>
      <c r="I8" s="50"/>
      <c r="J8" s="50">
        <v>20712</v>
      </c>
      <c r="K8" s="50"/>
      <c r="L8" s="50">
        <v>19659</v>
      </c>
      <c r="M8" s="50" t="s">
        <v>16</v>
      </c>
      <c r="N8" s="50">
        <v>16105</v>
      </c>
      <c r="O8" s="50" t="s">
        <v>16</v>
      </c>
      <c r="P8" s="50">
        <v>17985</v>
      </c>
      <c r="Q8" s="50"/>
      <c r="R8" s="50">
        <v>16435</v>
      </c>
      <c r="S8" s="50" t="s">
        <v>16</v>
      </c>
      <c r="T8" s="50">
        <v>15512</v>
      </c>
      <c r="U8" s="50"/>
      <c r="V8" s="50">
        <v>14890</v>
      </c>
      <c r="W8" s="50"/>
      <c r="X8" s="50">
        <v>15171</v>
      </c>
      <c r="Y8" s="50"/>
      <c r="Z8" s="50">
        <v>40573</v>
      </c>
      <c r="AA8" s="50" t="s">
        <v>16</v>
      </c>
      <c r="AB8" s="50">
        <v>43560</v>
      </c>
      <c r="AD8" s="50">
        <v>40232</v>
      </c>
      <c r="AE8" s="50"/>
      <c r="AF8" s="50">
        <v>38739</v>
      </c>
      <c r="AG8" t="s">
        <v>16</v>
      </c>
      <c r="AH8" s="50">
        <v>35602</v>
      </c>
      <c r="AJ8" s="50">
        <v>34831</v>
      </c>
    </row>
    <row r="9" spans="1:36" ht="21">
      <c r="A9" s="17" t="s">
        <v>70</v>
      </c>
      <c r="B9" s="50">
        <v>33385</v>
      </c>
      <c r="C9" s="50" t="s">
        <v>16</v>
      </c>
      <c r="D9" s="50">
        <v>40531</v>
      </c>
      <c r="E9" s="50"/>
      <c r="F9" s="50">
        <v>42304</v>
      </c>
      <c r="G9" s="50"/>
      <c r="H9" s="50">
        <v>39549</v>
      </c>
      <c r="I9" s="50"/>
      <c r="J9" s="50">
        <v>38632</v>
      </c>
      <c r="K9" s="50"/>
      <c r="L9" s="50">
        <v>40512</v>
      </c>
      <c r="M9" s="50" t="s">
        <v>16</v>
      </c>
      <c r="N9" s="50">
        <v>39877</v>
      </c>
      <c r="O9" s="50" t="s">
        <v>16</v>
      </c>
      <c r="P9" s="50">
        <v>42268</v>
      </c>
      <c r="Q9" s="50"/>
      <c r="R9" s="50">
        <v>43449</v>
      </c>
      <c r="S9" s="50" t="s">
        <v>16</v>
      </c>
      <c r="T9" s="50">
        <v>43800</v>
      </c>
      <c r="U9" s="50"/>
      <c r="V9" s="50">
        <v>39840</v>
      </c>
      <c r="W9" s="50"/>
      <c r="X9" s="50">
        <v>41378</v>
      </c>
      <c r="Y9" s="50"/>
      <c r="Z9" s="50">
        <v>73262</v>
      </c>
      <c r="AA9" s="50" t="s">
        <v>16</v>
      </c>
      <c r="AB9" s="50">
        <v>82800</v>
      </c>
      <c r="AD9" s="50">
        <v>85753</v>
      </c>
      <c r="AE9" s="50"/>
      <c r="AF9" s="50">
        <v>83349</v>
      </c>
      <c r="AG9" t="s">
        <v>16</v>
      </c>
      <c r="AH9" s="50">
        <v>78472</v>
      </c>
      <c r="AJ9" s="50">
        <v>81890</v>
      </c>
    </row>
    <row r="10" spans="1:36" ht="21">
      <c r="A10" s="17" t="s">
        <v>64</v>
      </c>
      <c r="B10" s="50">
        <v>16241</v>
      </c>
      <c r="C10" s="50" t="s">
        <v>16</v>
      </c>
      <c r="D10" s="50">
        <v>17735</v>
      </c>
      <c r="E10" s="50"/>
      <c r="F10" s="50">
        <v>16460</v>
      </c>
      <c r="G10" s="50"/>
      <c r="H10" s="50">
        <v>15910</v>
      </c>
      <c r="I10" s="50"/>
      <c r="J10" s="50">
        <v>15769</v>
      </c>
      <c r="K10" s="50"/>
      <c r="L10" s="50">
        <v>18255</v>
      </c>
      <c r="M10" s="50" t="s">
        <v>16</v>
      </c>
      <c r="N10" s="50">
        <v>8446</v>
      </c>
      <c r="O10" s="50" t="s">
        <v>16</v>
      </c>
      <c r="P10" s="50">
        <v>7871</v>
      </c>
      <c r="Q10" s="50"/>
      <c r="R10" s="50">
        <v>7068</v>
      </c>
      <c r="S10" s="50" t="s">
        <v>16</v>
      </c>
      <c r="T10" s="50">
        <v>7523</v>
      </c>
      <c r="U10" s="50"/>
      <c r="V10" s="50">
        <v>7344</v>
      </c>
      <c r="W10" s="50"/>
      <c r="X10" s="50">
        <v>7911</v>
      </c>
      <c r="Y10" s="50"/>
      <c r="Z10" s="50">
        <v>24687</v>
      </c>
      <c r="AA10" s="50" t="s">
        <v>16</v>
      </c>
      <c r="AB10" s="50">
        <v>25607</v>
      </c>
      <c r="AD10" s="50">
        <v>23528</v>
      </c>
      <c r="AE10" s="50"/>
      <c r="AF10" s="50">
        <v>23432</v>
      </c>
      <c r="AG10" t="s">
        <v>16</v>
      </c>
      <c r="AH10" s="50">
        <v>23113</v>
      </c>
      <c r="AJ10" s="50">
        <v>26165</v>
      </c>
    </row>
    <row r="11" spans="1:36" ht="21">
      <c r="A11" s="17" t="s">
        <v>65</v>
      </c>
      <c r="B11" s="50">
        <v>474</v>
      </c>
      <c r="C11" s="50" t="s">
        <v>16</v>
      </c>
      <c r="D11" s="50">
        <v>529</v>
      </c>
      <c r="E11" s="50"/>
      <c r="F11" s="50">
        <v>1102</v>
      </c>
      <c r="G11" s="50"/>
      <c r="H11" s="50">
        <v>1864</v>
      </c>
      <c r="I11" s="50"/>
      <c r="J11" s="50">
        <v>441</v>
      </c>
      <c r="K11" s="50"/>
      <c r="L11" s="50">
        <v>1212</v>
      </c>
      <c r="M11" s="50" t="s">
        <v>16</v>
      </c>
      <c r="N11" s="50">
        <v>2197</v>
      </c>
      <c r="O11" s="50" t="s">
        <v>16</v>
      </c>
      <c r="P11" s="50">
        <v>2499</v>
      </c>
      <c r="Q11" s="50"/>
      <c r="R11" s="50">
        <v>2105</v>
      </c>
      <c r="S11" s="50" t="s">
        <v>16</v>
      </c>
      <c r="T11" s="50">
        <v>2609</v>
      </c>
      <c r="U11" s="50"/>
      <c r="V11" s="50">
        <v>844</v>
      </c>
      <c r="W11" s="50"/>
      <c r="X11" s="50">
        <v>617</v>
      </c>
      <c r="Y11" s="50"/>
      <c r="Z11" s="50">
        <v>2671</v>
      </c>
      <c r="AA11" s="50" t="s">
        <v>16</v>
      </c>
      <c r="AB11" s="50">
        <v>3029</v>
      </c>
      <c r="AD11" s="50">
        <v>3207</v>
      </c>
      <c r="AE11" s="50"/>
      <c r="AF11" s="50">
        <v>4474</v>
      </c>
      <c r="AG11" t="s">
        <v>16</v>
      </c>
      <c r="AH11" s="50">
        <v>1285</v>
      </c>
      <c r="AJ11" s="50">
        <v>1829</v>
      </c>
    </row>
    <row r="12" spans="1:36">
      <c r="A12" s="23" t="s">
        <v>40</v>
      </c>
      <c r="B12" s="78">
        <v>84721</v>
      </c>
      <c r="C12" s="78" t="s">
        <v>16</v>
      </c>
      <c r="D12" s="78">
        <v>96479</v>
      </c>
      <c r="E12" s="78"/>
      <c r="F12" s="78">
        <v>95408</v>
      </c>
      <c r="G12" s="78"/>
      <c r="H12" s="78">
        <v>91709</v>
      </c>
      <c r="I12" s="78"/>
      <c r="J12" s="78">
        <v>86707</v>
      </c>
      <c r="K12" s="78"/>
      <c r="L12" s="78">
        <v>90877</v>
      </c>
      <c r="M12" s="78" t="s">
        <v>16</v>
      </c>
      <c r="N12" s="78">
        <v>77102</v>
      </c>
      <c r="O12" s="78" t="s">
        <v>16</v>
      </c>
      <c r="P12" s="78">
        <v>83101</v>
      </c>
      <c r="Q12" s="78"/>
      <c r="R12" s="78">
        <v>81685</v>
      </c>
      <c r="S12" s="78" t="s">
        <v>16</v>
      </c>
      <c r="T12" s="78">
        <v>81430</v>
      </c>
      <c r="U12" s="78"/>
      <c r="V12" s="78">
        <v>74863</v>
      </c>
      <c r="W12" s="78"/>
      <c r="X12" s="78">
        <v>76596</v>
      </c>
      <c r="Y12" s="78"/>
      <c r="Z12" s="78">
        <v>161823</v>
      </c>
      <c r="AA12" s="78" t="s">
        <v>16</v>
      </c>
      <c r="AB12" s="78">
        <v>179579</v>
      </c>
      <c r="AC12" s="78"/>
      <c r="AD12" s="78">
        <v>177093</v>
      </c>
      <c r="AE12" s="78"/>
      <c r="AF12" s="78">
        <v>173139</v>
      </c>
      <c r="AG12" s="24" t="s">
        <v>16</v>
      </c>
      <c r="AH12" s="78">
        <v>161570</v>
      </c>
      <c r="AI12" s="24"/>
      <c r="AJ12" s="78">
        <v>167473</v>
      </c>
    </row>
    <row r="13" spans="1:36">
      <c r="AA13" s="76"/>
      <c r="AB13" s="76"/>
    </row>
    <row r="14" spans="1:36">
      <c r="A14" s="28" t="s">
        <v>7</v>
      </c>
      <c r="B14" s="12"/>
      <c r="C14" s="12"/>
      <c r="D14" s="12"/>
      <c r="E14" s="12"/>
      <c r="F14" s="12"/>
      <c r="G14" s="12"/>
      <c r="H14" s="12"/>
      <c r="I14" s="12"/>
      <c r="J14" s="12"/>
      <c r="K14" s="12"/>
      <c r="L14" s="12"/>
      <c r="M14" s="12"/>
      <c r="N14" s="12"/>
      <c r="O14" s="12"/>
      <c r="P14" s="12"/>
    </row>
    <row r="15" spans="1:36">
      <c r="A15" s="173" t="s">
        <v>56</v>
      </c>
      <c r="B15" s="173"/>
      <c r="C15" s="173"/>
      <c r="D15" s="173"/>
      <c r="E15" s="173"/>
      <c r="F15" s="173"/>
      <c r="G15" s="173"/>
      <c r="H15" s="173"/>
      <c r="I15" s="173"/>
      <c r="J15" s="173"/>
      <c r="K15" s="173"/>
      <c r="L15" s="173"/>
      <c r="M15" s="173"/>
      <c r="N15" s="173"/>
      <c r="O15" s="173"/>
      <c r="P15" s="173"/>
    </row>
    <row r="16" spans="1:36">
      <c r="A16" s="174" t="s">
        <v>57</v>
      </c>
      <c r="B16" s="175"/>
      <c r="C16" s="175"/>
      <c r="D16" s="175"/>
      <c r="E16" s="175"/>
      <c r="F16" s="175"/>
      <c r="G16" s="175"/>
      <c r="H16" s="175"/>
      <c r="I16" s="175"/>
      <c r="J16" s="175"/>
      <c r="K16" s="175"/>
      <c r="L16" s="175"/>
      <c r="M16" s="175"/>
      <c r="N16" s="175"/>
      <c r="O16" s="175"/>
      <c r="P16" s="175"/>
    </row>
    <row r="17" spans="1:36">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row>
    <row r="18" spans="1:36">
      <c r="A18" s="56" t="s">
        <v>4</v>
      </c>
      <c r="B18" s="172" t="s">
        <v>47</v>
      </c>
      <c r="C18" s="172"/>
      <c r="D18" s="172"/>
      <c r="E18" s="172"/>
      <c r="F18" s="172"/>
      <c r="G18" s="172"/>
      <c r="H18" s="172"/>
      <c r="I18" s="172"/>
      <c r="J18" s="172"/>
      <c r="K18" s="172"/>
      <c r="L18" s="172"/>
      <c r="M18" s="61"/>
      <c r="N18" s="172" t="s">
        <v>48</v>
      </c>
      <c r="O18" s="172"/>
      <c r="P18" s="172"/>
      <c r="Q18" s="172"/>
      <c r="R18" s="172"/>
      <c r="S18" s="172"/>
      <c r="T18" s="172"/>
      <c r="U18" s="172"/>
      <c r="V18" s="172"/>
      <c r="W18" s="172"/>
      <c r="X18" s="172"/>
      <c r="Y18" s="61"/>
      <c r="Z18" s="172" t="s">
        <v>49</v>
      </c>
      <c r="AA18" s="172"/>
      <c r="AB18" s="172"/>
      <c r="AC18" s="172"/>
      <c r="AD18" s="172"/>
      <c r="AE18" s="172"/>
      <c r="AF18" s="172"/>
      <c r="AG18" s="172"/>
      <c r="AH18" s="172"/>
      <c r="AI18" s="172"/>
      <c r="AJ18" s="172"/>
    </row>
    <row r="19" spans="1:36">
      <c r="A19" s="55"/>
      <c r="B19" s="55">
        <v>2009</v>
      </c>
      <c r="C19" s="55"/>
      <c r="D19" s="55">
        <v>2010</v>
      </c>
      <c r="E19" s="55"/>
      <c r="F19" s="55">
        <v>2011</v>
      </c>
      <c r="G19" s="55"/>
      <c r="H19" s="55">
        <v>2012</v>
      </c>
      <c r="I19" s="55"/>
      <c r="J19" s="55">
        <v>2013</v>
      </c>
      <c r="K19" s="77"/>
      <c r="L19" s="77">
        <v>2014</v>
      </c>
      <c r="M19" s="56"/>
      <c r="N19" s="55">
        <v>2009</v>
      </c>
      <c r="O19" s="55"/>
      <c r="P19" s="55">
        <v>2010</v>
      </c>
      <c r="Q19" s="55"/>
      <c r="R19" s="55">
        <v>2011</v>
      </c>
      <c r="S19" s="55"/>
      <c r="T19" s="55">
        <v>2012</v>
      </c>
      <c r="U19" s="55"/>
      <c r="V19" s="55">
        <v>2013</v>
      </c>
      <c r="W19" s="77"/>
      <c r="X19" s="77">
        <v>2014</v>
      </c>
      <c r="Y19" s="56"/>
      <c r="Z19" s="77">
        <v>2009</v>
      </c>
      <c r="AA19" s="77"/>
      <c r="AB19" s="77">
        <v>2010</v>
      </c>
      <c r="AC19" s="77"/>
      <c r="AD19" s="77">
        <v>2011</v>
      </c>
      <c r="AE19" s="77"/>
      <c r="AF19" s="77">
        <v>2012</v>
      </c>
      <c r="AG19" s="79"/>
      <c r="AH19" s="77">
        <v>2013</v>
      </c>
      <c r="AI19" s="77"/>
      <c r="AJ19" s="77">
        <v>2014</v>
      </c>
    </row>
    <row r="20" spans="1:36">
      <c r="A20" s="18" t="s">
        <v>67</v>
      </c>
      <c r="B20" s="65">
        <v>5417</v>
      </c>
      <c r="C20" s="65" t="s">
        <v>16</v>
      </c>
      <c r="D20" s="65">
        <v>5360</v>
      </c>
      <c r="E20" s="65"/>
      <c r="F20" s="65">
        <v>5069</v>
      </c>
      <c r="G20" s="65"/>
      <c r="H20" s="65">
        <v>4950</v>
      </c>
      <c r="I20" s="65"/>
      <c r="J20" s="65">
        <v>4979</v>
      </c>
      <c r="K20" s="50"/>
      <c r="L20" s="50">
        <v>4904</v>
      </c>
      <c r="M20" s="50"/>
      <c r="N20" s="65">
        <v>5874</v>
      </c>
      <c r="O20" s="65" t="s">
        <v>16</v>
      </c>
      <c r="P20" s="65">
        <v>5588</v>
      </c>
      <c r="Q20" s="65"/>
      <c r="R20" s="65">
        <v>5649</v>
      </c>
      <c r="S20" s="65"/>
      <c r="T20" s="65">
        <v>5538</v>
      </c>
      <c r="U20" s="65"/>
      <c r="V20" s="65">
        <v>5035</v>
      </c>
      <c r="W20" s="50"/>
      <c r="X20" s="50">
        <v>4784</v>
      </c>
      <c r="Y20" s="50"/>
      <c r="Z20" s="50">
        <v>11290</v>
      </c>
      <c r="AA20" s="50" t="s">
        <v>16</v>
      </c>
      <c r="AB20" s="50">
        <v>10948</v>
      </c>
      <c r="AD20" s="50">
        <v>10719</v>
      </c>
      <c r="AE20" s="50"/>
      <c r="AF20" s="50">
        <v>10489</v>
      </c>
      <c r="AH20" s="50">
        <v>10014</v>
      </c>
      <c r="AJ20" s="50">
        <v>9689</v>
      </c>
    </row>
    <row r="21" spans="1:36">
      <c r="A21" s="18" t="s">
        <v>69</v>
      </c>
      <c r="B21" s="50">
        <v>14223</v>
      </c>
      <c r="C21" s="50" t="s">
        <v>16</v>
      </c>
      <c r="D21" s="50">
        <v>14284</v>
      </c>
      <c r="E21" s="50"/>
      <c r="F21" s="50">
        <v>12371</v>
      </c>
      <c r="G21" s="50"/>
      <c r="H21" s="50">
        <v>12901</v>
      </c>
      <c r="I21" s="50"/>
      <c r="J21" s="50">
        <v>10772</v>
      </c>
      <c r="K21" s="50"/>
      <c r="L21" s="50">
        <v>9230</v>
      </c>
      <c r="M21" s="50"/>
      <c r="N21" s="50">
        <v>4046</v>
      </c>
      <c r="O21" s="50" t="s">
        <v>16</v>
      </c>
      <c r="P21" s="50">
        <v>3938</v>
      </c>
      <c r="Q21" s="50"/>
      <c r="R21" s="50">
        <v>2798</v>
      </c>
      <c r="S21" s="50"/>
      <c r="T21" s="50">
        <v>3400</v>
      </c>
      <c r="U21" s="50"/>
      <c r="V21" s="50">
        <v>3833</v>
      </c>
      <c r="W21" s="50"/>
      <c r="X21" s="50">
        <v>3452</v>
      </c>
      <c r="Y21" s="50"/>
      <c r="Z21" s="50">
        <v>18269</v>
      </c>
      <c r="AA21" s="50" t="s">
        <v>16</v>
      </c>
      <c r="AB21" s="50">
        <v>18222</v>
      </c>
      <c r="AD21" s="50">
        <v>15169</v>
      </c>
      <c r="AE21" s="50"/>
      <c r="AF21" s="50">
        <v>16301</v>
      </c>
      <c r="AH21" s="50">
        <v>14605</v>
      </c>
      <c r="AJ21" s="50">
        <v>12683</v>
      </c>
    </row>
    <row r="22" spans="1:36">
      <c r="A22" s="18" t="s">
        <v>5</v>
      </c>
      <c r="B22" s="50">
        <v>6274</v>
      </c>
      <c r="C22" s="50" t="s">
        <v>16</v>
      </c>
      <c r="D22" s="50">
        <v>7311</v>
      </c>
      <c r="E22" s="50"/>
      <c r="F22" s="50">
        <v>7412</v>
      </c>
      <c r="G22" s="50"/>
      <c r="H22" s="50">
        <v>7070</v>
      </c>
      <c r="I22" s="50"/>
      <c r="J22" s="50">
        <v>6393</v>
      </c>
      <c r="K22" s="50"/>
      <c r="L22" s="50">
        <v>7698</v>
      </c>
      <c r="M22" s="50"/>
      <c r="N22" s="50">
        <v>8831</v>
      </c>
      <c r="O22" s="50" t="s">
        <v>16</v>
      </c>
      <c r="P22" s="50">
        <v>9685</v>
      </c>
      <c r="Q22" s="50"/>
      <c r="R22" s="50">
        <v>9588</v>
      </c>
      <c r="S22" s="50"/>
      <c r="T22" s="50">
        <v>10879</v>
      </c>
      <c r="U22" s="50"/>
      <c r="V22" s="50">
        <v>9477</v>
      </c>
      <c r="W22" s="50"/>
      <c r="X22" s="50">
        <v>10089</v>
      </c>
      <c r="Y22" s="50"/>
      <c r="Z22" s="50">
        <v>15105</v>
      </c>
      <c r="AA22" s="50" t="s">
        <v>16</v>
      </c>
      <c r="AB22" s="50">
        <v>16996</v>
      </c>
      <c r="AD22" s="50">
        <v>17001</v>
      </c>
      <c r="AE22" s="50"/>
      <c r="AF22" s="50">
        <v>17949</v>
      </c>
      <c r="AH22" s="50">
        <v>15870</v>
      </c>
      <c r="AJ22" s="50">
        <v>17788</v>
      </c>
    </row>
    <row r="23" spans="1:36">
      <c r="A23" s="18" t="s">
        <v>0</v>
      </c>
      <c r="B23" s="50">
        <v>12412</v>
      </c>
      <c r="C23" s="50" t="s">
        <v>16</v>
      </c>
      <c r="D23" s="50">
        <v>12108</v>
      </c>
      <c r="E23" s="50"/>
      <c r="F23" s="50">
        <v>11130</v>
      </c>
      <c r="G23" s="50"/>
      <c r="H23" s="50">
        <v>11295</v>
      </c>
      <c r="I23" s="50"/>
      <c r="J23" s="50">
        <v>11278</v>
      </c>
      <c r="K23" s="50"/>
      <c r="L23" s="50">
        <v>13585</v>
      </c>
      <c r="M23" s="50"/>
      <c r="N23" s="50">
        <v>2963</v>
      </c>
      <c r="O23" s="50" t="s">
        <v>16</v>
      </c>
      <c r="P23" s="50">
        <v>2696</v>
      </c>
      <c r="Q23" s="50"/>
      <c r="R23" s="50">
        <v>2128</v>
      </c>
      <c r="S23" s="50"/>
      <c r="T23" s="50">
        <v>1563</v>
      </c>
      <c r="U23" s="50"/>
      <c r="V23" s="50">
        <v>1826</v>
      </c>
      <c r="W23" s="50"/>
      <c r="X23" s="50">
        <v>2529</v>
      </c>
      <c r="Y23" s="50"/>
      <c r="Z23" s="50">
        <v>15376</v>
      </c>
      <c r="AA23" s="50" t="s">
        <v>16</v>
      </c>
      <c r="AB23" s="50">
        <v>14804</v>
      </c>
      <c r="AD23" s="50">
        <v>13258</v>
      </c>
      <c r="AE23" s="50"/>
      <c r="AF23" s="50">
        <v>12859</v>
      </c>
      <c r="AH23" s="50">
        <v>13104</v>
      </c>
      <c r="AJ23" s="50">
        <v>16114</v>
      </c>
    </row>
    <row r="24" spans="1:36">
      <c r="A24" s="18" t="s">
        <v>6</v>
      </c>
      <c r="B24" s="50">
        <v>67</v>
      </c>
      <c r="C24" s="50" t="s">
        <v>16</v>
      </c>
      <c r="D24" s="50">
        <v>309</v>
      </c>
      <c r="E24" s="50"/>
      <c r="F24" s="50">
        <v>293</v>
      </c>
      <c r="G24" s="50"/>
      <c r="H24" s="50">
        <v>1213</v>
      </c>
      <c r="I24" s="50"/>
      <c r="J24" s="50">
        <v>210</v>
      </c>
      <c r="K24" s="50"/>
      <c r="L24" s="50">
        <v>850</v>
      </c>
      <c r="M24" s="50"/>
      <c r="N24" s="50">
        <v>1980</v>
      </c>
      <c r="O24" s="50" t="s">
        <v>16</v>
      </c>
      <c r="P24" s="50">
        <v>2397</v>
      </c>
      <c r="Q24" s="50"/>
      <c r="R24" s="50">
        <v>2032</v>
      </c>
      <c r="S24" s="50"/>
      <c r="T24" s="50">
        <v>2533</v>
      </c>
      <c r="U24" s="50"/>
      <c r="V24" s="50">
        <v>483</v>
      </c>
      <c r="W24" s="50"/>
      <c r="X24" s="50">
        <v>245</v>
      </c>
      <c r="Y24" s="50"/>
      <c r="Z24" s="50">
        <v>2047</v>
      </c>
      <c r="AA24" s="50" t="s">
        <v>16</v>
      </c>
      <c r="AB24" s="50">
        <v>2706</v>
      </c>
      <c r="AD24" s="50">
        <v>2325</v>
      </c>
      <c r="AE24" s="50"/>
      <c r="AF24" s="50">
        <v>3746</v>
      </c>
      <c r="AH24" s="50">
        <v>693</v>
      </c>
      <c r="AJ24" s="50">
        <v>1094</v>
      </c>
    </row>
    <row r="25" spans="1:36">
      <c r="A25" s="23" t="s">
        <v>40</v>
      </c>
      <c r="B25" s="78">
        <v>38393</v>
      </c>
      <c r="C25" s="78" t="s">
        <v>16</v>
      </c>
      <c r="D25" s="78">
        <v>39372</v>
      </c>
      <c r="E25" s="78"/>
      <c r="F25" s="78">
        <v>36276</v>
      </c>
      <c r="G25" s="78"/>
      <c r="H25" s="78">
        <v>37429</v>
      </c>
      <c r="I25" s="78"/>
      <c r="J25" s="78">
        <v>33632</v>
      </c>
      <c r="K25" s="78"/>
      <c r="L25" s="78">
        <v>36267</v>
      </c>
      <c r="M25" s="78"/>
      <c r="N25" s="78">
        <v>23693</v>
      </c>
      <c r="O25" s="78" t="s">
        <v>16</v>
      </c>
      <c r="P25" s="78">
        <v>24304</v>
      </c>
      <c r="Q25" s="78"/>
      <c r="R25" s="78">
        <v>22196</v>
      </c>
      <c r="S25" s="78"/>
      <c r="T25" s="78">
        <v>23914</v>
      </c>
      <c r="U25" s="78"/>
      <c r="V25" s="78">
        <v>20654</v>
      </c>
      <c r="W25" s="78"/>
      <c r="X25" s="78">
        <v>21100</v>
      </c>
      <c r="Y25" s="78"/>
      <c r="Z25" s="78">
        <v>62087</v>
      </c>
      <c r="AA25" s="78" t="s">
        <v>16</v>
      </c>
      <c r="AB25" s="78">
        <v>63676</v>
      </c>
      <c r="AC25" s="78"/>
      <c r="AD25" s="78">
        <v>58472</v>
      </c>
      <c r="AE25" s="78"/>
      <c r="AF25" s="78">
        <v>61343</v>
      </c>
      <c r="AG25" s="24"/>
      <c r="AH25" s="78">
        <v>54287</v>
      </c>
      <c r="AI25" s="24"/>
      <c r="AJ25" s="78">
        <v>57368</v>
      </c>
    </row>
    <row r="27" spans="1:36">
      <c r="A27" s="28" t="s">
        <v>8</v>
      </c>
      <c r="B27" s="12"/>
      <c r="C27" s="12"/>
      <c r="D27" s="12"/>
      <c r="E27" s="12"/>
      <c r="F27" s="12"/>
      <c r="G27" s="12"/>
      <c r="H27" s="12"/>
      <c r="I27" s="12"/>
      <c r="J27" s="12"/>
      <c r="K27" s="12"/>
      <c r="L27" s="12"/>
      <c r="M27" s="12"/>
      <c r="N27" s="12"/>
      <c r="O27" s="12"/>
    </row>
    <row r="28" spans="1:36">
      <c r="A28" s="28" t="s">
        <v>45</v>
      </c>
      <c r="B28" s="12"/>
      <c r="C28" s="12"/>
      <c r="D28" s="12"/>
      <c r="E28" s="12"/>
      <c r="F28" s="12"/>
      <c r="G28" s="12"/>
      <c r="H28" s="12"/>
      <c r="I28" s="12"/>
      <c r="J28" s="12"/>
      <c r="K28" s="12"/>
      <c r="L28" s="12"/>
      <c r="M28" s="12"/>
      <c r="N28" s="12"/>
      <c r="O28" s="12"/>
    </row>
    <row r="29" spans="1:36">
      <c r="A29" t="s">
        <v>42</v>
      </c>
      <c r="B29" s="12"/>
      <c r="C29" s="12"/>
      <c r="D29" s="12"/>
      <c r="E29" s="12"/>
      <c r="F29" s="12"/>
      <c r="G29" s="12"/>
      <c r="H29" s="12"/>
      <c r="I29" s="12"/>
      <c r="J29" s="12"/>
      <c r="K29" s="12"/>
      <c r="L29" s="12"/>
      <c r="M29" s="12"/>
      <c r="N29" s="12"/>
      <c r="O29" s="12"/>
    </row>
    <row r="30" spans="1:36">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row>
    <row r="31" spans="1:36">
      <c r="A31" s="56" t="s">
        <v>4</v>
      </c>
      <c r="B31" s="172" t="s">
        <v>47</v>
      </c>
      <c r="C31" s="172"/>
      <c r="D31" s="172"/>
      <c r="E31" s="172"/>
      <c r="F31" s="172"/>
      <c r="G31" s="172"/>
      <c r="H31" s="172"/>
      <c r="I31" s="172"/>
      <c r="J31" s="172"/>
      <c r="K31" s="172"/>
      <c r="L31" s="172"/>
      <c r="M31" s="61"/>
      <c r="N31" s="172" t="s">
        <v>48</v>
      </c>
      <c r="O31" s="172"/>
      <c r="P31" s="172"/>
      <c r="Q31" s="172"/>
      <c r="R31" s="172"/>
      <c r="S31" s="172"/>
      <c r="T31" s="172"/>
      <c r="U31" s="172"/>
      <c r="V31" s="172"/>
      <c r="W31" s="172"/>
      <c r="X31" s="172"/>
      <c r="Y31" s="61"/>
      <c r="Z31" s="172" t="s">
        <v>49</v>
      </c>
      <c r="AA31" s="172"/>
      <c r="AB31" s="172"/>
      <c r="AC31" s="172"/>
      <c r="AD31" s="172"/>
      <c r="AE31" s="172"/>
      <c r="AF31" s="172"/>
      <c r="AG31" s="172"/>
      <c r="AH31" s="172"/>
      <c r="AI31" s="172"/>
      <c r="AJ31" s="172"/>
    </row>
    <row r="32" spans="1:36">
      <c r="A32" s="55"/>
      <c r="B32" s="77">
        <v>2009</v>
      </c>
      <c r="C32" s="77"/>
      <c r="D32" s="77">
        <v>2010</v>
      </c>
      <c r="E32" s="77"/>
      <c r="F32" s="77">
        <v>2011</v>
      </c>
      <c r="G32" s="77"/>
      <c r="H32" s="77">
        <v>2012</v>
      </c>
      <c r="I32" s="77"/>
      <c r="J32" s="77">
        <v>2013</v>
      </c>
      <c r="K32" s="77"/>
      <c r="L32" s="77">
        <v>2014</v>
      </c>
      <c r="M32" s="56"/>
      <c r="N32" s="77">
        <v>2009</v>
      </c>
      <c r="O32" s="77"/>
      <c r="P32" s="77">
        <v>2010</v>
      </c>
      <c r="Q32" s="77"/>
      <c r="R32" s="77">
        <v>2011</v>
      </c>
      <c r="S32" s="77"/>
      <c r="T32" s="77">
        <v>2012</v>
      </c>
      <c r="U32" s="77"/>
      <c r="V32" s="77">
        <v>2013</v>
      </c>
      <c r="W32" s="77"/>
      <c r="X32" s="77">
        <v>2014</v>
      </c>
      <c r="Y32" s="56"/>
      <c r="Z32" s="77">
        <v>2009</v>
      </c>
      <c r="AA32" s="77"/>
      <c r="AB32" s="77">
        <v>2010</v>
      </c>
      <c r="AC32" s="77"/>
      <c r="AD32" s="77">
        <v>2011</v>
      </c>
      <c r="AE32" s="77"/>
      <c r="AF32" s="77">
        <v>2012</v>
      </c>
      <c r="AG32" s="79"/>
      <c r="AH32" s="77">
        <v>2013</v>
      </c>
      <c r="AI32" s="77"/>
      <c r="AJ32" s="77">
        <v>2014</v>
      </c>
    </row>
    <row r="33" spans="1:36">
      <c r="A33" s="18" t="s">
        <v>67</v>
      </c>
      <c r="B33" s="50">
        <v>4735</v>
      </c>
      <c r="C33" s="50" t="s">
        <v>16</v>
      </c>
      <c r="D33" s="50">
        <v>6747</v>
      </c>
      <c r="E33" s="50"/>
      <c r="F33" s="50">
        <v>6676</v>
      </c>
      <c r="G33" s="50"/>
      <c r="H33" s="50">
        <v>6208</v>
      </c>
      <c r="I33" s="50"/>
      <c r="J33" s="50">
        <v>6174</v>
      </c>
      <c r="K33" s="50"/>
      <c r="L33" s="50">
        <v>6334</v>
      </c>
      <c r="M33" s="50"/>
      <c r="N33" s="50">
        <v>4604</v>
      </c>
      <c r="O33" s="50" t="s">
        <v>16</v>
      </c>
      <c r="P33" s="50">
        <v>6889</v>
      </c>
      <c r="Q33" s="50"/>
      <c r="R33" s="50">
        <v>6978</v>
      </c>
      <c r="S33" s="50"/>
      <c r="T33" s="50">
        <v>6447</v>
      </c>
      <c r="U33" s="50"/>
      <c r="V33" s="50">
        <v>6911</v>
      </c>
      <c r="W33" s="50" t="s">
        <v>16</v>
      </c>
      <c r="X33" s="50">
        <v>6734</v>
      </c>
      <c r="Y33" s="50"/>
      <c r="Z33" s="50">
        <v>9340</v>
      </c>
      <c r="AA33" s="50" t="s">
        <v>16</v>
      </c>
      <c r="AB33" s="50">
        <v>13636</v>
      </c>
      <c r="AD33" s="50">
        <v>13654</v>
      </c>
      <c r="AE33" s="50"/>
      <c r="AF33" s="50">
        <v>12656</v>
      </c>
      <c r="AH33" s="50">
        <v>13085</v>
      </c>
      <c r="AJ33" s="50">
        <v>13068</v>
      </c>
    </row>
    <row r="34" spans="1:36">
      <c r="A34" s="18" t="s">
        <v>69</v>
      </c>
      <c r="B34" s="50">
        <v>10245</v>
      </c>
      <c r="C34" s="50" t="s">
        <v>16</v>
      </c>
      <c r="D34" s="50">
        <v>11291</v>
      </c>
      <c r="E34" s="50"/>
      <c r="F34" s="50">
        <v>11426</v>
      </c>
      <c r="G34" s="50"/>
      <c r="H34" s="50">
        <v>10327</v>
      </c>
      <c r="I34" s="50"/>
      <c r="J34" s="50">
        <v>9940</v>
      </c>
      <c r="K34" s="50"/>
      <c r="L34" s="50">
        <v>10429</v>
      </c>
      <c r="M34" s="50"/>
      <c r="N34" s="50">
        <v>12059</v>
      </c>
      <c r="O34" s="50" t="s">
        <v>16</v>
      </c>
      <c r="P34" s="50">
        <v>14047</v>
      </c>
      <c r="Q34" s="50"/>
      <c r="R34" s="50">
        <v>13637</v>
      </c>
      <c r="S34" s="50"/>
      <c r="T34" s="50">
        <v>12112</v>
      </c>
      <c r="U34" s="50"/>
      <c r="V34" s="50">
        <v>11057</v>
      </c>
      <c r="W34" s="50" t="s">
        <v>16</v>
      </c>
      <c r="X34" s="50">
        <v>11719</v>
      </c>
      <c r="Y34" s="50"/>
      <c r="Z34" s="50">
        <v>22304</v>
      </c>
      <c r="AA34" s="50" t="s">
        <v>16</v>
      </c>
      <c r="AB34" s="50">
        <v>25338</v>
      </c>
      <c r="AD34" s="50">
        <v>25063</v>
      </c>
      <c r="AE34" s="50"/>
      <c r="AF34" s="50">
        <v>22438</v>
      </c>
      <c r="AH34" s="50">
        <v>20997</v>
      </c>
      <c r="AJ34" s="50">
        <v>22148</v>
      </c>
    </row>
    <row r="35" spans="1:36">
      <c r="A35" s="18" t="s">
        <v>5</v>
      </c>
      <c r="B35" s="50">
        <v>27111</v>
      </c>
      <c r="C35" s="50" t="s">
        <v>16</v>
      </c>
      <c r="D35" s="50">
        <v>33220</v>
      </c>
      <c r="E35" s="50"/>
      <c r="F35" s="50">
        <v>34891</v>
      </c>
      <c r="G35" s="50"/>
      <c r="H35" s="50">
        <v>32479</v>
      </c>
      <c r="I35" s="50"/>
      <c r="J35" s="50">
        <v>32239</v>
      </c>
      <c r="K35" s="50"/>
      <c r="L35" s="50">
        <v>32814</v>
      </c>
      <c r="M35" s="50"/>
      <c r="N35" s="50">
        <v>31046</v>
      </c>
      <c r="O35" s="50" t="s">
        <v>16</v>
      </c>
      <c r="P35" s="50">
        <v>32583</v>
      </c>
      <c r="Q35" s="50"/>
      <c r="R35" s="50">
        <v>33861</v>
      </c>
      <c r="S35" s="50"/>
      <c r="T35" s="50">
        <v>32921</v>
      </c>
      <c r="U35" s="50"/>
      <c r="V35" s="50">
        <v>30363</v>
      </c>
      <c r="W35" s="50" t="s">
        <v>16</v>
      </c>
      <c r="X35" s="50">
        <v>31289</v>
      </c>
      <c r="Y35" s="50"/>
      <c r="Z35" s="50">
        <v>58157</v>
      </c>
      <c r="AA35" s="50" t="s">
        <v>16</v>
      </c>
      <c r="AB35" s="50">
        <v>65804</v>
      </c>
      <c r="AD35" s="50">
        <v>68752</v>
      </c>
      <c r="AE35" s="50"/>
      <c r="AF35" s="50">
        <v>65400</v>
      </c>
      <c r="AH35" s="50">
        <v>62602</v>
      </c>
      <c r="AJ35" s="50">
        <v>64103</v>
      </c>
    </row>
    <row r="36" spans="1:36">
      <c r="A36" s="18" t="s">
        <v>0</v>
      </c>
      <c r="B36" s="50">
        <v>3829</v>
      </c>
      <c r="C36" s="50" t="s">
        <v>16</v>
      </c>
      <c r="D36" s="50">
        <v>5628</v>
      </c>
      <c r="E36" s="50"/>
      <c r="F36" s="50">
        <v>5330</v>
      </c>
      <c r="G36" s="50"/>
      <c r="H36" s="50">
        <v>4614</v>
      </c>
      <c r="I36" s="50"/>
      <c r="J36" s="50">
        <v>4491</v>
      </c>
      <c r="K36" s="50"/>
      <c r="L36" s="50">
        <v>4670</v>
      </c>
      <c r="M36" s="50"/>
      <c r="N36" s="50">
        <v>5483</v>
      </c>
      <c r="O36" s="50" t="s">
        <v>16</v>
      </c>
      <c r="P36" s="50">
        <v>5175</v>
      </c>
      <c r="Q36" s="50"/>
      <c r="R36" s="50">
        <v>4940</v>
      </c>
      <c r="S36" s="50"/>
      <c r="T36" s="50">
        <v>5959</v>
      </c>
      <c r="U36" s="50"/>
      <c r="V36" s="50">
        <v>5518</v>
      </c>
      <c r="W36" s="50" t="s">
        <v>16</v>
      </c>
      <c r="X36" s="50">
        <v>5381</v>
      </c>
      <c r="Y36" s="50"/>
      <c r="Z36" s="50">
        <v>9312</v>
      </c>
      <c r="AA36" s="50" t="s">
        <v>16</v>
      </c>
      <c r="AB36" s="50">
        <v>10803</v>
      </c>
      <c r="AD36" s="50">
        <v>10270</v>
      </c>
      <c r="AE36" s="50"/>
      <c r="AF36" s="50">
        <v>10574</v>
      </c>
      <c r="AH36" s="50">
        <v>10008</v>
      </c>
      <c r="AJ36" s="50">
        <v>10051</v>
      </c>
    </row>
    <row r="37" spans="1:36">
      <c r="A37" s="18" t="s">
        <v>6</v>
      </c>
      <c r="B37" s="50">
        <v>407</v>
      </c>
      <c r="C37" s="50" t="s">
        <v>16</v>
      </c>
      <c r="D37" s="50">
        <v>220</v>
      </c>
      <c r="E37" s="50"/>
      <c r="F37" s="50">
        <v>809</v>
      </c>
      <c r="G37" s="50"/>
      <c r="H37" s="50">
        <v>652</v>
      </c>
      <c r="I37" s="50"/>
      <c r="J37" s="50">
        <v>231</v>
      </c>
      <c r="K37" s="50"/>
      <c r="L37" s="50">
        <v>362</v>
      </c>
      <c r="M37" s="50"/>
      <c r="N37" s="50">
        <v>217</v>
      </c>
      <c r="O37" s="50" t="s">
        <v>16</v>
      </c>
      <c r="P37" s="50">
        <v>102</v>
      </c>
      <c r="Q37" s="50"/>
      <c r="R37" s="50">
        <v>73</v>
      </c>
      <c r="S37" s="50"/>
      <c r="T37" s="50">
        <v>76</v>
      </c>
      <c r="U37" s="50"/>
      <c r="V37" s="50">
        <v>361</v>
      </c>
      <c r="W37" s="50" t="s">
        <v>16</v>
      </c>
      <c r="X37" s="50">
        <v>373</v>
      </c>
      <c r="Y37" s="50"/>
      <c r="Z37" s="50">
        <v>624</v>
      </c>
      <c r="AA37" s="50" t="s">
        <v>16</v>
      </c>
      <c r="AB37" s="50">
        <v>322</v>
      </c>
      <c r="AD37" s="50">
        <v>882</v>
      </c>
      <c r="AE37" s="50"/>
      <c r="AF37" s="50">
        <v>728</v>
      </c>
      <c r="AH37" s="50">
        <v>591</v>
      </c>
      <c r="AJ37" s="50">
        <v>735</v>
      </c>
    </row>
    <row r="38" spans="1:36">
      <c r="A38" s="23" t="s">
        <v>40</v>
      </c>
      <c r="B38" s="78">
        <v>46328</v>
      </c>
      <c r="C38" s="78" t="s">
        <v>16</v>
      </c>
      <c r="D38" s="78">
        <v>57106</v>
      </c>
      <c r="E38" s="78"/>
      <c r="F38" s="78">
        <v>59132</v>
      </c>
      <c r="G38" s="78"/>
      <c r="H38" s="78">
        <v>54280</v>
      </c>
      <c r="I38" s="78"/>
      <c r="J38" s="78">
        <v>53074</v>
      </c>
      <c r="K38" s="78"/>
      <c r="L38" s="78">
        <v>54610</v>
      </c>
      <c r="M38" s="78"/>
      <c r="N38" s="78">
        <v>53409</v>
      </c>
      <c r="O38" s="78" t="s">
        <v>16</v>
      </c>
      <c r="P38" s="78">
        <v>58797</v>
      </c>
      <c r="Q38" s="78"/>
      <c r="R38" s="78">
        <v>59489</v>
      </c>
      <c r="S38" s="78"/>
      <c r="T38" s="78">
        <v>57516</v>
      </c>
      <c r="U38" s="78"/>
      <c r="V38" s="78">
        <v>54209</v>
      </c>
      <c r="W38" s="78" t="s">
        <v>16</v>
      </c>
      <c r="X38" s="78">
        <v>55495</v>
      </c>
      <c r="Y38" s="78"/>
      <c r="Z38" s="78">
        <v>99737</v>
      </c>
      <c r="AA38" s="78" t="s">
        <v>16</v>
      </c>
      <c r="AB38" s="78">
        <v>115903</v>
      </c>
      <c r="AC38" s="78"/>
      <c r="AD38" s="78">
        <v>118621</v>
      </c>
      <c r="AE38" s="78"/>
      <c r="AF38" s="78">
        <v>111796</v>
      </c>
      <c r="AG38" s="24"/>
      <c r="AH38" s="78">
        <v>107283</v>
      </c>
      <c r="AI38" s="24"/>
      <c r="AJ38" s="78">
        <v>110105</v>
      </c>
    </row>
  </sheetData>
  <mergeCells count="11">
    <mergeCell ref="N31:X31"/>
    <mergeCell ref="B31:L31"/>
    <mergeCell ref="Z31:AJ31"/>
    <mergeCell ref="B18:L18"/>
    <mergeCell ref="B5:L5"/>
    <mergeCell ref="N5:X5"/>
    <mergeCell ref="N18:X18"/>
    <mergeCell ref="Z18:AJ18"/>
    <mergeCell ref="Z5:AJ5"/>
    <mergeCell ref="A15:P15"/>
    <mergeCell ref="A16:P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21"/>
  <sheetViews>
    <sheetView showGridLines="0" zoomScaleNormal="100" workbookViewId="0"/>
  </sheetViews>
  <sheetFormatPr defaultColWidth="9.109375" defaultRowHeight="13.2"/>
  <cols>
    <col min="1" max="1" width="124.109375" style="54" customWidth="1"/>
    <col min="2" max="3" width="9.109375" style="54" customWidth="1"/>
    <col min="4" max="16384" width="9.109375" style="54"/>
  </cols>
  <sheetData>
    <row r="1" spans="1:1" ht="32.25" customHeight="1">
      <c r="A1" s="84" t="s">
        <v>156</v>
      </c>
    </row>
    <row r="2" spans="1:1" ht="12.75" customHeight="1"/>
    <row r="3" spans="1:1" ht="12.75" customHeight="1">
      <c r="A3" s="157" t="s">
        <v>78</v>
      </c>
    </row>
    <row r="4" spans="1:1" ht="92.4">
      <c r="A4" s="177" t="s">
        <v>229</v>
      </c>
    </row>
    <row r="5" spans="1:1" ht="12.75" customHeight="1">
      <c r="A5" s="156"/>
    </row>
    <row r="6" spans="1:1" ht="12.75" customHeight="1">
      <c r="A6" s="157" t="s">
        <v>79</v>
      </c>
    </row>
    <row r="7" spans="1:1" ht="67.8" customHeight="1">
      <c r="A7" s="177" t="s">
        <v>323</v>
      </c>
    </row>
    <row r="8" spans="1:1" ht="12.75" customHeight="1">
      <c r="A8" s="156"/>
    </row>
    <row r="9" spans="1:1" ht="12.75" customHeight="1">
      <c r="A9" s="157" t="s">
        <v>80</v>
      </c>
    </row>
    <row r="10" spans="1:1" ht="91.2" customHeight="1">
      <c r="A10" s="177" t="s">
        <v>246</v>
      </c>
    </row>
    <row r="11" spans="1:1" ht="12.75" customHeight="1">
      <c r="A11" s="156"/>
    </row>
    <row r="12" spans="1:1" ht="12.75" customHeight="1">
      <c r="A12" s="158" t="s">
        <v>154</v>
      </c>
    </row>
    <row r="13" spans="1:1" ht="94.2" customHeight="1">
      <c r="A13" s="176" t="s">
        <v>230</v>
      </c>
    </row>
    <row r="14" spans="1:1" ht="12.75" customHeight="1">
      <c r="A14" s="156"/>
    </row>
    <row r="15" spans="1:1" ht="12.75" customHeight="1">
      <c r="A15" s="158" t="s">
        <v>158</v>
      </c>
    </row>
    <row r="16" spans="1:1" ht="48.6" customHeight="1">
      <c r="A16" s="176" t="s">
        <v>157</v>
      </c>
    </row>
    <row r="17" spans="1:1" ht="12.75" customHeight="1">
      <c r="A17" s="159"/>
    </row>
    <row r="18" spans="1:1" ht="12.75" customHeight="1">
      <c r="A18" s="158" t="s">
        <v>155</v>
      </c>
    </row>
    <row r="19" spans="1:1" ht="90.6" customHeight="1">
      <c r="A19" s="176" t="s">
        <v>247</v>
      </c>
    </row>
    <row r="20" spans="1:1" ht="13.8">
      <c r="A20" s="83"/>
    </row>
    <row r="21" spans="1:1" ht="13.8">
      <c r="A21" s="83"/>
    </row>
  </sheetData>
  <pageMargins left="0.7" right="0.7" top="0.75" bottom="0.75" header="0.3" footer="0.3"/>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62E32-9DE6-444D-961C-4E7D3017601E}">
  <sheetPr>
    <pageSetUpPr fitToPage="1"/>
  </sheetPr>
  <dimension ref="A1:C14"/>
  <sheetViews>
    <sheetView showGridLines="0" zoomScaleNormal="100" zoomScaleSheetLayoutView="100" workbookViewId="0">
      <selection sqref="A1:C1"/>
    </sheetView>
  </sheetViews>
  <sheetFormatPr defaultColWidth="9.109375" defaultRowHeight="13.2"/>
  <cols>
    <col min="1" max="1" width="65.6640625" style="125" customWidth="1"/>
    <col min="2" max="2" width="1.44140625" style="125" customWidth="1"/>
    <col min="3" max="3" width="65.6640625" style="124" customWidth="1"/>
    <col min="4" max="16384" width="9.109375" style="124"/>
  </cols>
  <sheetData>
    <row r="1" spans="1:3" s="54" customFormat="1" ht="32.25" customHeight="1">
      <c r="A1" s="167" t="s">
        <v>332</v>
      </c>
      <c r="B1" s="167"/>
      <c r="C1" s="167"/>
    </row>
    <row r="2" spans="1:3" ht="14.25" customHeight="1"/>
    <row r="3" spans="1:3">
      <c r="A3" s="150" t="s">
        <v>165</v>
      </c>
      <c r="B3" s="150"/>
      <c r="C3" s="151" t="s">
        <v>327</v>
      </c>
    </row>
    <row r="4" spans="1:3" ht="38.25" customHeight="1">
      <c r="A4" s="152" t="s">
        <v>169</v>
      </c>
      <c r="B4" s="152"/>
      <c r="C4" s="178" t="s">
        <v>170</v>
      </c>
    </row>
    <row r="5" spans="1:3">
      <c r="A5" s="150"/>
      <c r="B5" s="150"/>
      <c r="C5" s="150"/>
    </row>
    <row r="6" spans="1:3">
      <c r="A6" s="150" t="s">
        <v>166</v>
      </c>
      <c r="B6" s="150"/>
      <c r="C6" s="151" t="s">
        <v>328</v>
      </c>
    </row>
    <row r="7" spans="1:3" ht="12.75" customHeight="1">
      <c r="A7" s="152" t="s">
        <v>167</v>
      </c>
      <c r="B7" s="152"/>
      <c r="C7" s="153" t="s">
        <v>168</v>
      </c>
    </row>
    <row r="8" spans="1:3">
      <c r="A8" s="150"/>
      <c r="B8" s="150"/>
      <c r="C8" s="150"/>
    </row>
    <row r="9" spans="1:3">
      <c r="A9" s="150" t="s">
        <v>127</v>
      </c>
      <c r="B9" s="150"/>
      <c r="C9" s="151" t="s">
        <v>329</v>
      </c>
    </row>
    <row r="10" spans="1:3" ht="39.6">
      <c r="A10" s="155" t="s">
        <v>196</v>
      </c>
      <c r="B10" s="155"/>
      <c r="C10" s="153" t="s">
        <v>197</v>
      </c>
    </row>
    <row r="11" spans="1:3">
      <c r="A11" s="155"/>
      <c r="B11" s="155"/>
      <c r="C11" s="150"/>
    </row>
    <row r="12" spans="1:3">
      <c r="A12" s="150" t="s">
        <v>128</v>
      </c>
      <c r="B12" s="150"/>
      <c r="C12" s="151" t="s">
        <v>330</v>
      </c>
    </row>
    <row r="13" spans="1:3" ht="26.4">
      <c r="A13" s="155" t="s">
        <v>195</v>
      </c>
      <c r="B13" s="155"/>
      <c r="C13" s="154" t="s">
        <v>198</v>
      </c>
    </row>
    <row r="14" spans="1:3">
      <c r="A14" s="150"/>
      <c r="B14" s="150"/>
    </row>
  </sheetData>
  <mergeCells count="1">
    <mergeCell ref="A1:C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737-280B-46DB-B394-6584A201016B}">
  <dimension ref="A1:C11"/>
  <sheetViews>
    <sheetView zoomScaleNormal="100" zoomScaleSheetLayoutView="93" workbookViewId="0">
      <selection sqref="A1:C1"/>
    </sheetView>
  </sheetViews>
  <sheetFormatPr defaultColWidth="9.109375" defaultRowHeight="13.2"/>
  <cols>
    <col min="1" max="1" width="4.44140625" style="103" bestFit="1" customWidth="1"/>
    <col min="2" max="2" width="47.5546875" style="103" customWidth="1"/>
    <col min="3" max="3" width="49.88671875" style="103" customWidth="1"/>
    <col min="4" max="16384" width="9.109375" style="103"/>
  </cols>
  <sheetData>
    <row r="1" spans="1:3" ht="32.25" customHeight="1">
      <c r="A1" s="168" t="s">
        <v>129</v>
      </c>
      <c r="B1" s="168"/>
      <c r="C1" s="168"/>
    </row>
    <row r="3" spans="1:3">
      <c r="A3" s="104" t="s">
        <v>130</v>
      </c>
      <c r="C3" s="105" t="s">
        <v>131</v>
      </c>
    </row>
    <row r="4" spans="1:3">
      <c r="A4" s="106"/>
    </row>
    <row r="5" spans="1:3">
      <c r="A5" s="107" t="s">
        <v>132</v>
      </c>
      <c r="B5" s="103" t="s">
        <v>133</v>
      </c>
      <c r="C5" s="162" t="s">
        <v>134</v>
      </c>
    </row>
    <row r="6" spans="1:3">
      <c r="A6" s="107" t="s">
        <v>135</v>
      </c>
      <c r="B6" s="103" t="s">
        <v>136</v>
      </c>
      <c r="C6" s="162" t="s">
        <v>137</v>
      </c>
    </row>
    <row r="7" spans="1:3" ht="13.8">
      <c r="A7" s="108" t="s">
        <v>138</v>
      </c>
      <c r="B7" s="109" t="s">
        <v>139</v>
      </c>
      <c r="C7" s="162" t="s">
        <v>140</v>
      </c>
    </row>
    <row r="8" spans="1:3">
      <c r="A8" s="110">
        <v>0</v>
      </c>
      <c r="B8" s="103" t="s">
        <v>141</v>
      </c>
      <c r="C8" s="162" t="s">
        <v>142</v>
      </c>
    </row>
    <row r="9" spans="1:3">
      <c r="A9" s="107" t="s">
        <v>143</v>
      </c>
      <c r="B9" s="109" t="s">
        <v>144</v>
      </c>
      <c r="C9" s="162" t="s">
        <v>145</v>
      </c>
    </row>
    <row r="10" spans="1:3">
      <c r="A10" s="107" t="s">
        <v>146</v>
      </c>
      <c r="B10" s="109" t="s">
        <v>147</v>
      </c>
      <c r="C10" s="162" t="s">
        <v>148</v>
      </c>
    </row>
    <row r="11" spans="1:3" ht="26.4">
      <c r="A11" s="111" t="s">
        <v>149</v>
      </c>
      <c r="B11" s="112" t="s">
        <v>150</v>
      </c>
      <c r="C11" s="163" t="s">
        <v>151</v>
      </c>
    </row>
  </sheetData>
  <mergeCells count="1">
    <mergeCell ref="A1:C1"/>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2E407-4E4D-422A-A96A-873477E3E363}">
  <sheetPr>
    <tabColor rgb="FF7CBF33"/>
    <pageSetUpPr fitToPage="1"/>
  </sheetPr>
  <dimension ref="A1:O55"/>
  <sheetViews>
    <sheetView zoomScaleNormal="100" workbookViewId="0"/>
  </sheetViews>
  <sheetFormatPr defaultColWidth="32.44140625" defaultRowHeight="13.2"/>
  <cols>
    <col min="1" max="1" width="35" customWidth="1"/>
    <col min="2" max="2" width="20.5546875" bestFit="1" customWidth="1"/>
    <col min="3" max="14" width="9.88671875" customWidth="1"/>
  </cols>
  <sheetData>
    <row r="1" spans="1:14" ht="15.6">
      <c r="A1" s="87" t="s">
        <v>251</v>
      </c>
    </row>
    <row r="2" spans="1:14" ht="15.6">
      <c r="A2" s="87" t="s">
        <v>255</v>
      </c>
    </row>
    <row r="3" spans="1:14" s="16" customFormat="1" ht="11.4">
      <c r="A3" s="121" t="s">
        <v>256</v>
      </c>
    </row>
    <row r="4" spans="1:14" s="16" customFormat="1" ht="12">
      <c r="C4" s="169" t="s">
        <v>94</v>
      </c>
      <c r="D4" s="169"/>
      <c r="E4" s="169"/>
      <c r="F4" s="169"/>
      <c r="G4" s="169"/>
      <c r="H4" s="169"/>
      <c r="I4" s="169"/>
      <c r="J4" s="169"/>
      <c r="K4" s="169"/>
      <c r="L4" s="123"/>
      <c r="M4" s="123"/>
      <c r="N4" s="123"/>
    </row>
    <row r="5" spans="1:14" s="16" customFormat="1" ht="12">
      <c r="A5" s="88"/>
      <c r="B5" s="88" t="s">
        <v>84</v>
      </c>
      <c r="C5" s="123">
        <v>2012</v>
      </c>
      <c r="D5" s="123">
        <v>2013</v>
      </c>
      <c r="E5" s="123">
        <v>2014</v>
      </c>
      <c r="F5" s="123">
        <v>2015</v>
      </c>
      <c r="G5" s="123">
        <v>2016</v>
      </c>
      <c r="H5" s="123">
        <v>2017</v>
      </c>
      <c r="I5" s="123">
        <v>2018</v>
      </c>
      <c r="J5" s="123">
        <v>2019</v>
      </c>
      <c r="K5" s="123">
        <v>2020</v>
      </c>
      <c r="L5" s="123">
        <v>2021</v>
      </c>
      <c r="M5" s="123">
        <v>2022</v>
      </c>
      <c r="N5" s="123">
        <v>2023</v>
      </c>
    </row>
    <row r="6" spans="1:14" s="16" customFormat="1" ht="13.8">
      <c r="A6" s="88" t="s">
        <v>161</v>
      </c>
    </row>
    <row r="7" spans="1:14" s="16" customFormat="1" ht="11.4">
      <c r="A7" s="16" t="s">
        <v>85</v>
      </c>
      <c r="B7" s="92" t="s">
        <v>324</v>
      </c>
      <c r="C7" s="89">
        <v>1416.7840000000001</v>
      </c>
      <c r="D7" s="89">
        <v>1515.394</v>
      </c>
      <c r="E7" s="89">
        <v>1534.7170000000001</v>
      </c>
      <c r="F7" s="89">
        <v>1561.904</v>
      </c>
      <c r="G7" s="89">
        <v>1786.067</v>
      </c>
      <c r="H7" s="89">
        <v>1823.9770000000001</v>
      </c>
      <c r="I7" s="89">
        <v>1811.8589999999999</v>
      </c>
      <c r="J7" s="89">
        <v>1813.7819999999999</v>
      </c>
      <c r="K7" s="89">
        <v>1833.9780000000001</v>
      </c>
      <c r="L7" s="89">
        <v>1945.0250000000001</v>
      </c>
      <c r="M7" s="89">
        <v>1876.942</v>
      </c>
      <c r="N7" s="89">
        <v>1849.481</v>
      </c>
    </row>
    <row r="8" spans="1:14" s="16" customFormat="1" ht="11.4">
      <c r="A8" s="16" t="s">
        <v>86</v>
      </c>
      <c r="B8" s="92" t="s">
        <v>324</v>
      </c>
      <c r="C8" s="89">
        <v>502.49700000000001</v>
      </c>
      <c r="D8" s="89">
        <v>636.06500000000005</v>
      </c>
      <c r="E8" s="89">
        <v>639.43100000000004</v>
      </c>
      <c r="F8" s="89">
        <v>673.45799999999997</v>
      </c>
      <c r="G8" s="89">
        <v>820.24599999999998</v>
      </c>
      <c r="H8" s="89">
        <v>801.67</v>
      </c>
      <c r="I8" s="89">
        <v>792.41399999999999</v>
      </c>
      <c r="J8" s="89">
        <v>831.59799999999996</v>
      </c>
      <c r="K8" s="89">
        <v>802.41700000000003</v>
      </c>
      <c r="L8" s="89">
        <v>867.04899999999998</v>
      </c>
      <c r="M8" s="89">
        <v>695.44600000000003</v>
      </c>
      <c r="N8" s="89">
        <v>600.21400000000006</v>
      </c>
    </row>
    <row r="9" spans="1:14" s="16" customFormat="1" ht="11.4">
      <c r="A9" s="16" t="s">
        <v>87</v>
      </c>
      <c r="B9" s="92" t="s">
        <v>324</v>
      </c>
      <c r="C9" s="89">
        <v>202.571</v>
      </c>
      <c r="D9" s="89">
        <v>253.37799999999999</v>
      </c>
      <c r="E9" s="89">
        <v>187.773</v>
      </c>
      <c r="F9" s="89">
        <v>238.46600000000001</v>
      </c>
      <c r="G9" s="89">
        <v>246.31299999999999</v>
      </c>
      <c r="H9" s="89">
        <v>226.822</v>
      </c>
      <c r="I9" s="89">
        <v>263.11099999999999</v>
      </c>
      <c r="J9" s="89">
        <v>230.06100000000001</v>
      </c>
      <c r="K9" s="89">
        <v>276.59500000000003</v>
      </c>
      <c r="L9" s="89">
        <v>228.16800000000001</v>
      </c>
      <c r="M9" s="89">
        <v>211.17500000000001</v>
      </c>
      <c r="N9" s="89">
        <v>214.84399999999999</v>
      </c>
    </row>
    <row r="10" spans="1:14" s="16" customFormat="1" ht="11.4">
      <c r="A10" s="16" t="s">
        <v>88</v>
      </c>
      <c r="B10" s="92" t="s">
        <v>324</v>
      </c>
      <c r="C10" s="89">
        <v>328.95800000000003</v>
      </c>
      <c r="D10" s="89">
        <v>297.29700000000003</v>
      </c>
      <c r="E10" s="89">
        <v>364.49</v>
      </c>
      <c r="F10" s="89">
        <v>418.59100000000001</v>
      </c>
      <c r="G10" s="89">
        <v>384.02600000000001</v>
      </c>
      <c r="H10" s="89">
        <v>407.94799999999998</v>
      </c>
      <c r="I10" s="89">
        <v>352.96699999999998</v>
      </c>
      <c r="J10" s="89">
        <v>319.79500000000002</v>
      </c>
      <c r="K10" s="89">
        <v>311.86</v>
      </c>
      <c r="L10" s="89">
        <v>362.80700000000002</v>
      </c>
      <c r="M10" s="89">
        <v>336.42599999999999</v>
      </c>
      <c r="N10" s="89">
        <v>313.89400000000001</v>
      </c>
    </row>
    <row r="11" spans="1:14" s="16" customFormat="1" ht="11.4">
      <c r="A11" s="16" t="s">
        <v>89</v>
      </c>
      <c r="B11" s="92" t="s">
        <v>324</v>
      </c>
      <c r="C11" s="89">
        <v>38383.881000000001</v>
      </c>
      <c r="D11" s="89">
        <v>36318.226000000002</v>
      </c>
      <c r="E11" s="89">
        <v>37469.555999999997</v>
      </c>
      <c r="F11" s="89">
        <v>38500.572</v>
      </c>
      <c r="G11" s="89">
        <v>39140.703000000001</v>
      </c>
      <c r="H11" s="89">
        <v>41128.542999999998</v>
      </c>
      <c r="I11" s="89">
        <v>45003.695</v>
      </c>
      <c r="J11" s="89">
        <v>42152.118000000002</v>
      </c>
      <c r="K11" s="89">
        <v>42210.521999999997</v>
      </c>
      <c r="L11" s="89">
        <v>43569.851999999999</v>
      </c>
      <c r="M11" s="89">
        <v>42550.116999999998</v>
      </c>
      <c r="N11" s="89">
        <v>40194.021999999997</v>
      </c>
    </row>
    <row r="12" spans="1:14" s="16" customFormat="1" ht="11.4">
      <c r="A12" s="16" t="s">
        <v>90</v>
      </c>
      <c r="B12" s="92" t="s">
        <v>324</v>
      </c>
      <c r="C12" s="89">
        <v>2.9159999999999999</v>
      </c>
      <c r="D12" s="89">
        <v>3.7869999999999999</v>
      </c>
      <c r="E12" s="89">
        <v>2.383</v>
      </c>
      <c r="F12" s="89">
        <v>1.153</v>
      </c>
      <c r="G12" s="89">
        <v>3.3620000000000001</v>
      </c>
      <c r="H12" s="89">
        <v>3.1080000000000001</v>
      </c>
      <c r="I12" s="89">
        <v>6.6849999999999996</v>
      </c>
      <c r="J12" s="89">
        <v>1.5840000000000001</v>
      </c>
      <c r="K12" s="89">
        <v>2.7210000000000001</v>
      </c>
      <c r="L12" s="89">
        <v>7.3940000000000001</v>
      </c>
      <c r="M12" s="89">
        <v>0.84299999999999997</v>
      </c>
      <c r="N12" s="89">
        <v>4.3579999999999997</v>
      </c>
    </row>
    <row r="13" spans="1:14" s="94" customFormat="1" ht="11.4">
      <c r="A13" s="94" t="s">
        <v>162</v>
      </c>
      <c r="B13" s="94" t="s">
        <v>91</v>
      </c>
      <c r="C13" s="130">
        <v>81.156551197141397</v>
      </c>
      <c r="D13" s="130">
        <v>83.599135208372516</v>
      </c>
      <c r="E13" s="130">
        <v>80.808305782360748</v>
      </c>
      <c r="F13" s="130">
        <v>78.864324322959661</v>
      </c>
      <c r="G13" s="130">
        <v>82.303707721281995</v>
      </c>
      <c r="H13" s="130">
        <v>81.722145681418496</v>
      </c>
      <c r="I13" s="130">
        <v>83.695363969205843</v>
      </c>
      <c r="J13" s="130">
        <v>85.011321363138066</v>
      </c>
      <c r="K13" s="130">
        <v>85.46675005289309</v>
      </c>
      <c r="L13" s="130">
        <v>84.279314958801152</v>
      </c>
      <c r="M13" s="130">
        <v>84.800268188570541</v>
      </c>
      <c r="N13" s="149">
        <v>85.490541399433752</v>
      </c>
    </row>
    <row r="14" spans="1:14" s="94" customFormat="1" ht="11.4">
      <c r="A14" s="94" t="s">
        <v>164</v>
      </c>
      <c r="B14" s="94" t="s">
        <v>91</v>
      </c>
      <c r="C14" s="130">
        <v>1.2922185758725073</v>
      </c>
      <c r="D14" s="130">
        <v>1.7212209537452634</v>
      </c>
      <c r="E14" s="130">
        <v>1.6779008059175125</v>
      </c>
      <c r="F14" s="130">
        <v>1.7191440349639799</v>
      </c>
      <c r="G14" s="130">
        <v>2.0526189205366472</v>
      </c>
      <c r="H14" s="130">
        <v>1.9119149239714095</v>
      </c>
      <c r="I14" s="130">
        <v>1.7303085727217566</v>
      </c>
      <c r="J14" s="130">
        <v>1.934681496592803</v>
      </c>
      <c r="K14" s="130">
        <v>1.8655246971149775</v>
      </c>
      <c r="L14" s="130">
        <v>1.9511914208418808</v>
      </c>
      <c r="M14" s="130">
        <v>1.6081326077313411</v>
      </c>
      <c r="N14" s="148">
        <v>1.4713206051953027</v>
      </c>
    </row>
    <row r="15" spans="1:14" s="94" customFormat="1" ht="11.4">
      <c r="A15" s="121" t="s">
        <v>163</v>
      </c>
      <c r="B15" s="121" t="s">
        <v>91</v>
      </c>
      <c r="C15" s="131">
        <v>5.1958284431308597</v>
      </c>
      <c r="D15" s="131">
        <v>6.1624332237165902</v>
      </c>
      <c r="E15" s="131">
        <v>5.8756665385519602</v>
      </c>
      <c r="F15" s="131">
        <v>5.97627529150017</v>
      </c>
      <c r="G15" s="131">
        <v>6.7309526641561996</v>
      </c>
      <c r="H15" s="131">
        <v>6.4256276594278097</v>
      </c>
      <c r="I15" s="131">
        <v>5.9451390027656901</v>
      </c>
      <c r="J15" s="131">
        <v>6.3407019586655</v>
      </c>
      <c r="K15" s="131">
        <v>6.4108984503377</v>
      </c>
      <c r="L15" s="131">
        <v>6.4713131324526598</v>
      </c>
      <c r="M15" s="131">
        <v>6.0948218965189502</v>
      </c>
      <c r="N15" s="131">
        <v>6.1712266720565996</v>
      </c>
    </row>
    <row r="16" spans="1:14" s="16" customFormat="1" ht="11.4">
      <c r="C16" s="89"/>
      <c r="D16" s="89"/>
      <c r="E16" s="89"/>
      <c r="F16" s="89"/>
      <c r="G16" s="89"/>
      <c r="H16" s="89"/>
      <c r="I16" s="89"/>
      <c r="J16" s="89"/>
      <c r="K16" s="89"/>
      <c r="L16" s="89"/>
      <c r="M16" s="89"/>
      <c r="N16" s="89"/>
    </row>
    <row r="17" spans="1:15" s="16" customFormat="1" ht="13.8">
      <c r="A17" s="88" t="s">
        <v>160</v>
      </c>
      <c r="B17" s="16" t="s">
        <v>1</v>
      </c>
      <c r="C17" s="89"/>
      <c r="D17" s="89"/>
      <c r="E17" s="89"/>
      <c r="F17" s="89"/>
      <c r="G17" s="89"/>
      <c r="H17" s="89"/>
      <c r="I17" s="89"/>
      <c r="J17" s="89"/>
      <c r="K17" s="89"/>
      <c r="L17" s="89"/>
      <c r="M17" s="89"/>
      <c r="N17" s="89"/>
    </row>
    <row r="18" spans="1:15" s="16" customFormat="1" ht="11.4">
      <c r="A18" s="16" t="s">
        <v>85</v>
      </c>
      <c r="B18" s="16" t="s">
        <v>325</v>
      </c>
      <c r="C18" s="89">
        <v>367201.80982999998</v>
      </c>
      <c r="D18" s="89">
        <v>404246.08224999998</v>
      </c>
      <c r="E18" s="89">
        <v>397784.37748999998</v>
      </c>
      <c r="F18" s="89">
        <v>415272.08254999999</v>
      </c>
      <c r="G18" s="89">
        <v>471684.61044000002</v>
      </c>
      <c r="H18" s="89">
        <v>483591.10940000002</v>
      </c>
      <c r="I18" s="89">
        <v>498774.06786000001</v>
      </c>
      <c r="J18" s="89">
        <v>482149.24012999999</v>
      </c>
      <c r="K18" s="89">
        <v>486274.69861999998</v>
      </c>
      <c r="L18" s="89">
        <v>520765.37939999998</v>
      </c>
      <c r="M18" s="89">
        <v>488663.69553000003</v>
      </c>
      <c r="N18" s="89">
        <v>484828.99916000001</v>
      </c>
    </row>
    <row r="19" spans="1:15" s="16" customFormat="1" ht="11.4">
      <c r="A19" s="16" t="s">
        <v>86</v>
      </c>
      <c r="B19" s="16" t="s">
        <v>325</v>
      </c>
      <c r="C19" s="89">
        <v>96705.863093000007</v>
      </c>
      <c r="D19" s="89">
        <v>135093.63435000001</v>
      </c>
      <c r="E19" s="89">
        <v>141968.84818999999</v>
      </c>
      <c r="F19" s="89">
        <v>141439.49567999999</v>
      </c>
      <c r="G19" s="89">
        <v>164415.94907</v>
      </c>
      <c r="H19" s="89">
        <v>184454.28028000001</v>
      </c>
      <c r="I19" s="89">
        <v>175990.53292999999</v>
      </c>
      <c r="J19" s="89">
        <v>173818.44733</v>
      </c>
      <c r="K19" s="89">
        <v>186384.81833000001</v>
      </c>
      <c r="L19" s="89">
        <v>183540.04216000001</v>
      </c>
      <c r="M19" s="89">
        <v>168359.05945</v>
      </c>
      <c r="N19" s="89">
        <v>155539.1967</v>
      </c>
    </row>
    <row r="20" spans="1:15" s="16" customFormat="1" ht="11.4">
      <c r="A20" s="16" t="s">
        <v>87</v>
      </c>
      <c r="B20" s="16" t="s">
        <v>325</v>
      </c>
      <c r="C20" s="89">
        <v>86319.266239999997</v>
      </c>
      <c r="D20" s="89">
        <v>104568.09393</v>
      </c>
      <c r="E20" s="89">
        <v>77179.555393999995</v>
      </c>
      <c r="F20" s="89">
        <v>99957.004965999993</v>
      </c>
      <c r="G20" s="89">
        <v>100107.92823</v>
      </c>
      <c r="H20" s="89">
        <v>89846.027350000004</v>
      </c>
      <c r="I20" s="89">
        <v>94924.977322999999</v>
      </c>
      <c r="J20" s="89">
        <v>86868.948046000005</v>
      </c>
      <c r="K20" s="89">
        <v>110884.89155</v>
      </c>
      <c r="L20" s="89">
        <v>93543.114577999993</v>
      </c>
      <c r="M20" s="89">
        <v>84253.071106000003</v>
      </c>
      <c r="N20" s="89">
        <v>89737.139175999997</v>
      </c>
    </row>
    <row r="21" spans="1:15" s="16" customFormat="1" ht="11.4">
      <c r="A21" s="16" t="s">
        <v>88</v>
      </c>
      <c r="B21" s="16" t="s">
        <v>325</v>
      </c>
      <c r="C21" s="89">
        <v>80606.790940000006</v>
      </c>
      <c r="D21" s="89">
        <v>77284.759397999995</v>
      </c>
      <c r="E21" s="89">
        <v>87832.455197000003</v>
      </c>
      <c r="F21" s="89">
        <v>114724.35978</v>
      </c>
      <c r="G21" s="89">
        <v>93303.859045000005</v>
      </c>
      <c r="H21" s="89">
        <v>97823.264181999999</v>
      </c>
      <c r="I21" s="89">
        <v>68864.855953999999</v>
      </c>
      <c r="J21" s="89">
        <v>71693.263800999994</v>
      </c>
      <c r="K21" s="89">
        <v>78441.439173000006</v>
      </c>
      <c r="L21" s="89">
        <v>79351.753693000006</v>
      </c>
      <c r="M21" s="89">
        <v>67596.978459999998</v>
      </c>
      <c r="N21" s="89">
        <v>67146.349577999994</v>
      </c>
    </row>
    <row r="22" spans="1:15" s="16" customFormat="1" ht="11.4">
      <c r="A22" s="16" t="s">
        <v>89</v>
      </c>
      <c r="B22" s="16" t="s">
        <v>325</v>
      </c>
      <c r="C22" s="89">
        <v>2794192.7859999998</v>
      </c>
      <c r="D22" s="89">
        <v>2830328.534</v>
      </c>
      <c r="E22" s="89">
        <v>2818498.665</v>
      </c>
      <c r="F22" s="89">
        <v>2799737.1269999999</v>
      </c>
      <c r="G22" s="89">
        <v>2809680.301</v>
      </c>
      <c r="H22" s="89">
        <v>2841980.1869999999</v>
      </c>
      <c r="I22" s="89">
        <v>2957908.3730000001</v>
      </c>
      <c r="J22" s="89">
        <v>2944789.125</v>
      </c>
      <c r="K22" s="89">
        <v>2948484.9739999999</v>
      </c>
      <c r="L22" s="89">
        <v>3155493.4679999999</v>
      </c>
      <c r="M22" s="89">
        <v>3394869.6809999999</v>
      </c>
      <c r="N22" s="89">
        <v>3110483.0639999998</v>
      </c>
    </row>
    <row r="23" spans="1:15" s="16" customFormat="1" ht="11.4">
      <c r="A23" s="16" t="s">
        <v>90</v>
      </c>
      <c r="B23" s="16" t="s">
        <v>325</v>
      </c>
      <c r="C23" s="89">
        <v>1414.4543200000001</v>
      </c>
      <c r="D23" s="89">
        <v>1702.6680699999999</v>
      </c>
      <c r="E23" s="89">
        <v>914.98315000000002</v>
      </c>
      <c r="F23" s="89">
        <v>453.24486999999999</v>
      </c>
      <c r="G23" s="89">
        <v>1425.1755000000001</v>
      </c>
      <c r="H23" s="89">
        <v>1284.1379400000001</v>
      </c>
      <c r="I23" s="89">
        <v>1522.0725399999999</v>
      </c>
      <c r="J23" s="89">
        <v>647.39863000000003</v>
      </c>
      <c r="K23" s="89">
        <v>1069.6860899999999</v>
      </c>
      <c r="L23" s="89">
        <v>2632.0773899999999</v>
      </c>
      <c r="M23" s="89">
        <v>331.37486999999999</v>
      </c>
      <c r="N23" s="89">
        <v>2373.6779999999999</v>
      </c>
    </row>
    <row r="24" spans="1:15" s="94" customFormat="1" ht="11.4">
      <c r="A24" s="94" t="s">
        <v>162</v>
      </c>
      <c r="B24" s="94" t="s">
        <v>91</v>
      </c>
      <c r="C24" s="130">
        <v>81.999722470404123</v>
      </c>
      <c r="D24" s="130">
        <v>83.950195353323736</v>
      </c>
      <c r="E24" s="130">
        <v>81.913218553193843</v>
      </c>
      <c r="F24" s="130">
        <v>78.35374907883488</v>
      </c>
      <c r="G24" s="130">
        <v>83.485705623329153</v>
      </c>
      <c r="H24" s="130">
        <v>83.174949119450432</v>
      </c>
      <c r="I24" s="130">
        <v>87.868193482699724</v>
      </c>
      <c r="J24" s="130">
        <v>87.055297617618052</v>
      </c>
      <c r="K24" s="130">
        <v>86.109580739172515</v>
      </c>
      <c r="L24" s="130">
        <v>86.777289079546605</v>
      </c>
      <c r="M24" s="130">
        <v>87.847967397167608</v>
      </c>
      <c r="N24" s="149">
        <v>87.835262982030088</v>
      </c>
    </row>
    <row r="25" spans="1:15" s="94" customFormat="1" ht="11.4">
      <c r="A25" s="94" t="s">
        <v>164</v>
      </c>
      <c r="B25" s="94" t="s">
        <v>91</v>
      </c>
      <c r="C25" s="130">
        <v>3.3451834474840827</v>
      </c>
      <c r="D25" s="130">
        <v>4.5556290700142661</v>
      </c>
      <c r="E25" s="130">
        <v>4.7954874545143698</v>
      </c>
      <c r="F25" s="130">
        <v>4.8089426044438079</v>
      </c>
      <c r="G25" s="130">
        <v>5.5282659082109467</v>
      </c>
      <c r="H25" s="130">
        <v>6.094771992395982</v>
      </c>
      <c r="I25" s="130">
        <v>5.6157054905947561</v>
      </c>
      <c r="J25" s="130">
        <v>5.5735915243781484</v>
      </c>
      <c r="K25" s="130">
        <v>5.9455362001325431</v>
      </c>
      <c r="L25" s="130">
        <v>5.4968014427385938</v>
      </c>
      <c r="M25" s="130">
        <v>4.7249018155578169</v>
      </c>
      <c r="N25" s="148">
        <v>4.762343434446267</v>
      </c>
    </row>
    <row r="26" spans="1:15" s="121" customFormat="1" ht="11.4">
      <c r="A26" s="121" t="s">
        <v>163</v>
      </c>
      <c r="B26" s="121" t="s">
        <v>91</v>
      </c>
      <c r="C26" s="131">
        <v>16.058264067951299</v>
      </c>
      <c r="D26" s="131">
        <v>18.121791698132402</v>
      </c>
      <c r="E26" s="131">
        <v>17.505716971440201</v>
      </c>
      <c r="F26" s="131">
        <v>18.3859237013015</v>
      </c>
      <c r="G26" s="131">
        <v>20.2220755782519</v>
      </c>
      <c r="H26" s="131">
        <v>20.489205690800201</v>
      </c>
      <c r="I26" s="131">
        <v>20.265735712793202</v>
      </c>
      <c r="J26" s="131">
        <v>19.756469924158299</v>
      </c>
      <c r="K26" s="131">
        <v>20.557158107178701</v>
      </c>
      <c r="L26" s="131">
        <v>19.7716013208709</v>
      </c>
      <c r="M26" s="131">
        <v>17.632321664601999</v>
      </c>
      <c r="N26" s="131">
        <v>18.672252924409101</v>
      </c>
    </row>
    <row r="27" spans="1:15" s="16" customFormat="1" ht="11.4">
      <c r="C27" s="141"/>
      <c r="D27" s="141"/>
      <c r="E27" s="141"/>
      <c r="F27" s="141"/>
      <c r="G27" s="141"/>
      <c r="H27" s="141"/>
      <c r="I27" s="141"/>
      <c r="J27" s="141"/>
      <c r="K27" s="141"/>
      <c r="L27" s="141"/>
      <c r="M27" s="141"/>
      <c r="N27" s="141"/>
      <c r="O27" s="141"/>
    </row>
    <row r="28" spans="1:15" s="16" customFormat="1" ht="12">
      <c r="A28" s="88" t="s">
        <v>92</v>
      </c>
      <c r="B28" s="16" t="s">
        <v>1</v>
      </c>
      <c r="C28" s="89"/>
      <c r="D28" s="89"/>
      <c r="E28" s="89"/>
      <c r="F28" s="89"/>
      <c r="G28" s="89"/>
      <c r="H28" s="89"/>
      <c r="I28" s="89"/>
      <c r="J28" s="89"/>
      <c r="K28" s="89"/>
      <c r="L28" s="89"/>
      <c r="M28" s="89"/>
      <c r="N28" s="89"/>
    </row>
    <row r="29" spans="1:15" s="16" customFormat="1" ht="11.4">
      <c r="A29" s="16" t="s">
        <v>85</v>
      </c>
      <c r="B29" s="16" t="s">
        <v>171</v>
      </c>
      <c r="C29" s="89">
        <v>19988.273166999999</v>
      </c>
      <c r="D29" s="89">
        <v>21863.669296</v>
      </c>
      <c r="E29" s="89">
        <v>23268.688472999998</v>
      </c>
      <c r="F29" s="89">
        <v>23529.113942</v>
      </c>
      <c r="G29" s="89">
        <v>27302.466713999998</v>
      </c>
      <c r="H29" s="89">
        <v>27736.386923999999</v>
      </c>
      <c r="I29" s="89">
        <v>27617.899917999999</v>
      </c>
      <c r="J29" s="89">
        <v>26889.780825999998</v>
      </c>
      <c r="K29" s="89">
        <v>27690.936611000001</v>
      </c>
      <c r="L29" s="89">
        <v>30875.802803999999</v>
      </c>
      <c r="M29" s="89">
        <v>28201.399208999999</v>
      </c>
      <c r="N29" s="89">
        <v>27841.991941</v>
      </c>
    </row>
    <row r="30" spans="1:15" s="16" customFormat="1" ht="11.4">
      <c r="A30" s="16" t="s">
        <v>86</v>
      </c>
      <c r="B30" s="16" t="s">
        <v>171</v>
      </c>
      <c r="C30" s="89">
        <v>3515.8414790000002</v>
      </c>
      <c r="D30" s="89">
        <v>4079.6326709999998</v>
      </c>
      <c r="E30" s="89">
        <v>4719.0241029999997</v>
      </c>
      <c r="F30" s="89">
        <v>5348.5651479999997</v>
      </c>
      <c r="G30" s="89">
        <v>6896.3171609999999</v>
      </c>
      <c r="H30" s="89">
        <v>5603.1069299999999</v>
      </c>
      <c r="I30" s="89">
        <v>5698.6095830000004</v>
      </c>
      <c r="J30" s="89">
        <v>6726.6403179999998</v>
      </c>
      <c r="K30" s="89">
        <v>6413.8076199999996</v>
      </c>
      <c r="L30" s="89">
        <v>6983.4375460000001</v>
      </c>
      <c r="M30" s="89">
        <v>5000.2421199999999</v>
      </c>
      <c r="N30" s="89">
        <v>3828.4440393</v>
      </c>
    </row>
    <row r="31" spans="1:15" s="16" customFormat="1" ht="11.4">
      <c r="A31" s="16" t="s">
        <v>87</v>
      </c>
      <c r="B31" s="16" t="s">
        <v>171</v>
      </c>
      <c r="C31" s="89">
        <v>3211.5358120000001</v>
      </c>
      <c r="D31" s="89">
        <v>3854.219501</v>
      </c>
      <c r="E31" s="89">
        <v>2929.7451430000001</v>
      </c>
      <c r="F31" s="89">
        <v>4030.9951449999999</v>
      </c>
      <c r="G31" s="89">
        <v>3675.99145</v>
      </c>
      <c r="H31" s="89">
        <v>3507.4961589999998</v>
      </c>
      <c r="I31" s="89">
        <v>3923.0434650000002</v>
      </c>
      <c r="J31" s="89">
        <v>3510.240581</v>
      </c>
      <c r="K31" s="89">
        <v>4188.1361790000001</v>
      </c>
      <c r="L31" s="89">
        <v>3410.2084220000002</v>
      </c>
      <c r="M31" s="89">
        <v>3048.2305459999998</v>
      </c>
      <c r="N31" s="89">
        <v>3134.2595974999999</v>
      </c>
    </row>
    <row r="32" spans="1:15" s="16" customFormat="1" ht="11.4">
      <c r="A32" s="16" t="s">
        <v>88</v>
      </c>
      <c r="B32" s="16" t="s">
        <v>171</v>
      </c>
      <c r="C32" s="89">
        <v>4762.0389690000002</v>
      </c>
      <c r="D32" s="89">
        <v>4366.0557209999997</v>
      </c>
      <c r="E32" s="89">
        <v>5427.4968509999999</v>
      </c>
      <c r="F32" s="89">
        <v>5850.9135729999998</v>
      </c>
      <c r="G32" s="89">
        <v>5969.987983</v>
      </c>
      <c r="H32" s="89">
        <v>5511.5636459999996</v>
      </c>
      <c r="I32" s="89">
        <v>5523.8173399999996</v>
      </c>
      <c r="J32" s="89">
        <v>4596.8108140000004</v>
      </c>
      <c r="K32" s="89">
        <v>4839.3106790000002</v>
      </c>
      <c r="L32" s="89">
        <v>4949.3262439999999</v>
      </c>
      <c r="M32" s="89">
        <v>4915.9616999999998</v>
      </c>
      <c r="N32" s="89">
        <v>3760.6193714999999</v>
      </c>
    </row>
    <row r="33" spans="1:14" s="16" customFormat="1" ht="11.4">
      <c r="A33" s="16" t="s">
        <v>89</v>
      </c>
      <c r="B33" s="16" t="s">
        <v>171</v>
      </c>
      <c r="C33" s="89">
        <v>374992.04499999998</v>
      </c>
      <c r="D33" s="89">
        <v>363636.86099999998</v>
      </c>
      <c r="E33" s="89">
        <v>375192.272</v>
      </c>
      <c r="F33" s="89">
        <v>416633.408</v>
      </c>
      <c r="G33" s="89">
        <v>426894.86800000002</v>
      </c>
      <c r="H33" s="89">
        <v>449389.77100000001</v>
      </c>
      <c r="I33" s="89">
        <v>475206.71399999998</v>
      </c>
      <c r="J33" s="89">
        <v>444192.34899999999</v>
      </c>
      <c r="K33" s="89">
        <v>470091.97499999998</v>
      </c>
      <c r="L33" s="89">
        <v>486962.67599999998</v>
      </c>
      <c r="M33" s="89">
        <v>471564.826</v>
      </c>
      <c r="N33" s="89">
        <v>442177.94900000002</v>
      </c>
    </row>
    <row r="34" spans="1:14" s="16" customFormat="1" ht="11.4">
      <c r="A34" s="16" t="s">
        <v>90</v>
      </c>
      <c r="B34" s="16" t="s">
        <v>171</v>
      </c>
      <c r="C34" s="89">
        <v>29.013490999999998</v>
      </c>
      <c r="D34" s="89">
        <v>63.950792</v>
      </c>
      <c r="E34" s="89">
        <v>39.615439000000002</v>
      </c>
      <c r="F34" s="89">
        <v>13.874886999999999</v>
      </c>
      <c r="G34" s="89">
        <v>58.012427000000002</v>
      </c>
      <c r="H34" s="89">
        <v>22.647763000000001</v>
      </c>
      <c r="I34" s="89">
        <v>106.59377499999999</v>
      </c>
      <c r="J34" s="89">
        <v>37.852651000000002</v>
      </c>
      <c r="K34" s="89">
        <v>42.290210000000002</v>
      </c>
      <c r="L34" s="89">
        <v>103.129743</v>
      </c>
      <c r="M34" s="89">
        <v>20.220624000000001</v>
      </c>
      <c r="N34" s="89">
        <v>121.02241669999999</v>
      </c>
    </row>
    <row r="35" spans="1:14" s="94" customFormat="1" ht="11.4">
      <c r="A35" s="94" t="s">
        <v>162</v>
      </c>
      <c r="B35" s="94" t="s">
        <v>91</v>
      </c>
      <c r="C35" s="130">
        <v>80.759681159440859</v>
      </c>
      <c r="D35" s="130">
        <v>83.354550159522162</v>
      </c>
      <c r="E35" s="130">
        <v>81.086347227968574</v>
      </c>
      <c r="F35" s="130">
        <v>80.085404719199772</v>
      </c>
      <c r="G35" s="130">
        <v>82.057266175981056</v>
      </c>
      <c r="H35" s="130">
        <v>83.42284696797779</v>
      </c>
      <c r="I35" s="130">
        <v>83.332736511513701</v>
      </c>
      <c r="J35" s="130">
        <v>85.400735441430584</v>
      </c>
      <c r="K35" s="130">
        <v>85.123658495865072</v>
      </c>
      <c r="L35" s="130">
        <v>86.184763668628548</v>
      </c>
      <c r="M35" s="130">
        <v>85.155937656058725</v>
      </c>
      <c r="N35" s="149">
        <v>88.100289136510256</v>
      </c>
    </row>
    <row r="36" spans="1:14" s="94" customFormat="1" ht="11.4">
      <c r="A36" s="94" t="s">
        <v>164</v>
      </c>
      <c r="B36" s="94" t="s">
        <v>91</v>
      </c>
      <c r="C36" s="130">
        <v>0.92886875137674652</v>
      </c>
      <c r="D36" s="130">
        <v>1.1094505525906848</v>
      </c>
      <c r="E36" s="130">
        <v>1.2421384021496948</v>
      </c>
      <c r="F36" s="130">
        <v>1.2674866435879999</v>
      </c>
      <c r="G36" s="130">
        <v>1.5897780768506069</v>
      </c>
      <c r="H36" s="130">
        <v>1.2314713486266986</v>
      </c>
      <c r="I36" s="130">
        <v>1.1849753586719174</v>
      </c>
      <c r="J36" s="130">
        <v>1.4917624844706183</v>
      </c>
      <c r="K36" s="130">
        <v>1.3460083495177291</v>
      </c>
      <c r="L36" s="130">
        <v>1.4138055456832035</v>
      </c>
      <c r="M36" s="130">
        <v>1.0492254792667532</v>
      </c>
      <c r="N36" s="148">
        <v>0.8583832202967222</v>
      </c>
    </row>
    <row r="37" spans="1:14" s="121" customFormat="1" ht="11.4">
      <c r="A37" s="121" t="s">
        <v>163</v>
      </c>
      <c r="B37" s="121" t="s">
        <v>91</v>
      </c>
      <c r="C37" s="131">
        <v>6.57213597700654</v>
      </c>
      <c r="D37" s="131">
        <v>7.4893662999889603</v>
      </c>
      <c r="E37" s="131">
        <v>7.5119527056199003</v>
      </c>
      <c r="F37" s="131">
        <v>7.2262138216706804</v>
      </c>
      <c r="G37" s="131">
        <v>8.0448098729905198</v>
      </c>
      <c r="H37" s="131">
        <v>7.4927134945615999</v>
      </c>
      <c r="I37" s="131">
        <v>7.1880388640420003</v>
      </c>
      <c r="J37" s="131">
        <v>7.6399590530689299</v>
      </c>
      <c r="K37" s="131">
        <v>7.46062399754656</v>
      </c>
      <c r="L37" s="131">
        <v>7.7387290503061301</v>
      </c>
      <c r="M37" s="131">
        <v>7.0696849629846197</v>
      </c>
      <c r="N37" s="131">
        <v>7.2379456251215801</v>
      </c>
    </row>
    <row r="38" spans="1:14" s="16" customFormat="1" ht="11.4">
      <c r="C38" s="89"/>
      <c r="D38" s="89"/>
      <c r="E38" s="89"/>
      <c r="F38" s="89"/>
      <c r="G38" s="89"/>
      <c r="H38" s="89"/>
      <c r="I38" s="89"/>
      <c r="J38" s="89"/>
      <c r="K38" s="89"/>
      <c r="L38" s="89"/>
      <c r="M38" s="89"/>
      <c r="N38" s="89"/>
    </row>
    <row r="39" spans="1:14" s="16" customFormat="1" ht="11.4">
      <c r="A39" s="16" t="s">
        <v>1</v>
      </c>
      <c r="C39" s="89"/>
      <c r="D39" s="89"/>
      <c r="E39" s="100"/>
      <c r="F39" s="89"/>
      <c r="G39" s="89"/>
      <c r="H39" s="89"/>
      <c r="I39" s="89"/>
      <c r="J39" s="89"/>
      <c r="K39" s="89"/>
      <c r="L39" s="89"/>
      <c r="M39" s="89"/>
      <c r="N39" s="89"/>
    </row>
    <row r="40" spans="1:14" s="16" customFormat="1" ht="12">
      <c r="A40" s="88" t="s">
        <v>93</v>
      </c>
      <c r="C40" s="89"/>
      <c r="D40" s="89"/>
      <c r="E40" s="89"/>
      <c r="F40" s="89"/>
      <c r="G40" s="89"/>
      <c r="H40" s="89"/>
      <c r="I40" s="89"/>
      <c r="J40" s="89"/>
      <c r="K40" s="89"/>
      <c r="L40" s="89"/>
      <c r="M40" s="89"/>
      <c r="N40" s="89"/>
    </row>
    <row r="41" spans="1:14" s="16" customFormat="1" ht="11.4">
      <c r="A41" s="16" t="s">
        <v>85</v>
      </c>
      <c r="B41" s="16" t="s">
        <v>194</v>
      </c>
      <c r="C41" s="89">
        <v>5368.4621562000002</v>
      </c>
      <c r="D41" s="89">
        <v>5719.6957386000004</v>
      </c>
      <c r="E41" s="89">
        <v>5448.7654291999997</v>
      </c>
      <c r="F41" s="89">
        <v>6071.5471791999998</v>
      </c>
      <c r="G41" s="89">
        <v>6852.2771621000002</v>
      </c>
      <c r="H41" s="89">
        <v>7152.6355014999999</v>
      </c>
      <c r="I41" s="89">
        <v>7501.4493111000002</v>
      </c>
      <c r="J41" s="89">
        <v>7007.9443029000004</v>
      </c>
      <c r="K41" s="89">
        <v>6635.1334120000001</v>
      </c>
      <c r="L41" s="89">
        <v>7818.9179961</v>
      </c>
      <c r="M41" s="89">
        <v>6989.5957951999999</v>
      </c>
      <c r="N41" s="89">
        <v>6711.3401240000003</v>
      </c>
    </row>
    <row r="42" spans="1:14" s="16" customFormat="1" ht="11.4">
      <c r="A42" s="16" t="s">
        <v>86</v>
      </c>
      <c r="B42" s="16" t="s">
        <v>194</v>
      </c>
      <c r="C42" s="89">
        <v>790.71098118999998</v>
      </c>
      <c r="D42" s="89">
        <v>1238.1744325</v>
      </c>
      <c r="E42" s="89">
        <v>1338.0611292999999</v>
      </c>
      <c r="F42" s="89">
        <v>1391.7252449</v>
      </c>
      <c r="G42" s="89">
        <v>1717.5501502</v>
      </c>
      <c r="H42" s="89">
        <v>1626.1321997</v>
      </c>
      <c r="I42" s="89">
        <v>1563.5524771</v>
      </c>
      <c r="J42" s="89">
        <v>1829.5885816</v>
      </c>
      <c r="K42" s="89">
        <v>1729.8251796</v>
      </c>
      <c r="L42" s="89">
        <v>1769.9654287000001</v>
      </c>
      <c r="M42" s="89">
        <v>1588.6598670999999</v>
      </c>
      <c r="N42" s="89">
        <v>1402.5605863999999</v>
      </c>
    </row>
    <row r="43" spans="1:14" s="16" customFormat="1" ht="11.4">
      <c r="A43" s="16" t="s">
        <v>87</v>
      </c>
      <c r="B43" s="16" t="s">
        <v>194</v>
      </c>
      <c r="C43" s="89">
        <v>1350.6143013000001</v>
      </c>
      <c r="D43" s="89">
        <v>1653.1900820000001</v>
      </c>
      <c r="E43" s="89">
        <v>1200.6097362</v>
      </c>
      <c r="F43" s="89">
        <v>1705.9591430999999</v>
      </c>
      <c r="G43" s="89">
        <v>1646.2493955</v>
      </c>
      <c r="H43" s="89">
        <v>1488.8539275000001</v>
      </c>
      <c r="I43" s="89">
        <v>1442.2093543999999</v>
      </c>
      <c r="J43" s="89">
        <v>1326.0142076</v>
      </c>
      <c r="K43" s="89">
        <v>1799.6321989</v>
      </c>
      <c r="L43" s="89">
        <v>1470.1177666999999</v>
      </c>
      <c r="M43" s="89">
        <v>1275.5853006</v>
      </c>
      <c r="N43" s="89">
        <v>1349.7515624</v>
      </c>
    </row>
    <row r="44" spans="1:14" s="16" customFormat="1" ht="11.4">
      <c r="A44" s="16" t="s">
        <v>88</v>
      </c>
      <c r="B44" s="16" t="s">
        <v>194</v>
      </c>
      <c r="C44" s="89">
        <v>1139.2602119999999</v>
      </c>
      <c r="D44" s="89">
        <v>1177.162691</v>
      </c>
      <c r="E44" s="89">
        <v>1331.4784608</v>
      </c>
      <c r="F44" s="89">
        <v>1494.6519734999999</v>
      </c>
      <c r="G44" s="89">
        <v>1402.6930970999999</v>
      </c>
      <c r="H44" s="89">
        <v>1312.5783403999999</v>
      </c>
      <c r="I44" s="89">
        <v>984.05997855999999</v>
      </c>
      <c r="J44" s="89">
        <v>1015.7453536</v>
      </c>
      <c r="K44" s="89">
        <v>1052.0277237</v>
      </c>
      <c r="L44" s="89">
        <v>977.14128837999999</v>
      </c>
      <c r="M44" s="89">
        <v>883.56222195999999</v>
      </c>
      <c r="N44" s="89">
        <v>762.85618814999998</v>
      </c>
    </row>
    <row r="45" spans="1:14" s="16" customFormat="1" ht="11.4">
      <c r="A45" s="16" t="s">
        <v>89</v>
      </c>
      <c r="B45" s="16" t="s">
        <v>194</v>
      </c>
      <c r="C45" s="89">
        <v>37305.49</v>
      </c>
      <c r="D45" s="89">
        <v>38628.697</v>
      </c>
      <c r="E45" s="89">
        <v>38807.646000000001</v>
      </c>
      <c r="F45" s="89">
        <v>38102.482000000004</v>
      </c>
      <c r="G45" s="89">
        <v>39272.900999999998</v>
      </c>
      <c r="H45" s="89">
        <v>38552.856</v>
      </c>
      <c r="I45" s="89">
        <v>40658.368000000002</v>
      </c>
      <c r="J45" s="89">
        <v>40108.241999999998</v>
      </c>
      <c r="K45" s="89">
        <v>40710.298000000003</v>
      </c>
      <c r="L45" s="89">
        <v>44772.853000000003</v>
      </c>
      <c r="M45" s="89">
        <v>45763.71</v>
      </c>
      <c r="N45" s="89">
        <v>40270.381999999998</v>
      </c>
    </row>
    <row r="46" spans="1:14" s="16" customFormat="1" ht="11.4">
      <c r="A46" s="16" t="s">
        <v>90</v>
      </c>
      <c r="B46" s="16" t="s">
        <v>194</v>
      </c>
      <c r="C46" s="89">
        <v>14.513675108999999</v>
      </c>
      <c r="D46" s="89">
        <v>24.474513738999999</v>
      </c>
      <c r="E46" s="89">
        <v>15.213229959</v>
      </c>
      <c r="F46" s="89">
        <v>5.4540622359000004</v>
      </c>
      <c r="G46" s="89">
        <v>24.119788401000001</v>
      </c>
      <c r="H46" s="89">
        <v>9.1654837185000009</v>
      </c>
      <c r="I46" s="89">
        <v>15.411554231</v>
      </c>
      <c r="J46" s="89">
        <v>14.003286032</v>
      </c>
      <c r="K46" s="89">
        <v>16.625291745999998</v>
      </c>
      <c r="L46" s="89">
        <v>36.221065017000001</v>
      </c>
      <c r="M46" s="89">
        <v>7.9485250882000003</v>
      </c>
      <c r="N46" s="89">
        <v>60.951390838000002</v>
      </c>
    </row>
    <row r="47" spans="1:14" s="94" customFormat="1" ht="11.4">
      <c r="A47" s="94" t="s">
        <v>162</v>
      </c>
      <c r="B47" s="94" t="s">
        <v>91</v>
      </c>
      <c r="C47" s="130">
        <v>82.493718269743681</v>
      </c>
      <c r="D47" s="130">
        <v>82.93190003802539</v>
      </c>
      <c r="E47" s="130">
        <v>80.362381023435432</v>
      </c>
      <c r="F47" s="130">
        <v>80.245669677269433</v>
      </c>
      <c r="G47" s="130">
        <v>83.00789641807944</v>
      </c>
      <c r="H47" s="130">
        <v>84.494445563759143</v>
      </c>
      <c r="I47" s="130">
        <v>88.403053429460925</v>
      </c>
      <c r="J47" s="130">
        <v>87.340669977469233</v>
      </c>
      <c r="K47" s="130">
        <v>86.314483264644068</v>
      </c>
      <c r="L47" s="130">
        <v>88.891147083284295</v>
      </c>
      <c r="M47" s="130">
        <v>88.777537297813339</v>
      </c>
      <c r="N47" s="149">
        <v>89.79346867154257</v>
      </c>
    </row>
    <row r="48" spans="1:14" s="94" customFormat="1" ht="11.4">
      <c r="A48" s="94" t="s">
        <v>164</v>
      </c>
      <c r="B48" s="94" t="s">
        <v>91</v>
      </c>
      <c r="C48" s="130">
        <v>2.0755638641774632</v>
      </c>
      <c r="D48" s="130">
        <v>3.1057727582070158</v>
      </c>
      <c r="E48" s="130">
        <v>3.3330117339580441</v>
      </c>
      <c r="F48" s="130">
        <v>3.5238718333299812</v>
      </c>
      <c r="G48" s="130">
        <v>4.1901225822239327</v>
      </c>
      <c r="H48" s="130">
        <v>4.0472203820009129</v>
      </c>
      <c r="I48" s="130">
        <v>3.7031770687646191</v>
      </c>
      <c r="J48" s="130">
        <v>4.3626209468324815</v>
      </c>
      <c r="K48" s="130">
        <v>4.0759193188003922</v>
      </c>
      <c r="L48" s="130">
        <v>3.8028754777956779</v>
      </c>
      <c r="M48" s="130">
        <v>3.3549743583241152</v>
      </c>
      <c r="N48" s="148">
        <v>3.3656384679149749</v>
      </c>
    </row>
    <row r="49" spans="1:14" s="121" customFormat="1" ht="11.4">
      <c r="A49" s="121" t="s">
        <v>163</v>
      </c>
      <c r="B49" s="121" t="s">
        <v>91</v>
      </c>
      <c r="C49" s="131">
        <v>16.336616097351001</v>
      </c>
      <c r="D49" s="131">
        <v>17.776243540211599</v>
      </c>
      <c r="E49" s="131">
        <v>16.591487254110302</v>
      </c>
      <c r="F49" s="131">
        <v>18.800265484964701</v>
      </c>
      <c r="G49" s="131">
        <v>20.064653005985399</v>
      </c>
      <c r="H49" s="131">
        <v>20.4769978896156</v>
      </c>
      <c r="I49" s="131">
        <v>20.142242759397501</v>
      </c>
      <c r="J49" s="131">
        <v>19.811388783797501</v>
      </c>
      <c r="K49" s="131">
        <v>19.568536216636002</v>
      </c>
      <c r="L49" s="131">
        <v>19.454585387612099</v>
      </c>
      <c r="M49" s="131">
        <v>17.4376297618923</v>
      </c>
      <c r="N49" s="131">
        <v>18.71846567451</v>
      </c>
    </row>
    <row r="50" spans="1:14" s="16" customFormat="1" ht="11.4"/>
    <row r="51" spans="1:14" s="16" customFormat="1" ht="11.4">
      <c r="A51" s="16" t="s">
        <v>152</v>
      </c>
    </row>
    <row r="52" spans="1:14" s="16" customFormat="1">
      <c r="A52" s="16" t="s">
        <v>326</v>
      </c>
      <c r="G52" s="99"/>
    </row>
    <row r="53" spans="1:14" s="16" customFormat="1" ht="11.4"/>
    <row r="54" spans="1:14" s="16" customFormat="1" ht="11.4"/>
    <row r="55" spans="1:14" s="16" customFormat="1" ht="11.4"/>
  </sheetData>
  <mergeCells count="1">
    <mergeCell ref="C4:K4"/>
  </mergeCells>
  <pageMargins left="0.7" right="0.7" top="0.75" bottom="0.75" header="0.3" footer="0.3"/>
  <pageSetup paperSize="9"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ED0B6-7F13-42CB-94FB-DDBB92026003}">
  <sheetPr>
    <tabColor rgb="FF7CBF33"/>
    <pageSetUpPr fitToPage="1"/>
  </sheetPr>
  <dimension ref="A1:M41"/>
  <sheetViews>
    <sheetView workbookViewId="0"/>
  </sheetViews>
  <sheetFormatPr defaultRowHeight="13.2"/>
  <cols>
    <col min="1" max="1" width="24.88671875" style="16" customWidth="1"/>
    <col min="2" max="3" width="15.109375" style="16" bestFit="1" customWidth="1"/>
    <col min="4" max="4" width="15.5546875" style="16" bestFit="1" customWidth="1"/>
    <col min="5" max="5" width="20.6640625" style="16" bestFit="1" customWidth="1"/>
    <col min="6" max="6" width="15.5546875" style="16" bestFit="1" customWidth="1"/>
    <col min="7" max="7" width="20.6640625" style="16" bestFit="1" customWidth="1"/>
    <col min="8" max="8" width="10.6640625" style="16" bestFit="1" customWidth="1"/>
    <col min="9" max="10" width="18.5546875" style="16" bestFit="1" customWidth="1"/>
    <col min="11" max="11" width="10.33203125" bestFit="1" customWidth="1"/>
    <col min="12" max="12" width="12.33203125" bestFit="1" customWidth="1"/>
    <col min="13" max="13" width="14" bestFit="1" customWidth="1"/>
    <col min="14" max="15" width="9.33203125" bestFit="1" customWidth="1"/>
    <col min="16" max="16" width="12.33203125" bestFit="1" customWidth="1"/>
  </cols>
  <sheetData>
    <row r="1" spans="1:10" ht="15.6">
      <c r="A1" s="87" t="s">
        <v>232</v>
      </c>
      <c r="B1" s="129"/>
    </row>
    <row r="2" spans="1:10" ht="15.6">
      <c r="A2" s="87" t="s">
        <v>257</v>
      </c>
      <c r="B2"/>
      <c r="C2"/>
      <c r="D2"/>
      <c r="E2"/>
      <c r="F2"/>
      <c r="G2"/>
      <c r="H2"/>
      <c r="I2"/>
      <c r="J2"/>
    </row>
    <row r="3" spans="1:10">
      <c r="A3" s="121" t="s">
        <v>258</v>
      </c>
      <c r="B3"/>
      <c r="C3"/>
      <c r="D3"/>
      <c r="E3"/>
      <c r="F3"/>
      <c r="G3"/>
      <c r="H3"/>
      <c r="I3"/>
      <c r="J3"/>
    </row>
    <row r="5" spans="1:10" ht="36">
      <c r="A5" s="90" t="s">
        <v>284</v>
      </c>
      <c r="B5" s="91" t="s">
        <v>177</v>
      </c>
      <c r="C5" s="91" t="s">
        <v>176</v>
      </c>
      <c r="D5" s="91" t="s">
        <v>173</v>
      </c>
      <c r="E5" s="91" t="s">
        <v>175</v>
      </c>
      <c r="F5" s="91" t="s">
        <v>174</v>
      </c>
      <c r="G5" s="91" t="s">
        <v>178</v>
      </c>
      <c r="H5" s="91" t="s">
        <v>172</v>
      </c>
      <c r="I5" s="91" t="s">
        <v>179</v>
      </c>
      <c r="J5" s="91" t="s">
        <v>180</v>
      </c>
    </row>
    <row r="6" spans="1:10">
      <c r="A6" s="16" t="s">
        <v>333</v>
      </c>
      <c r="B6" s="127">
        <v>8</v>
      </c>
      <c r="C6" s="127">
        <v>4</v>
      </c>
      <c r="D6" s="127">
        <v>2568</v>
      </c>
      <c r="E6" s="127">
        <v>7818</v>
      </c>
      <c r="F6" s="127">
        <v>1080</v>
      </c>
      <c r="G6" s="127">
        <v>2005</v>
      </c>
      <c r="H6" s="127">
        <v>164</v>
      </c>
      <c r="I6" s="127">
        <v>51</v>
      </c>
      <c r="J6" s="127">
        <v>142</v>
      </c>
    </row>
    <row r="7" spans="1:10">
      <c r="A7" s="16" t="s">
        <v>292</v>
      </c>
      <c r="B7" s="127">
        <v>1</v>
      </c>
      <c r="C7" s="127" t="s">
        <v>138</v>
      </c>
      <c r="D7" s="127">
        <v>242</v>
      </c>
      <c r="E7" s="127">
        <v>817</v>
      </c>
      <c r="F7" s="127" t="s">
        <v>138</v>
      </c>
      <c r="G7" s="127" t="s">
        <v>138</v>
      </c>
      <c r="H7" s="127">
        <v>14</v>
      </c>
      <c r="I7" s="127">
        <v>1</v>
      </c>
      <c r="J7" s="127">
        <v>4</v>
      </c>
    </row>
    <row r="8" spans="1:10">
      <c r="A8" s="16" t="s">
        <v>293</v>
      </c>
      <c r="B8" s="127">
        <v>44</v>
      </c>
      <c r="C8" s="127">
        <v>17</v>
      </c>
      <c r="D8" s="127">
        <v>12685</v>
      </c>
      <c r="E8" s="127">
        <v>32458</v>
      </c>
      <c r="F8" s="127">
        <v>1701</v>
      </c>
      <c r="G8" s="127">
        <v>1948</v>
      </c>
      <c r="H8" s="127">
        <v>921</v>
      </c>
      <c r="I8" s="127">
        <v>255</v>
      </c>
      <c r="J8" s="127">
        <v>674</v>
      </c>
    </row>
    <row r="9" spans="1:10">
      <c r="A9" s="16" t="s">
        <v>294</v>
      </c>
      <c r="B9" s="127">
        <v>0</v>
      </c>
      <c r="C9" s="127" t="s">
        <v>138</v>
      </c>
      <c r="D9" s="127">
        <v>6</v>
      </c>
      <c r="E9" s="127">
        <v>16</v>
      </c>
      <c r="F9" s="127" t="s">
        <v>138</v>
      </c>
      <c r="G9" s="127" t="s">
        <v>138</v>
      </c>
      <c r="H9" s="127">
        <v>0</v>
      </c>
      <c r="I9" s="127">
        <v>0</v>
      </c>
      <c r="J9" s="127">
        <v>0</v>
      </c>
    </row>
    <row r="10" spans="1:10">
      <c r="A10" s="16" t="s">
        <v>295</v>
      </c>
      <c r="B10" s="127">
        <v>41</v>
      </c>
      <c r="C10" s="127">
        <v>14</v>
      </c>
      <c r="D10" s="127">
        <v>12729</v>
      </c>
      <c r="E10" s="127">
        <v>44781</v>
      </c>
      <c r="F10" s="127">
        <v>1897</v>
      </c>
      <c r="G10" s="127">
        <v>4607</v>
      </c>
      <c r="H10" s="127">
        <v>621</v>
      </c>
      <c r="I10" s="127">
        <v>160</v>
      </c>
      <c r="J10" s="127">
        <v>664</v>
      </c>
    </row>
    <row r="11" spans="1:10">
      <c r="A11" s="16" t="s">
        <v>296</v>
      </c>
      <c r="B11" s="127">
        <v>72</v>
      </c>
      <c r="C11" s="127">
        <v>27</v>
      </c>
      <c r="D11" s="127">
        <v>20707</v>
      </c>
      <c r="E11" s="127">
        <v>52412</v>
      </c>
      <c r="F11" s="127">
        <v>5299</v>
      </c>
      <c r="G11" s="127">
        <v>9594</v>
      </c>
      <c r="H11" s="127">
        <v>1015</v>
      </c>
      <c r="I11" s="127">
        <v>289</v>
      </c>
      <c r="J11" s="127">
        <v>731</v>
      </c>
    </row>
    <row r="12" spans="1:10">
      <c r="A12" s="16" t="s">
        <v>297</v>
      </c>
      <c r="B12" s="127">
        <v>118</v>
      </c>
      <c r="C12" s="127">
        <v>21</v>
      </c>
      <c r="D12" s="127">
        <v>31051</v>
      </c>
      <c r="E12" s="127">
        <v>59348</v>
      </c>
      <c r="F12" s="127">
        <v>2630</v>
      </c>
      <c r="G12" s="127">
        <v>3973</v>
      </c>
      <c r="H12" s="127">
        <v>2167</v>
      </c>
      <c r="I12" s="127">
        <v>514</v>
      </c>
      <c r="J12" s="127">
        <v>996</v>
      </c>
    </row>
    <row r="13" spans="1:10">
      <c r="A13" s="16" t="s">
        <v>298</v>
      </c>
      <c r="B13" s="127">
        <v>41</v>
      </c>
      <c r="C13" s="127">
        <v>13</v>
      </c>
      <c r="D13" s="127">
        <v>14518</v>
      </c>
      <c r="E13" s="127">
        <v>25866</v>
      </c>
      <c r="F13" s="127">
        <v>2262</v>
      </c>
      <c r="G13" s="127">
        <v>3100</v>
      </c>
      <c r="H13" s="127">
        <v>567</v>
      </c>
      <c r="I13" s="127">
        <v>201</v>
      </c>
      <c r="J13" s="127">
        <v>376</v>
      </c>
    </row>
    <row r="14" spans="1:10">
      <c r="A14" s="16" t="s">
        <v>299</v>
      </c>
      <c r="B14" s="127">
        <v>9</v>
      </c>
      <c r="C14" s="127">
        <v>7</v>
      </c>
      <c r="D14" s="127">
        <v>122</v>
      </c>
      <c r="E14" s="127">
        <v>20722</v>
      </c>
      <c r="F14" s="127">
        <v>1087</v>
      </c>
      <c r="G14" s="127">
        <v>2823</v>
      </c>
      <c r="H14" s="127">
        <v>187</v>
      </c>
      <c r="I14" s="127">
        <v>2</v>
      </c>
      <c r="J14" s="127">
        <v>404</v>
      </c>
    </row>
    <row r="15" spans="1:10">
      <c r="A15" s="16" t="s">
        <v>300</v>
      </c>
      <c r="B15" s="127">
        <v>89</v>
      </c>
      <c r="C15" s="127">
        <v>37</v>
      </c>
      <c r="D15" s="127">
        <v>29015</v>
      </c>
      <c r="E15" s="127">
        <v>46986</v>
      </c>
      <c r="F15" s="127">
        <v>7728</v>
      </c>
      <c r="G15" s="127">
        <v>10232</v>
      </c>
      <c r="H15" s="127">
        <v>2230</v>
      </c>
      <c r="I15" s="127">
        <v>710</v>
      </c>
      <c r="J15" s="127">
        <v>1139</v>
      </c>
    </row>
    <row r="16" spans="1:10">
      <c r="A16" s="16" t="s">
        <v>301</v>
      </c>
      <c r="B16" s="127">
        <v>1</v>
      </c>
      <c r="C16" s="127" t="s">
        <v>138</v>
      </c>
      <c r="D16" s="127">
        <v>53</v>
      </c>
      <c r="E16" s="127">
        <v>625</v>
      </c>
      <c r="F16" s="127" t="s">
        <v>138</v>
      </c>
      <c r="G16" s="127" t="s">
        <v>138</v>
      </c>
      <c r="H16" s="127">
        <v>13</v>
      </c>
      <c r="I16" s="127">
        <v>1</v>
      </c>
      <c r="J16" s="127">
        <v>7</v>
      </c>
    </row>
    <row r="17" spans="1:13">
      <c r="A17" s="16" t="s">
        <v>302</v>
      </c>
      <c r="B17" s="127">
        <v>8</v>
      </c>
      <c r="C17" s="127">
        <v>1</v>
      </c>
      <c r="D17" s="127">
        <v>1668</v>
      </c>
      <c r="E17" s="127">
        <v>10779</v>
      </c>
      <c r="F17" s="127">
        <v>213</v>
      </c>
      <c r="G17" s="127">
        <v>213</v>
      </c>
      <c r="H17" s="127">
        <v>141</v>
      </c>
      <c r="I17" s="127">
        <v>30</v>
      </c>
      <c r="J17" s="127">
        <v>196</v>
      </c>
    </row>
    <row r="18" spans="1:13">
      <c r="A18" s="16" t="s">
        <v>303</v>
      </c>
      <c r="B18" s="127">
        <v>14</v>
      </c>
      <c r="C18" s="127">
        <v>7</v>
      </c>
      <c r="D18" s="127">
        <v>3445</v>
      </c>
      <c r="E18" s="127">
        <v>12994</v>
      </c>
      <c r="F18" s="127">
        <v>1042</v>
      </c>
      <c r="G18" s="127">
        <v>1477</v>
      </c>
      <c r="H18" s="127">
        <v>468</v>
      </c>
      <c r="I18" s="127">
        <v>52</v>
      </c>
      <c r="J18" s="127">
        <v>207</v>
      </c>
    </row>
    <row r="19" spans="1:13">
      <c r="A19" s="16" t="s">
        <v>304</v>
      </c>
      <c r="B19" s="127">
        <v>5</v>
      </c>
      <c r="C19" s="127">
        <v>2</v>
      </c>
      <c r="D19" s="127">
        <v>1662</v>
      </c>
      <c r="E19" s="127">
        <v>3385</v>
      </c>
      <c r="F19" s="127">
        <v>647</v>
      </c>
      <c r="G19" s="127">
        <v>1115</v>
      </c>
      <c r="H19" s="127">
        <v>61</v>
      </c>
      <c r="I19" s="127">
        <v>21</v>
      </c>
      <c r="J19" s="127">
        <v>45</v>
      </c>
    </row>
    <row r="20" spans="1:13">
      <c r="A20" s="16" t="s">
        <v>305</v>
      </c>
      <c r="B20" s="127">
        <v>8</v>
      </c>
      <c r="C20" s="127" t="s">
        <v>138</v>
      </c>
      <c r="D20" s="127">
        <v>9652</v>
      </c>
      <c r="E20" s="127">
        <v>21937</v>
      </c>
      <c r="F20" s="127" t="s">
        <v>138</v>
      </c>
      <c r="G20" s="127" t="s">
        <v>138</v>
      </c>
      <c r="H20" s="127">
        <v>239</v>
      </c>
      <c r="I20" s="127">
        <v>70</v>
      </c>
      <c r="J20" s="127">
        <v>264</v>
      </c>
    </row>
    <row r="21" spans="1:13">
      <c r="A21" s="16" t="s">
        <v>306</v>
      </c>
      <c r="B21" s="127">
        <v>230</v>
      </c>
      <c r="C21" s="127">
        <v>32</v>
      </c>
      <c r="D21" s="127">
        <v>76170</v>
      </c>
      <c r="E21" s="127">
        <v>181143</v>
      </c>
      <c r="F21" s="127">
        <v>7196</v>
      </c>
      <c r="G21" s="127">
        <v>9706</v>
      </c>
      <c r="H21" s="127">
        <v>3740</v>
      </c>
      <c r="I21" s="127">
        <v>1210</v>
      </c>
      <c r="J21" s="127">
        <v>2894</v>
      </c>
    </row>
    <row r="22" spans="1:13">
      <c r="A22" s="16" t="s">
        <v>307</v>
      </c>
      <c r="B22" s="127">
        <v>1</v>
      </c>
      <c r="C22" s="127" t="s">
        <v>138</v>
      </c>
      <c r="D22" s="127">
        <v>129</v>
      </c>
      <c r="E22" s="127">
        <v>492</v>
      </c>
      <c r="F22" s="127" t="s">
        <v>138</v>
      </c>
      <c r="G22" s="127" t="s">
        <v>138</v>
      </c>
      <c r="H22" s="127">
        <v>5</v>
      </c>
      <c r="I22" s="127">
        <v>1</v>
      </c>
      <c r="J22" s="127">
        <v>4</v>
      </c>
      <c r="M22" s="164"/>
    </row>
    <row r="23" spans="1:13">
      <c r="A23" s="16" t="s">
        <v>308</v>
      </c>
      <c r="B23" s="127">
        <v>98</v>
      </c>
      <c r="C23" s="127">
        <v>43</v>
      </c>
      <c r="D23" s="127">
        <v>23925</v>
      </c>
      <c r="E23" s="127">
        <v>59855</v>
      </c>
      <c r="F23" s="127">
        <v>5867</v>
      </c>
      <c r="G23" s="127">
        <v>8419</v>
      </c>
      <c r="H23" s="127">
        <v>1613</v>
      </c>
      <c r="I23" s="127">
        <v>342</v>
      </c>
      <c r="J23" s="127">
        <v>840</v>
      </c>
    </row>
    <row r="24" spans="1:13">
      <c r="A24" s="16" t="s">
        <v>309</v>
      </c>
      <c r="B24" s="127">
        <v>77</v>
      </c>
      <c r="C24" s="127">
        <v>18</v>
      </c>
      <c r="D24" s="127">
        <v>45941</v>
      </c>
      <c r="E24" s="127">
        <v>132449</v>
      </c>
      <c r="F24" s="127">
        <v>3179</v>
      </c>
      <c r="G24" s="127">
        <v>8682</v>
      </c>
      <c r="H24" s="127">
        <v>1048</v>
      </c>
      <c r="I24" s="127">
        <v>271</v>
      </c>
      <c r="J24" s="127">
        <v>1018</v>
      </c>
    </row>
    <row r="25" spans="1:13">
      <c r="A25" s="16" t="s">
        <v>310</v>
      </c>
      <c r="B25" s="127">
        <v>159</v>
      </c>
      <c r="C25" s="127">
        <v>114</v>
      </c>
      <c r="D25" s="127">
        <v>34595</v>
      </c>
      <c r="E25" s="127">
        <v>55982</v>
      </c>
      <c r="F25" s="127">
        <v>14859</v>
      </c>
      <c r="G25" s="127">
        <v>23260</v>
      </c>
      <c r="H25" s="127">
        <v>3912</v>
      </c>
      <c r="I25" s="127">
        <v>779</v>
      </c>
      <c r="J25" s="127">
        <v>1250</v>
      </c>
    </row>
    <row r="26" spans="1:13">
      <c r="A26" s="16" t="s">
        <v>311</v>
      </c>
      <c r="B26" s="127">
        <v>713</v>
      </c>
      <c r="C26" s="127">
        <v>276</v>
      </c>
      <c r="D26" s="127">
        <v>198903</v>
      </c>
      <c r="E26" s="127">
        <v>586035</v>
      </c>
      <c r="F26" s="127">
        <v>42176</v>
      </c>
      <c r="G26" s="127">
        <v>77627</v>
      </c>
      <c r="H26" s="127">
        <v>11431</v>
      </c>
      <c r="I26" s="127">
        <v>2866</v>
      </c>
      <c r="J26" s="127">
        <v>8689</v>
      </c>
    </row>
    <row r="27" spans="1:13">
      <c r="A27" s="16" t="s">
        <v>312</v>
      </c>
      <c r="B27" s="127">
        <v>2</v>
      </c>
      <c r="C27" s="127">
        <v>0</v>
      </c>
      <c r="D27" s="127">
        <v>683</v>
      </c>
      <c r="E27" s="127">
        <v>6084</v>
      </c>
      <c r="F27" s="127">
        <v>10</v>
      </c>
      <c r="G27" s="127">
        <v>10</v>
      </c>
      <c r="H27" s="127">
        <v>54</v>
      </c>
      <c r="I27" s="127">
        <v>16</v>
      </c>
      <c r="J27" s="127">
        <v>143</v>
      </c>
      <c r="M27" s="164"/>
    </row>
    <row r="28" spans="1:13">
      <c r="A28" s="16" t="s">
        <v>313</v>
      </c>
      <c r="B28" s="127">
        <v>46</v>
      </c>
      <c r="C28" s="127" t="s">
        <v>138</v>
      </c>
      <c r="D28" s="127">
        <v>13495</v>
      </c>
      <c r="E28" s="127">
        <v>51007</v>
      </c>
      <c r="F28" s="127" t="s">
        <v>138</v>
      </c>
      <c r="G28" s="127" t="s">
        <v>138</v>
      </c>
      <c r="H28" s="127">
        <v>643</v>
      </c>
      <c r="I28" s="127">
        <v>191</v>
      </c>
      <c r="J28" s="127">
        <v>744</v>
      </c>
      <c r="M28" s="164"/>
    </row>
    <row r="29" spans="1:13">
      <c r="A29" s="16" t="s">
        <v>314</v>
      </c>
      <c r="B29" s="127">
        <v>16</v>
      </c>
      <c r="C29" s="127">
        <v>7</v>
      </c>
      <c r="D29" s="127">
        <v>3830</v>
      </c>
      <c r="E29" s="127">
        <v>23313</v>
      </c>
      <c r="F29" s="127">
        <v>776</v>
      </c>
      <c r="G29" s="127">
        <v>2075</v>
      </c>
      <c r="H29" s="127">
        <v>251</v>
      </c>
      <c r="I29" s="127">
        <v>47</v>
      </c>
      <c r="J29" s="127">
        <v>271</v>
      </c>
    </row>
    <row r="30" spans="1:13">
      <c r="A30" s="16" t="s">
        <v>315</v>
      </c>
      <c r="B30" s="127">
        <v>9</v>
      </c>
      <c r="C30" s="127">
        <v>1</v>
      </c>
      <c r="D30" s="127">
        <v>2771</v>
      </c>
      <c r="E30" s="127">
        <v>11940</v>
      </c>
      <c r="F30" s="127">
        <v>153</v>
      </c>
      <c r="G30" s="127">
        <v>458</v>
      </c>
      <c r="H30" s="127">
        <v>165</v>
      </c>
      <c r="I30" s="127">
        <v>35</v>
      </c>
      <c r="J30" s="127">
        <v>193</v>
      </c>
    </row>
    <row r="31" spans="1:13">
      <c r="A31" s="88" t="s">
        <v>220</v>
      </c>
      <c r="B31" s="132">
        <v>1810</v>
      </c>
      <c r="C31" s="132">
        <v>640</v>
      </c>
      <c r="D31" s="132">
        <v>540566</v>
      </c>
      <c r="E31" s="132">
        <v>1449243</v>
      </c>
      <c r="F31" s="132">
        <v>99802</v>
      </c>
      <c r="G31" s="132">
        <v>171325</v>
      </c>
      <c r="H31" s="132">
        <v>31670</v>
      </c>
      <c r="I31" s="132">
        <v>8114</v>
      </c>
      <c r="J31" s="132">
        <v>21896</v>
      </c>
    </row>
    <row r="32" spans="1:13">
      <c r="B32" s="142"/>
      <c r="C32" s="142"/>
      <c r="D32" s="142"/>
      <c r="E32" s="142"/>
      <c r="F32" s="142"/>
      <c r="G32" s="142"/>
      <c r="H32" s="142"/>
      <c r="I32" s="142"/>
    </row>
    <row r="33" spans="5:11">
      <c r="E33" s="142"/>
    </row>
    <row r="34" spans="5:11">
      <c r="H34" s="142"/>
    </row>
    <row r="35" spans="5:11">
      <c r="E35" s="142"/>
      <c r="H35" s="142"/>
    </row>
    <row r="36" spans="5:11">
      <c r="E36" s="142"/>
    </row>
    <row r="37" spans="5:11">
      <c r="K37" s="164"/>
    </row>
    <row r="38" spans="5:11">
      <c r="K38" s="164"/>
    </row>
    <row r="39" spans="5:11">
      <c r="H39" s="142"/>
    </row>
    <row r="41" spans="5:11">
      <c r="H41" s="142"/>
    </row>
  </sheetData>
  <pageMargins left="0.7" right="0.7" top="0.75" bottom="0.75" header="0.3" footer="0.3"/>
  <pageSetup paperSize="9" scale="7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AFEB-0E7D-4674-B2FB-0DCC0ED7F51B}">
  <sheetPr>
    <tabColor rgb="FF7CBF33"/>
    <pageSetUpPr fitToPage="1"/>
  </sheetPr>
  <dimension ref="A1:J33"/>
  <sheetViews>
    <sheetView workbookViewId="0"/>
  </sheetViews>
  <sheetFormatPr defaultColWidth="9.109375" defaultRowHeight="11.4"/>
  <cols>
    <col min="1" max="1" width="24.88671875" style="16" customWidth="1"/>
    <col min="2" max="3" width="19.5546875" style="16" bestFit="1" customWidth="1"/>
    <col min="4" max="5" width="20.6640625" style="16" bestFit="1" customWidth="1"/>
    <col min="6" max="6" width="10.6640625" style="16" bestFit="1" customWidth="1"/>
    <col min="7" max="7" width="26.88671875" style="16" bestFit="1" customWidth="1"/>
    <col min="8" max="16384" width="9.109375" style="16"/>
  </cols>
  <sheetData>
    <row r="1" spans="1:10" ht="15.6">
      <c r="A1" s="87" t="s">
        <v>233</v>
      </c>
    </row>
    <row r="2" spans="1:10" customFormat="1" ht="15.6">
      <c r="A2" s="87" t="s">
        <v>259</v>
      </c>
    </row>
    <row r="3" spans="1:10" customFormat="1" ht="13.2">
      <c r="A3" s="121" t="s">
        <v>260</v>
      </c>
    </row>
    <row r="4" spans="1:10" customFormat="1" ht="13.2">
      <c r="A4" s="16"/>
      <c r="B4" s="16"/>
      <c r="C4" s="16"/>
      <c r="D4" s="16"/>
      <c r="E4" s="16"/>
      <c r="F4" s="16"/>
      <c r="G4" s="16"/>
      <c r="H4" s="16"/>
      <c r="I4" s="16"/>
      <c r="J4" s="16"/>
    </row>
    <row r="5" spans="1:10" ht="24">
      <c r="A5" s="90" t="s">
        <v>284</v>
      </c>
      <c r="B5" s="91" t="s">
        <v>184</v>
      </c>
      <c r="C5" s="91" t="s">
        <v>185</v>
      </c>
      <c r="D5" s="91" t="s">
        <v>181</v>
      </c>
      <c r="E5" s="91" t="s">
        <v>182</v>
      </c>
      <c r="F5" s="91" t="s">
        <v>172</v>
      </c>
      <c r="G5" s="91" t="s">
        <v>183</v>
      </c>
    </row>
    <row r="6" spans="1:10" ht="12.75" customHeight="1">
      <c r="A6" s="16" t="s">
        <v>333</v>
      </c>
      <c r="B6" s="127">
        <v>2</v>
      </c>
      <c r="C6" s="127">
        <v>2</v>
      </c>
      <c r="D6" s="127">
        <v>718</v>
      </c>
      <c r="E6" s="127">
        <v>489</v>
      </c>
      <c r="F6" s="127">
        <v>53</v>
      </c>
      <c r="G6" s="127">
        <v>19</v>
      </c>
    </row>
    <row r="7" spans="1:10" ht="12.75" customHeight="1">
      <c r="A7" s="16" t="s">
        <v>293</v>
      </c>
      <c r="B7" s="127">
        <v>3</v>
      </c>
      <c r="C7" s="127">
        <v>14</v>
      </c>
      <c r="D7" s="127">
        <v>1704</v>
      </c>
      <c r="E7" s="127">
        <v>1580</v>
      </c>
      <c r="F7" s="127">
        <v>79</v>
      </c>
      <c r="G7" s="127">
        <v>32</v>
      </c>
    </row>
    <row r="8" spans="1:10" ht="12.75" customHeight="1">
      <c r="A8" s="16" t="s">
        <v>295</v>
      </c>
      <c r="B8" s="127">
        <v>5</v>
      </c>
      <c r="C8" s="127">
        <v>7</v>
      </c>
      <c r="D8" s="127">
        <v>2794</v>
      </c>
      <c r="E8" s="127">
        <v>1055</v>
      </c>
      <c r="F8" s="127">
        <v>43</v>
      </c>
      <c r="G8" s="127">
        <v>15</v>
      </c>
    </row>
    <row r="9" spans="1:10" ht="12.75" customHeight="1">
      <c r="A9" s="16" t="s">
        <v>296</v>
      </c>
      <c r="B9" s="127">
        <v>14</v>
      </c>
      <c r="C9" s="127">
        <v>12</v>
      </c>
      <c r="D9" s="127">
        <v>6100</v>
      </c>
      <c r="E9" s="127">
        <v>2367</v>
      </c>
      <c r="F9" s="127">
        <v>172</v>
      </c>
      <c r="G9" s="127">
        <v>76</v>
      </c>
    </row>
    <row r="10" spans="1:10" ht="12.75" customHeight="1">
      <c r="A10" s="16" t="s">
        <v>297</v>
      </c>
      <c r="B10" s="127">
        <v>15</v>
      </c>
      <c r="C10" s="127">
        <v>9</v>
      </c>
      <c r="D10" s="127">
        <v>3952</v>
      </c>
      <c r="E10" s="127">
        <v>1221</v>
      </c>
      <c r="F10" s="127">
        <v>189</v>
      </c>
      <c r="G10" s="127">
        <v>59</v>
      </c>
    </row>
    <row r="11" spans="1:10" ht="12.75" customHeight="1">
      <c r="A11" s="16" t="s">
        <v>298</v>
      </c>
      <c r="B11" s="127">
        <v>13</v>
      </c>
      <c r="C11" s="127">
        <v>8</v>
      </c>
      <c r="D11" s="127">
        <v>5489</v>
      </c>
      <c r="E11" s="127">
        <v>1533</v>
      </c>
      <c r="F11" s="127">
        <v>153</v>
      </c>
      <c r="G11" s="127">
        <v>70</v>
      </c>
    </row>
    <row r="12" spans="1:10" ht="12.75" customHeight="1">
      <c r="A12" s="16" t="s">
        <v>299</v>
      </c>
      <c r="B12" s="127" t="s">
        <v>138</v>
      </c>
      <c r="C12" s="127">
        <v>2</v>
      </c>
      <c r="D12" s="127" t="s">
        <v>138</v>
      </c>
      <c r="E12" s="127">
        <v>414</v>
      </c>
      <c r="F12" s="127" t="s">
        <v>138</v>
      </c>
      <c r="G12" s="127" t="s">
        <v>138</v>
      </c>
    </row>
    <row r="13" spans="1:10" ht="12.75" customHeight="1">
      <c r="A13" s="16" t="s">
        <v>300</v>
      </c>
      <c r="B13" s="127">
        <v>12</v>
      </c>
      <c r="C13" s="127">
        <v>17</v>
      </c>
      <c r="D13" s="127">
        <v>6079</v>
      </c>
      <c r="E13" s="127">
        <v>3731</v>
      </c>
      <c r="F13" s="127">
        <v>234</v>
      </c>
      <c r="G13" s="127">
        <v>159</v>
      </c>
    </row>
    <row r="14" spans="1:10" ht="12.75" customHeight="1">
      <c r="A14" s="16" t="s">
        <v>302</v>
      </c>
      <c r="B14" s="127">
        <v>0</v>
      </c>
      <c r="C14" s="127">
        <v>1</v>
      </c>
      <c r="D14" s="127">
        <v>68</v>
      </c>
      <c r="E14" s="127">
        <v>213</v>
      </c>
      <c r="F14" s="127">
        <v>5</v>
      </c>
      <c r="G14" s="127">
        <v>1</v>
      </c>
    </row>
    <row r="15" spans="1:10" ht="12.75" customHeight="1">
      <c r="A15" s="16" t="s">
        <v>303</v>
      </c>
      <c r="B15" s="127">
        <v>2</v>
      </c>
      <c r="C15" s="127">
        <v>5</v>
      </c>
      <c r="D15" s="127">
        <v>804</v>
      </c>
      <c r="E15" s="127">
        <v>870</v>
      </c>
      <c r="F15" s="127">
        <v>53</v>
      </c>
      <c r="G15" s="127">
        <v>10</v>
      </c>
    </row>
    <row r="16" spans="1:10" ht="12.75" customHeight="1">
      <c r="A16" s="16" t="s">
        <v>304</v>
      </c>
      <c r="B16" s="127">
        <v>2</v>
      </c>
      <c r="C16" s="127">
        <v>1</v>
      </c>
      <c r="D16" s="127">
        <v>582</v>
      </c>
      <c r="E16" s="127">
        <v>251</v>
      </c>
      <c r="F16" s="127">
        <v>27</v>
      </c>
      <c r="G16" s="127">
        <v>6</v>
      </c>
    </row>
    <row r="17" spans="1:7" ht="12.75" customHeight="1">
      <c r="A17" s="16" t="s">
        <v>305</v>
      </c>
      <c r="B17" s="127">
        <v>3</v>
      </c>
      <c r="C17" s="127" t="s">
        <v>138</v>
      </c>
      <c r="D17" s="127">
        <v>7034</v>
      </c>
      <c r="E17" s="127" t="s">
        <v>138</v>
      </c>
      <c r="F17" s="127">
        <v>73</v>
      </c>
      <c r="G17" s="127">
        <v>44</v>
      </c>
    </row>
    <row r="18" spans="1:7" ht="12.75" customHeight="1">
      <c r="A18" s="16" t="s">
        <v>306</v>
      </c>
      <c r="B18" s="127">
        <v>36</v>
      </c>
      <c r="C18" s="127">
        <v>21</v>
      </c>
      <c r="D18" s="127">
        <v>15076</v>
      </c>
      <c r="E18" s="127">
        <v>3830</v>
      </c>
      <c r="F18" s="127">
        <v>511</v>
      </c>
      <c r="G18" s="127">
        <v>239</v>
      </c>
    </row>
    <row r="19" spans="1:7" ht="12.75" customHeight="1">
      <c r="A19" s="16" t="s">
        <v>307</v>
      </c>
      <c r="B19" s="127">
        <v>0</v>
      </c>
      <c r="C19" s="127" t="s">
        <v>138</v>
      </c>
      <c r="D19" s="127">
        <v>71</v>
      </c>
      <c r="E19" s="127" t="s">
        <v>138</v>
      </c>
      <c r="F19" s="127">
        <v>1</v>
      </c>
      <c r="G19" s="127">
        <v>0</v>
      </c>
    </row>
    <row r="20" spans="1:7" ht="12.75" customHeight="1">
      <c r="A20" s="16" t="s">
        <v>308</v>
      </c>
      <c r="B20" s="127">
        <v>20</v>
      </c>
      <c r="C20" s="127">
        <v>32</v>
      </c>
      <c r="D20" s="127">
        <v>5560</v>
      </c>
      <c r="E20" s="127">
        <v>4484</v>
      </c>
      <c r="F20" s="127">
        <v>361</v>
      </c>
      <c r="G20" s="127">
        <v>83</v>
      </c>
    </row>
    <row r="21" spans="1:7" ht="12.75" customHeight="1">
      <c r="A21" s="16" t="s">
        <v>309</v>
      </c>
      <c r="B21" s="127">
        <v>9</v>
      </c>
      <c r="C21" s="127">
        <v>8</v>
      </c>
      <c r="D21" s="127">
        <v>2372</v>
      </c>
      <c r="E21" s="127">
        <v>1605</v>
      </c>
      <c r="F21" s="127">
        <v>55</v>
      </c>
      <c r="G21" s="127">
        <v>15</v>
      </c>
    </row>
    <row r="22" spans="1:7" ht="12.75" customHeight="1">
      <c r="A22" s="16" t="s">
        <v>310</v>
      </c>
      <c r="B22" s="127">
        <v>3</v>
      </c>
      <c r="C22" s="127">
        <v>17</v>
      </c>
      <c r="D22" s="127">
        <v>1822</v>
      </c>
      <c r="E22" s="127">
        <v>2428</v>
      </c>
      <c r="F22" s="127">
        <v>100</v>
      </c>
      <c r="G22" s="127">
        <v>39</v>
      </c>
    </row>
    <row r="23" spans="1:7" ht="12.75" customHeight="1">
      <c r="A23" s="16" t="s">
        <v>311</v>
      </c>
      <c r="B23" s="127">
        <v>126</v>
      </c>
      <c r="C23" s="127">
        <v>165</v>
      </c>
      <c r="D23" s="127">
        <v>39016</v>
      </c>
      <c r="E23" s="127">
        <v>27143</v>
      </c>
      <c r="F23" s="127">
        <v>1589</v>
      </c>
      <c r="G23" s="127">
        <v>498</v>
      </c>
    </row>
    <row r="24" spans="1:7" ht="12.75" customHeight="1">
      <c r="A24" s="16" t="s">
        <v>312</v>
      </c>
      <c r="B24" s="127" t="s">
        <v>138</v>
      </c>
      <c r="C24" s="127">
        <v>0</v>
      </c>
      <c r="D24" s="127" t="s">
        <v>138</v>
      </c>
      <c r="E24" s="127">
        <v>10</v>
      </c>
      <c r="F24" s="127" t="s">
        <v>138</v>
      </c>
      <c r="G24" s="127" t="s">
        <v>138</v>
      </c>
    </row>
    <row r="25" spans="1:7" ht="12.75" customHeight="1">
      <c r="A25" s="16" t="s">
        <v>313</v>
      </c>
      <c r="B25" s="127">
        <v>7</v>
      </c>
      <c r="C25" s="127" t="s">
        <v>138</v>
      </c>
      <c r="D25" s="127">
        <v>2069</v>
      </c>
      <c r="E25" s="127" t="s">
        <v>138</v>
      </c>
      <c r="F25" s="127">
        <v>100</v>
      </c>
      <c r="G25" s="127">
        <v>30</v>
      </c>
    </row>
    <row r="26" spans="1:7" ht="12.75" customHeight="1">
      <c r="A26" s="16" t="s">
        <v>314</v>
      </c>
      <c r="B26" s="127">
        <v>1</v>
      </c>
      <c r="C26" s="127">
        <v>4</v>
      </c>
      <c r="D26" s="127">
        <v>206</v>
      </c>
      <c r="E26" s="127">
        <v>595</v>
      </c>
      <c r="F26" s="127">
        <v>21</v>
      </c>
      <c r="G26" s="127">
        <v>5</v>
      </c>
    </row>
    <row r="27" spans="1:7" ht="12.75" customHeight="1">
      <c r="A27" s="16" t="s">
        <v>315</v>
      </c>
      <c r="B27" s="127">
        <v>1</v>
      </c>
      <c r="C27" s="127">
        <v>1</v>
      </c>
      <c r="D27" s="127">
        <v>183</v>
      </c>
      <c r="E27" s="127">
        <v>22</v>
      </c>
      <c r="F27" s="127">
        <v>10</v>
      </c>
      <c r="G27" s="127">
        <v>3</v>
      </c>
    </row>
    <row r="28" spans="1:7" s="88" customFormat="1" ht="12.75" customHeight="1">
      <c r="A28" s="88" t="s">
        <v>220</v>
      </c>
      <c r="B28" s="132">
        <v>276</v>
      </c>
      <c r="C28" s="132">
        <v>324</v>
      </c>
      <c r="D28" s="132">
        <v>101698</v>
      </c>
      <c r="E28" s="132">
        <v>53842</v>
      </c>
      <c r="F28" s="132">
        <v>3828</v>
      </c>
      <c r="G28" s="132">
        <v>1403</v>
      </c>
    </row>
    <row r="29" spans="1:7" ht="12.75" customHeight="1"/>
    <row r="30" spans="1:7" ht="12.75" customHeight="1"/>
    <row r="31" spans="1:7" ht="12.75" customHeight="1"/>
    <row r="32" spans="1:7" ht="12.75" customHeight="1">
      <c r="B32" s="142"/>
      <c r="D32" s="142"/>
    </row>
    <row r="33" spans="2:4" ht="12.75" customHeight="1">
      <c r="B33" s="142"/>
      <c r="D33" s="142"/>
    </row>
  </sheetData>
  <pageMargins left="0.7" right="0.7" top="0.75" bottom="0.75" header="0.3" footer="0.3"/>
  <pageSetup paperSize="9"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E3065-E13C-4170-B2B1-E360195D4107}">
  <sheetPr>
    <tabColor rgb="FF7CBF33"/>
    <pageSetUpPr fitToPage="1"/>
  </sheetPr>
  <dimension ref="A1:L32"/>
  <sheetViews>
    <sheetView workbookViewId="0"/>
  </sheetViews>
  <sheetFormatPr defaultColWidth="9.109375" defaultRowHeight="13.2"/>
  <cols>
    <col min="1" max="1" width="24.88671875" style="16" customWidth="1"/>
    <col min="2" max="3" width="19.5546875" style="16" bestFit="1" customWidth="1"/>
    <col min="4" max="5" width="18.6640625" style="16" bestFit="1" customWidth="1"/>
    <col min="6" max="6" width="10.6640625" style="16" bestFit="1" customWidth="1"/>
    <col min="7" max="7" width="22.5546875" style="16" bestFit="1" customWidth="1"/>
    <col min="8" max="8" width="12.5546875" bestFit="1" customWidth="1"/>
    <col min="10" max="10" width="12.33203125" bestFit="1" customWidth="1"/>
    <col min="12" max="12" width="11.33203125" bestFit="1" customWidth="1"/>
  </cols>
  <sheetData>
    <row r="1" spans="1:12" ht="15.6">
      <c r="A1" s="87" t="s">
        <v>234</v>
      </c>
    </row>
    <row r="2" spans="1:12" ht="15.6">
      <c r="A2" s="87" t="s">
        <v>261</v>
      </c>
      <c r="B2"/>
      <c r="C2"/>
      <c r="D2"/>
      <c r="E2"/>
      <c r="F2"/>
      <c r="G2"/>
    </row>
    <row r="3" spans="1:12">
      <c r="A3" s="121" t="s">
        <v>262</v>
      </c>
      <c r="B3"/>
      <c r="C3"/>
      <c r="D3"/>
      <c r="E3"/>
      <c r="F3"/>
      <c r="G3"/>
    </row>
    <row r="4" spans="1:12">
      <c r="H4" s="16"/>
      <c r="I4" s="16"/>
      <c r="J4" s="16"/>
    </row>
    <row r="5" spans="1:12" ht="24">
      <c r="A5" s="90" t="s">
        <v>284</v>
      </c>
      <c r="B5" s="91" t="s">
        <v>184</v>
      </c>
      <c r="C5" s="91" t="s">
        <v>185</v>
      </c>
      <c r="D5" s="91" t="s">
        <v>181</v>
      </c>
      <c r="E5" s="91" t="s">
        <v>182</v>
      </c>
      <c r="F5" s="91" t="s">
        <v>172</v>
      </c>
      <c r="G5" s="91" t="s">
        <v>183</v>
      </c>
      <c r="H5" s="98"/>
    </row>
    <row r="6" spans="1:12" ht="12.75" customHeight="1">
      <c r="A6" s="16" t="s">
        <v>333</v>
      </c>
      <c r="B6" s="127">
        <v>1</v>
      </c>
      <c r="C6" s="127">
        <v>0</v>
      </c>
      <c r="D6" s="127">
        <v>342</v>
      </c>
      <c r="E6" s="127">
        <v>32</v>
      </c>
      <c r="F6" s="127">
        <v>14</v>
      </c>
      <c r="G6" s="127">
        <v>6</v>
      </c>
      <c r="H6" s="118"/>
      <c r="I6" s="118"/>
      <c r="J6" s="119"/>
      <c r="K6" s="114"/>
    </row>
    <row r="7" spans="1:12" ht="12.75" customHeight="1">
      <c r="A7" s="16" t="s">
        <v>293</v>
      </c>
      <c r="B7" s="127">
        <v>1</v>
      </c>
      <c r="C7" s="127" t="s">
        <v>138</v>
      </c>
      <c r="D7" s="127">
        <v>153</v>
      </c>
      <c r="E7" s="127" t="s">
        <v>138</v>
      </c>
      <c r="F7" s="127">
        <v>4</v>
      </c>
      <c r="G7" s="127">
        <v>1</v>
      </c>
      <c r="H7" s="118"/>
      <c r="I7" s="118"/>
      <c r="J7" s="119"/>
      <c r="K7" s="114"/>
    </row>
    <row r="8" spans="1:12" ht="12.75" customHeight="1">
      <c r="A8" s="16" t="s">
        <v>295</v>
      </c>
      <c r="B8" s="127">
        <v>6</v>
      </c>
      <c r="C8" s="127" t="s">
        <v>138</v>
      </c>
      <c r="D8" s="127">
        <v>2186</v>
      </c>
      <c r="E8" s="127" t="s">
        <v>138</v>
      </c>
      <c r="F8" s="127">
        <v>87</v>
      </c>
      <c r="G8" s="127">
        <v>33</v>
      </c>
      <c r="H8" s="118"/>
      <c r="I8" s="118"/>
      <c r="J8" s="119"/>
      <c r="K8" s="114"/>
    </row>
    <row r="9" spans="1:12" ht="12.75" customHeight="1">
      <c r="A9" s="16" t="s">
        <v>296</v>
      </c>
      <c r="B9" s="127">
        <v>7</v>
      </c>
      <c r="C9" s="127">
        <v>1</v>
      </c>
      <c r="D9" s="127">
        <v>2097</v>
      </c>
      <c r="E9" s="127">
        <v>251</v>
      </c>
      <c r="F9" s="127">
        <v>104</v>
      </c>
      <c r="G9" s="127">
        <v>35</v>
      </c>
      <c r="H9" s="118"/>
      <c r="I9" s="118"/>
      <c r="J9" s="119"/>
      <c r="K9" s="114"/>
    </row>
    <row r="10" spans="1:12" ht="12.75" customHeight="1">
      <c r="A10" s="16" t="s">
        <v>297</v>
      </c>
      <c r="B10" s="127">
        <v>25</v>
      </c>
      <c r="C10" s="127">
        <v>1</v>
      </c>
      <c r="D10" s="127">
        <v>9280</v>
      </c>
      <c r="E10" s="127">
        <v>90</v>
      </c>
      <c r="F10" s="127">
        <v>353</v>
      </c>
      <c r="G10" s="127">
        <v>137</v>
      </c>
      <c r="H10" s="118"/>
      <c r="I10" s="118"/>
      <c r="J10" s="119"/>
      <c r="K10" s="114"/>
    </row>
    <row r="11" spans="1:12" ht="12.75" customHeight="1">
      <c r="A11" s="16" t="s">
        <v>298</v>
      </c>
      <c r="B11" s="127">
        <v>11</v>
      </c>
      <c r="C11" s="127">
        <v>0</v>
      </c>
      <c r="D11" s="127">
        <v>5959</v>
      </c>
      <c r="E11" s="127">
        <v>138</v>
      </c>
      <c r="F11" s="127">
        <v>188</v>
      </c>
      <c r="G11" s="127">
        <v>97</v>
      </c>
      <c r="H11" s="118"/>
      <c r="I11" s="118"/>
      <c r="J11" s="119"/>
      <c r="K11" s="114"/>
    </row>
    <row r="12" spans="1:12" ht="12.75" customHeight="1">
      <c r="A12" s="16" t="s">
        <v>299</v>
      </c>
      <c r="B12" s="127">
        <v>1</v>
      </c>
      <c r="C12" s="127" t="s">
        <v>138</v>
      </c>
      <c r="D12" s="127">
        <v>304</v>
      </c>
      <c r="E12" s="127" t="s">
        <v>138</v>
      </c>
      <c r="F12" s="127">
        <v>17</v>
      </c>
      <c r="G12" s="127">
        <v>7</v>
      </c>
      <c r="H12" s="118"/>
      <c r="I12" s="118"/>
      <c r="J12" s="119"/>
      <c r="K12" s="114"/>
    </row>
    <row r="13" spans="1:12" ht="12.75" customHeight="1">
      <c r="A13" s="16" t="s">
        <v>300</v>
      </c>
      <c r="B13" s="127">
        <v>9</v>
      </c>
      <c r="C13" s="127" t="s">
        <v>138</v>
      </c>
      <c r="D13" s="127">
        <v>6086</v>
      </c>
      <c r="E13" s="127" t="s">
        <v>138</v>
      </c>
      <c r="F13" s="127">
        <v>204</v>
      </c>
      <c r="G13" s="127">
        <v>142</v>
      </c>
      <c r="H13" s="118"/>
      <c r="I13" s="118"/>
      <c r="J13" s="119"/>
      <c r="K13" s="114"/>
    </row>
    <row r="14" spans="1:12" ht="12.75" customHeight="1">
      <c r="A14" s="16" t="s">
        <v>301</v>
      </c>
      <c r="B14" s="127">
        <v>0</v>
      </c>
      <c r="C14" s="127" t="s">
        <v>138</v>
      </c>
      <c r="D14" s="127">
        <v>252</v>
      </c>
      <c r="E14" s="127" t="s">
        <v>138</v>
      </c>
      <c r="F14" s="127">
        <v>9</v>
      </c>
      <c r="G14" s="127">
        <v>6</v>
      </c>
      <c r="H14" s="118"/>
      <c r="I14" s="118"/>
      <c r="J14" s="119"/>
      <c r="K14" s="114"/>
    </row>
    <row r="15" spans="1:12" ht="12.75" customHeight="1">
      <c r="A15" s="16" t="s">
        <v>302</v>
      </c>
      <c r="B15" s="127">
        <v>0</v>
      </c>
      <c r="C15" s="127" t="s">
        <v>138</v>
      </c>
      <c r="D15" s="127">
        <v>134</v>
      </c>
      <c r="E15" s="127" t="s">
        <v>138</v>
      </c>
      <c r="F15" s="127">
        <v>2</v>
      </c>
      <c r="G15" s="127">
        <v>1</v>
      </c>
      <c r="H15" s="118"/>
      <c r="I15" s="118"/>
      <c r="J15" s="119"/>
      <c r="K15" s="114"/>
    </row>
    <row r="16" spans="1:12" ht="12.75" customHeight="1">
      <c r="A16" s="16" t="s">
        <v>303</v>
      </c>
      <c r="B16" s="127">
        <v>0</v>
      </c>
      <c r="C16" s="127" t="s">
        <v>138</v>
      </c>
      <c r="D16" s="127">
        <v>85</v>
      </c>
      <c r="E16" s="127" t="s">
        <v>138</v>
      </c>
      <c r="F16" s="127">
        <v>6</v>
      </c>
      <c r="G16" s="127">
        <v>2</v>
      </c>
      <c r="H16" s="118"/>
      <c r="I16" s="118"/>
      <c r="J16" s="119"/>
      <c r="K16" s="114"/>
      <c r="L16" s="120"/>
    </row>
    <row r="17" spans="1:12" ht="12.75" customHeight="1">
      <c r="A17" s="16" t="s">
        <v>306</v>
      </c>
      <c r="B17" s="127">
        <v>22</v>
      </c>
      <c r="C17" s="127">
        <v>2</v>
      </c>
      <c r="D17" s="127">
        <v>6580</v>
      </c>
      <c r="E17" s="127">
        <v>975</v>
      </c>
      <c r="F17" s="127">
        <v>355</v>
      </c>
      <c r="G17" s="127">
        <v>98</v>
      </c>
      <c r="H17" s="118"/>
      <c r="I17" s="118"/>
      <c r="J17" s="119"/>
      <c r="K17" s="114"/>
    </row>
    <row r="18" spans="1:12" ht="12.75" customHeight="1">
      <c r="A18" s="16" t="s">
        <v>307</v>
      </c>
      <c r="B18" s="127">
        <v>0</v>
      </c>
      <c r="C18" s="127" t="s">
        <v>138</v>
      </c>
      <c r="D18" s="127">
        <v>53</v>
      </c>
      <c r="E18" s="127" t="s">
        <v>138</v>
      </c>
      <c r="F18" s="127">
        <v>2</v>
      </c>
      <c r="G18" s="127">
        <v>1</v>
      </c>
      <c r="H18" s="118"/>
      <c r="I18" s="118"/>
      <c r="J18" s="119"/>
      <c r="K18" s="114"/>
    </row>
    <row r="19" spans="1:12" ht="12.75" customHeight="1">
      <c r="A19" s="16" t="s">
        <v>308</v>
      </c>
      <c r="B19" s="127">
        <v>15</v>
      </c>
      <c r="C19" s="127" t="s">
        <v>138</v>
      </c>
      <c r="D19" s="127">
        <v>6957</v>
      </c>
      <c r="E19" s="127" t="s">
        <v>138</v>
      </c>
      <c r="F19" s="127">
        <v>231</v>
      </c>
      <c r="G19" s="127">
        <v>113</v>
      </c>
      <c r="H19" s="118"/>
      <c r="I19" s="118"/>
      <c r="J19" s="119"/>
      <c r="K19" s="114"/>
      <c r="L19" s="115"/>
    </row>
    <row r="20" spans="1:12" ht="12.75" customHeight="1">
      <c r="A20" s="16" t="s">
        <v>309</v>
      </c>
      <c r="B20" s="127">
        <v>9</v>
      </c>
      <c r="C20" s="127">
        <v>1</v>
      </c>
      <c r="D20" s="127">
        <v>4127</v>
      </c>
      <c r="E20" s="127">
        <v>298</v>
      </c>
      <c r="F20" s="127">
        <v>139</v>
      </c>
      <c r="G20" s="127">
        <v>62</v>
      </c>
      <c r="H20" s="118"/>
      <c r="I20" s="118"/>
      <c r="J20" s="119"/>
      <c r="K20" s="114"/>
    </row>
    <row r="21" spans="1:12" ht="12.75" customHeight="1">
      <c r="A21" s="16" t="s">
        <v>310</v>
      </c>
      <c r="B21" s="127">
        <v>14</v>
      </c>
      <c r="C21" s="127">
        <v>1</v>
      </c>
      <c r="D21" s="127">
        <v>6060</v>
      </c>
      <c r="E21" s="127">
        <v>415</v>
      </c>
      <c r="F21" s="127">
        <v>232</v>
      </c>
      <c r="G21" s="127">
        <v>112</v>
      </c>
      <c r="H21" s="118"/>
      <c r="I21" s="118"/>
      <c r="J21" s="119"/>
      <c r="K21" s="114"/>
    </row>
    <row r="22" spans="1:12" ht="12.75" customHeight="1">
      <c r="A22" s="16" t="s">
        <v>311</v>
      </c>
      <c r="B22" s="127">
        <v>71</v>
      </c>
      <c r="C22" s="127">
        <v>11</v>
      </c>
      <c r="D22" s="127">
        <v>30484</v>
      </c>
      <c r="E22" s="127">
        <v>4388</v>
      </c>
      <c r="F22" s="127">
        <v>1100</v>
      </c>
      <c r="G22" s="127">
        <v>473</v>
      </c>
      <c r="H22" s="118"/>
      <c r="I22" s="118"/>
      <c r="J22" s="119"/>
      <c r="K22" s="114"/>
    </row>
    <row r="23" spans="1:12" ht="12.75" customHeight="1">
      <c r="A23" s="16" t="s">
        <v>313</v>
      </c>
      <c r="B23" s="127">
        <v>1</v>
      </c>
      <c r="C23" s="127" t="s">
        <v>138</v>
      </c>
      <c r="D23" s="127">
        <v>45</v>
      </c>
      <c r="E23" s="127" t="s">
        <v>138</v>
      </c>
      <c r="F23" s="127">
        <v>24</v>
      </c>
      <c r="G23" s="127">
        <v>1</v>
      </c>
      <c r="H23" s="144"/>
      <c r="I23" s="144"/>
      <c r="J23" s="145"/>
      <c r="K23" s="146"/>
    </row>
    <row r="24" spans="1:12" ht="12.75" customHeight="1">
      <c r="A24" s="16" t="s">
        <v>314</v>
      </c>
      <c r="B24" s="97">
        <v>0</v>
      </c>
      <c r="C24" s="97" t="s">
        <v>138</v>
      </c>
      <c r="D24" s="97">
        <v>123</v>
      </c>
      <c r="E24" s="97" t="s">
        <v>138</v>
      </c>
      <c r="F24" s="97">
        <v>8</v>
      </c>
      <c r="G24" s="97">
        <v>3</v>
      </c>
    </row>
    <row r="25" spans="1:12" ht="12.75" customHeight="1">
      <c r="A25" s="16" t="s">
        <v>315</v>
      </c>
      <c r="B25" s="97">
        <v>4</v>
      </c>
      <c r="C25" s="97">
        <v>1</v>
      </c>
      <c r="D25" s="97">
        <v>1611</v>
      </c>
      <c r="E25" s="97">
        <v>232</v>
      </c>
      <c r="F25" s="97">
        <v>57</v>
      </c>
      <c r="G25" s="97">
        <v>22</v>
      </c>
    </row>
    <row r="26" spans="1:12" s="20" customFormat="1" ht="12.75" customHeight="1">
      <c r="A26" s="88" t="s">
        <v>220</v>
      </c>
      <c r="B26" s="132">
        <v>198</v>
      </c>
      <c r="C26" s="132">
        <v>16</v>
      </c>
      <c r="D26" s="132">
        <v>82918</v>
      </c>
      <c r="E26" s="132">
        <v>6819</v>
      </c>
      <c r="F26" s="132">
        <v>3134</v>
      </c>
      <c r="G26" s="132">
        <v>1350</v>
      </c>
      <c r="H26" s="135"/>
      <c r="I26" s="135"/>
      <c r="J26" s="133"/>
      <c r="K26" s="134"/>
    </row>
    <row r="27" spans="1:12" ht="12.75" customHeight="1"/>
    <row r="28" spans="1:12" ht="12.75" customHeight="1"/>
    <row r="29" spans="1:12" ht="12.75" customHeight="1"/>
    <row r="30" spans="1:12" ht="12.75" customHeight="1">
      <c r="D30" s="142"/>
    </row>
    <row r="31" spans="1:12" ht="12.75" customHeight="1"/>
    <row r="32" spans="1:12" ht="12.75" customHeight="1"/>
  </sheetData>
  <pageMargins left="0.7" right="0.7" top="0.75" bottom="0.75" header="0.3" footer="0.3"/>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33</vt:i4>
      </vt:variant>
    </vt:vector>
  </HeadingPairs>
  <TitlesOfParts>
    <vt:vector size="55" baseType="lpstr">
      <vt:lpstr>Titel</vt:lpstr>
      <vt:lpstr>Innehåll</vt:lpstr>
      <vt:lpstr>Kort om statistiken</vt:lpstr>
      <vt:lpstr>Definitioner</vt:lpstr>
      <vt:lpstr>Teckenförklaringar</vt:lpstr>
      <vt:lpstr>Sammanfattning</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Utökad historik 2ABC</vt:lpstr>
      <vt:lpstr>Utökad historik 3ABC</vt:lpstr>
      <vt:lpstr>Definitioner!_Toc343681227</vt:lpstr>
      <vt:lpstr>F1I</vt:lpstr>
      <vt:lpstr>F1IE</vt:lpstr>
      <vt:lpstr>L1I</vt:lpstr>
      <vt:lpstr>L1IE</vt:lpstr>
      <vt:lpstr>L2I</vt:lpstr>
      <vt:lpstr>L2IE</vt:lpstr>
      <vt:lpstr>S1I</vt:lpstr>
      <vt:lpstr>S1IE</vt:lpstr>
      <vt:lpstr>T1I</vt:lpstr>
      <vt:lpstr>T1IE</vt:lpstr>
      <vt:lpstr>T2I</vt:lpstr>
      <vt:lpstr>T2IE</vt:lpstr>
      <vt:lpstr>TT1INY</vt:lpstr>
      <vt:lpstr>TT1INYE</vt:lpstr>
      <vt:lpstr>TT2I</vt:lpstr>
      <vt:lpstr>TT2IE</vt:lpstr>
      <vt:lpstr>Definitioner!Utskriftsområde</vt:lpstr>
      <vt:lpstr>Teckenförklaringar!Utskriftsområde</vt:lpstr>
      <vt:lpstr>V1I</vt:lpstr>
      <vt:lpstr>V1IE</vt:lpstr>
      <vt:lpstr>V1N</vt:lpstr>
      <vt:lpstr>V1NE</vt:lpstr>
      <vt:lpstr>V2I</vt:lpstr>
      <vt:lpstr>V2IE</vt:lpstr>
      <vt:lpstr>V3I</vt:lpstr>
      <vt:lpstr>V3IE</vt:lpstr>
      <vt:lpstr>Är1</vt:lpstr>
      <vt:lpstr>Är1E</vt:lpstr>
      <vt:lpstr>Är2</vt:lpstr>
      <vt:lpstr>Är2E</vt:lpstr>
      <vt:lpstr>Är3</vt:lpstr>
      <vt:lpstr>Är3E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scbmaso</dc:creator>
  <cp:lastModifiedBy>Johan Landin</cp:lastModifiedBy>
  <cp:lastPrinted>2024-10-04T05:52:46Z</cp:lastPrinted>
  <dcterms:created xsi:type="dcterms:W3CDTF">2011-03-30T13:24:09Z</dcterms:created>
  <dcterms:modified xsi:type="dcterms:W3CDTF">2025-01-29T11:40:52Z</dcterms:modified>
</cp:coreProperties>
</file>