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B965CF5E-06AF-4F62-A139-7AC7B612652C}" xr6:coauthVersionLast="47" xr6:coauthVersionMax="47" xr10:uidLastSave="{00000000-0000-0000-0000-000000000000}"/>
  <bookViews>
    <workbookView xWindow="28680" yWindow="-120" windowWidth="51840" windowHeight="21120" tabRatio="745" xr2:uid="{00000000-000D-0000-FFFF-FFFF00000000}"/>
  </bookViews>
  <sheets>
    <sheet name="Titel" sheetId="8" r:id="rId1"/>
    <sheet name="Info" sheetId="9" r:id="rId2"/>
    <sheet name="Totalt" sheetId="10" r:id="rId3"/>
    <sheet name="Bensin" sheetId="1" r:id="rId4"/>
    <sheet name="Diesel" sheetId="2" r:id="rId5"/>
    <sheet name="El" sheetId="3" r:id="rId6"/>
    <sheet name="Elhybrid" sheetId="4" r:id="rId7"/>
    <sheet name="Laddhybrid" sheetId="5" r:id="rId8"/>
    <sheet name="Etanol" sheetId="6" r:id="rId9"/>
    <sheet name="Gas" sheetId="7" r:id="rId10"/>
    <sheet name="Figur 1" sheetId="33"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5" i="10" l="1"/>
  <c r="I36" i="10"/>
  <c r="I37" i="10"/>
  <c r="I38" i="10"/>
  <c r="I39" i="10"/>
  <c r="I40" i="10"/>
  <c r="I41" i="10"/>
  <c r="I42" i="10"/>
  <c r="I43" i="10"/>
  <c r="I34" i="10"/>
  <c r="M27" i="2"/>
  <c r="M23" i="1"/>
  <c r="E35" i="10"/>
  <c r="E36" i="10"/>
  <c r="E37" i="10"/>
  <c r="E38" i="10"/>
  <c r="E39" i="10"/>
  <c r="E40" i="10"/>
  <c r="E41" i="10"/>
  <c r="E42" i="10"/>
  <c r="E43" i="10"/>
  <c r="F36" i="10"/>
  <c r="F37" i="10"/>
  <c r="F38" i="10"/>
  <c r="F39" i="10"/>
  <c r="F40" i="10"/>
  <c r="F41" i="10"/>
  <c r="F42" i="10"/>
  <c r="F43" i="10"/>
  <c r="G35" i="10"/>
  <c r="H35" i="10"/>
  <c r="G36" i="10"/>
  <c r="H36" i="10"/>
  <c r="G37" i="10"/>
  <c r="H37" i="10"/>
  <c r="G38" i="10"/>
  <c r="H38" i="10"/>
  <c r="G39" i="10"/>
  <c r="H39" i="10"/>
  <c r="G40" i="10"/>
  <c r="H40" i="10"/>
  <c r="G41" i="10"/>
  <c r="H41" i="10"/>
  <c r="G42" i="10"/>
  <c r="H42" i="10"/>
  <c r="G43" i="10"/>
  <c r="H43" i="10"/>
  <c r="H34" i="10"/>
  <c r="G34" i="10"/>
  <c r="F35" i="10"/>
  <c r="E34" i="10"/>
  <c r="G19" i="10"/>
  <c r="H19" i="10"/>
  <c r="G20" i="10"/>
  <c r="H20" i="10"/>
  <c r="G21" i="10"/>
  <c r="H21" i="10"/>
  <c r="G22" i="10"/>
  <c r="H22" i="10"/>
  <c r="G23" i="10"/>
  <c r="H23" i="10"/>
  <c r="G24" i="10"/>
  <c r="H24" i="10"/>
  <c r="G25" i="10"/>
  <c r="H25" i="10"/>
  <c r="G26" i="10"/>
  <c r="H26" i="10"/>
  <c r="G27" i="10"/>
  <c r="H27" i="10"/>
  <c r="F20" i="10"/>
  <c r="F21" i="10"/>
  <c r="F22" i="10"/>
  <c r="F23" i="10"/>
  <c r="F24" i="10"/>
  <c r="F25" i="10"/>
  <c r="F26" i="10"/>
  <c r="F27" i="10"/>
  <c r="F19" i="10"/>
  <c r="E19" i="10"/>
  <c r="E20" i="10"/>
  <c r="E21" i="10"/>
  <c r="E22" i="10"/>
  <c r="E23" i="10"/>
  <c r="E24" i="10"/>
  <c r="E25" i="10"/>
  <c r="E26" i="10"/>
  <c r="E27" i="10"/>
  <c r="D19" i="10"/>
  <c r="D20" i="10"/>
  <c r="D21" i="10"/>
  <c r="D22" i="10"/>
  <c r="D23" i="10"/>
  <c r="D24" i="10"/>
  <c r="D25" i="10"/>
  <c r="D26" i="10"/>
  <c r="D27" i="10"/>
  <c r="B19" i="10"/>
  <c r="B20" i="10"/>
  <c r="B21" i="10"/>
  <c r="B22" i="10"/>
  <c r="B23" i="10"/>
  <c r="B24" i="10"/>
  <c r="B25" i="10"/>
  <c r="B26" i="10"/>
  <c r="B27" i="10"/>
  <c r="C19" i="10"/>
  <c r="C20" i="10"/>
  <c r="C21" i="10"/>
  <c r="C22" i="10"/>
  <c r="C23" i="10"/>
  <c r="C24" i="10"/>
  <c r="C25" i="10"/>
  <c r="C26" i="10"/>
  <c r="C27" i="10"/>
  <c r="C18" i="10"/>
  <c r="C35" i="10"/>
  <c r="C36" i="10"/>
  <c r="C37" i="10"/>
  <c r="C38" i="10"/>
  <c r="C39" i="10"/>
  <c r="C40" i="10"/>
  <c r="C41" i="10"/>
  <c r="C42" i="10"/>
  <c r="C43" i="10"/>
  <c r="C34" i="10"/>
  <c r="D35" i="10"/>
  <c r="D36" i="10"/>
  <c r="D37" i="10"/>
  <c r="D38" i="10"/>
  <c r="D39" i="10"/>
  <c r="D40" i="10"/>
  <c r="D41" i="10"/>
  <c r="D42" i="10"/>
  <c r="D43" i="10"/>
  <c r="D34" i="10"/>
  <c r="B35" i="10"/>
  <c r="B36" i="10"/>
  <c r="B37" i="10"/>
  <c r="B38" i="10"/>
  <c r="B39" i="10"/>
  <c r="B40" i="10"/>
  <c r="B41" i="10"/>
  <c r="B42" i="10"/>
  <c r="B43" i="10"/>
  <c r="B34" i="10"/>
  <c r="F13" i="1"/>
  <c r="I23" i="10" l="1"/>
  <c r="I22" i="10"/>
  <c r="B32" i="2"/>
  <c r="M27" i="7" l="1"/>
  <c r="B41" i="7" s="1"/>
  <c r="F13" i="7"/>
  <c r="M27" i="6"/>
  <c r="B41" i="6" s="1"/>
  <c r="F13" i="6"/>
  <c r="M26" i="5"/>
  <c r="F13" i="5"/>
  <c r="M27" i="4"/>
  <c r="B41" i="4" s="1"/>
  <c r="F13" i="4"/>
  <c r="F13" i="3"/>
  <c r="M27" i="3"/>
  <c r="C41" i="2"/>
  <c r="F12" i="2"/>
  <c r="F11" i="2"/>
  <c r="F10" i="2"/>
  <c r="F9" i="2"/>
  <c r="F8" i="2"/>
  <c r="F7" i="2"/>
  <c r="F6" i="2"/>
  <c r="F5" i="2"/>
  <c r="B32" i="1"/>
  <c r="F40" i="1"/>
  <c r="E40" i="1"/>
  <c r="D40" i="1"/>
  <c r="C40" i="1"/>
  <c r="B40" i="1"/>
  <c r="G40" i="1" s="1"/>
  <c r="F39" i="1"/>
  <c r="E39" i="1"/>
  <c r="D39" i="1"/>
  <c r="C39" i="1"/>
  <c r="B39" i="1"/>
  <c r="G39" i="1" s="1"/>
  <c r="F38" i="1"/>
  <c r="E38" i="1"/>
  <c r="D38" i="1"/>
  <c r="G38" i="1" s="1"/>
  <c r="C38" i="1"/>
  <c r="B38" i="1"/>
  <c r="F37" i="1"/>
  <c r="E37" i="1"/>
  <c r="D37" i="1"/>
  <c r="C37" i="1"/>
  <c r="B37" i="1"/>
  <c r="F36" i="1"/>
  <c r="E36" i="1"/>
  <c r="D36" i="1"/>
  <c r="C36" i="1"/>
  <c r="B36" i="1"/>
  <c r="G36" i="1" s="1"/>
  <c r="F35" i="1"/>
  <c r="G35" i="1" s="1"/>
  <c r="E35" i="1"/>
  <c r="D35" i="1"/>
  <c r="C35" i="1"/>
  <c r="B35" i="1"/>
  <c r="F34" i="1"/>
  <c r="E34" i="1"/>
  <c r="D34" i="1"/>
  <c r="C34" i="1"/>
  <c r="B34" i="1"/>
  <c r="G34" i="1" s="1"/>
  <c r="F33" i="1"/>
  <c r="E33" i="1"/>
  <c r="D33" i="1"/>
  <c r="C33" i="1"/>
  <c r="B33" i="1"/>
  <c r="G33" i="1" s="1"/>
  <c r="F32" i="1"/>
  <c r="E32" i="1"/>
  <c r="D32" i="1"/>
  <c r="C32" i="1"/>
  <c r="G32" i="1"/>
  <c r="M26" i="1"/>
  <c r="M25" i="1"/>
  <c r="M24" i="1"/>
  <c r="M22" i="1"/>
  <c r="M21" i="1"/>
  <c r="M20" i="1"/>
  <c r="M19" i="1"/>
  <c r="M18" i="1"/>
  <c r="G37" i="1" l="1"/>
  <c r="F41" i="7"/>
  <c r="E41" i="7"/>
  <c r="D41" i="7"/>
  <c r="C41" i="7"/>
  <c r="F41" i="6"/>
  <c r="E41" i="6"/>
  <c r="D41" i="6"/>
  <c r="C41" i="6"/>
  <c r="C41" i="4"/>
  <c r="G41" i="4" s="1"/>
  <c r="E41" i="4"/>
  <c r="D41" i="4"/>
  <c r="F41" i="2"/>
  <c r="E41" i="2"/>
  <c r="D41" i="2"/>
  <c r="B41" i="2"/>
  <c r="G41" i="2" s="1"/>
  <c r="M27" i="1"/>
  <c r="M26" i="2"/>
  <c r="C40" i="2" s="1"/>
  <c r="M26" i="3"/>
  <c r="M26" i="4"/>
  <c r="C40" i="4" s="1"/>
  <c r="M26" i="6"/>
  <c r="B40" i="6" s="1"/>
  <c r="M26" i="7"/>
  <c r="C40" i="7" s="1"/>
  <c r="M25" i="5"/>
  <c r="F12" i="7"/>
  <c r="F12" i="6"/>
  <c r="F12" i="5"/>
  <c r="F12" i="1"/>
  <c r="G41" i="7" l="1"/>
  <c r="G41" i="6"/>
  <c r="F40" i="6"/>
  <c r="B40" i="4"/>
  <c r="E40" i="4"/>
  <c r="D40" i="4"/>
  <c r="G40" i="4" s="1"/>
  <c r="B40" i="2"/>
  <c r="D40" i="2"/>
  <c r="F40" i="2"/>
  <c r="E40" i="2"/>
  <c r="C41" i="1"/>
  <c r="B41" i="1"/>
  <c r="F41" i="1"/>
  <c r="E41" i="1"/>
  <c r="D41" i="1"/>
  <c r="E40" i="6"/>
  <c r="C40" i="6"/>
  <c r="D40" i="6"/>
  <c r="E40" i="7"/>
  <c r="D40" i="7"/>
  <c r="B40" i="7"/>
  <c r="F40" i="7"/>
  <c r="F12" i="4"/>
  <c r="F12" i="3"/>
  <c r="F13" i="2"/>
  <c r="B33" i="10"/>
  <c r="G41" i="1" l="1"/>
  <c r="G40" i="2"/>
  <c r="G40" i="6"/>
  <c r="G40" i="7"/>
  <c r="M25" i="6"/>
  <c r="M25" i="7"/>
  <c r="B39" i="7" s="1"/>
  <c r="M24" i="5"/>
  <c r="M25" i="4"/>
  <c r="B39" i="4" s="1"/>
  <c r="M25" i="3"/>
  <c r="M25" i="2"/>
  <c r="C39" i="2" s="1"/>
  <c r="B39" i="6" l="1"/>
  <c r="F39" i="6"/>
  <c r="D39" i="7"/>
  <c r="E39" i="7"/>
  <c r="E39" i="6"/>
  <c r="D39" i="6"/>
  <c r="C39" i="6"/>
  <c r="B39" i="2"/>
  <c r="E39" i="4"/>
  <c r="D39" i="4"/>
  <c r="C39" i="4"/>
  <c r="F39" i="2"/>
  <c r="E39" i="2"/>
  <c r="D39" i="2"/>
  <c r="C39" i="7"/>
  <c r="F39" i="7"/>
  <c r="F11" i="3"/>
  <c r="F11" i="6"/>
  <c r="F11" i="7"/>
  <c r="F11" i="5"/>
  <c r="F11" i="4"/>
  <c r="F10" i="4"/>
  <c r="F11" i="1"/>
  <c r="F10" i="7"/>
  <c r="G39" i="2" l="1"/>
  <c r="G39" i="6"/>
  <c r="G39" i="7"/>
  <c r="G39" i="4"/>
  <c r="F10" i="1"/>
  <c r="D18" i="10" l="1"/>
  <c r="M24" i="4" l="1"/>
  <c r="M24" i="3"/>
  <c r="M24" i="2"/>
  <c r="M24" i="6" l="1"/>
  <c r="F10" i="6"/>
  <c r="M24" i="7"/>
  <c r="D38" i="6" l="1"/>
  <c r="F38" i="6"/>
  <c r="E38" i="7"/>
  <c r="B38" i="7"/>
  <c r="C38" i="6"/>
  <c r="B38" i="6"/>
  <c r="E38" i="6"/>
  <c r="C38" i="7"/>
  <c r="D38" i="7"/>
  <c r="F38" i="7"/>
  <c r="M23" i="5"/>
  <c r="F10" i="5"/>
  <c r="B38" i="4"/>
  <c r="C38" i="4"/>
  <c r="D38" i="4"/>
  <c r="E38" i="4"/>
  <c r="G38" i="4" l="1"/>
  <c r="G38" i="6"/>
  <c r="G38" i="7"/>
  <c r="F10" i="3"/>
  <c r="B38" i="2"/>
  <c r="C38" i="2"/>
  <c r="D38" i="2"/>
  <c r="E38" i="2"/>
  <c r="F38" i="2"/>
  <c r="G38" i="2" l="1"/>
  <c r="A40" i="10"/>
  <c r="I24" i="10"/>
  <c r="F9" i="1"/>
  <c r="M23" i="6" l="1"/>
  <c r="D37" i="6" s="1"/>
  <c r="M23" i="7"/>
  <c r="M22" i="5"/>
  <c r="M23" i="4"/>
  <c r="C37" i="4" s="1"/>
  <c r="M23" i="3"/>
  <c r="M23" i="2"/>
  <c r="E37" i="2" s="1"/>
  <c r="F9" i="6"/>
  <c r="F9" i="7"/>
  <c r="F9" i="5"/>
  <c r="F9" i="4"/>
  <c r="F9" i="3"/>
  <c r="A39" i="10"/>
  <c r="E37" i="7" l="1"/>
  <c r="F37" i="7"/>
  <c r="D37" i="7"/>
  <c r="B37" i="7"/>
  <c r="C37" i="7"/>
  <c r="B37" i="4"/>
  <c r="D37" i="4"/>
  <c r="E37" i="4"/>
  <c r="D37" i="2"/>
  <c r="C37" i="2"/>
  <c r="F37" i="2"/>
  <c r="B37" i="2"/>
  <c r="C37" i="6"/>
  <c r="B37" i="6"/>
  <c r="E37" i="6"/>
  <c r="G37" i="4" l="1"/>
  <c r="G37" i="2"/>
  <c r="G37" i="7"/>
  <c r="G37" i="6"/>
  <c r="M22" i="7" l="1"/>
  <c r="B36" i="7" l="1"/>
  <c r="C36" i="7"/>
  <c r="D36" i="7"/>
  <c r="E36" i="7"/>
  <c r="M22" i="6"/>
  <c r="F36" i="6" s="1"/>
  <c r="M21" i="5"/>
  <c r="M22" i="4"/>
  <c r="E36" i="4" s="1"/>
  <c r="M22" i="3"/>
  <c r="M22" i="2"/>
  <c r="E36" i="2" s="1"/>
  <c r="F8" i="3"/>
  <c r="F8" i="7"/>
  <c r="F8" i="6"/>
  <c r="F8" i="5"/>
  <c r="F8" i="4"/>
  <c r="F8" i="1"/>
  <c r="E36" i="6" l="1"/>
  <c r="D36" i="6"/>
  <c r="C36" i="6"/>
  <c r="D36" i="4"/>
  <c r="C36" i="4"/>
  <c r="G36" i="7"/>
  <c r="B36" i="6"/>
  <c r="B36" i="4"/>
  <c r="C36" i="2"/>
  <c r="F36" i="2"/>
  <c r="B36" i="2"/>
  <c r="D36" i="2"/>
  <c r="A38" i="10"/>
  <c r="G36" i="4" l="1"/>
  <c r="G36" i="6"/>
  <c r="G36" i="2"/>
  <c r="E35" i="7"/>
  <c r="D35" i="7"/>
  <c r="C35" i="7"/>
  <c r="B35" i="7"/>
  <c r="E34" i="7"/>
  <c r="D34" i="7"/>
  <c r="C34" i="7"/>
  <c r="B34" i="7"/>
  <c r="E33" i="7"/>
  <c r="D33" i="7"/>
  <c r="C33" i="7"/>
  <c r="B33" i="7"/>
  <c r="E32" i="7"/>
  <c r="D32" i="7"/>
  <c r="C32" i="7"/>
  <c r="B32" i="7"/>
  <c r="E35" i="6"/>
  <c r="D35" i="6"/>
  <c r="C35" i="6"/>
  <c r="B35" i="6"/>
  <c r="D34" i="6"/>
  <c r="C34" i="6"/>
  <c r="B34" i="6"/>
  <c r="E33" i="6"/>
  <c r="D33" i="6"/>
  <c r="C33" i="6"/>
  <c r="B33" i="6"/>
  <c r="D32" i="6"/>
  <c r="C32" i="6"/>
  <c r="B32" i="6"/>
  <c r="E35" i="4"/>
  <c r="D35" i="4"/>
  <c r="C35" i="4"/>
  <c r="B35" i="4"/>
  <c r="E34" i="4"/>
  <c r="D34" i="4"/>
  <c r="C34" i="4"/>
  <c r="B34" i="4"/>
  <c r="D33" i="4"/>
  <c r="C33" i="4"/>
  <c r="B33" i="4"/>
  <c r="D32" i="4"/>
  <c r="C32" i="4"/>
  <c r="B32" i="4"/>
  <c r="D35" i="2"/>
  <c r="D33" i="2"/>
  <c r="F32" i="2"/>
  <c r="C35" i="2"/>
  <c r="E34" i="2"/>
  <c r="C33" i="2"/>
  <c r="E32" i="2"/>
  <c r="H18" i="10"/>
  <c r="I18" i="10" s="1"/>
  <c r="I19" i="10"/>
  <c r="I20" i="10"/>
  <c r="I21" i="10"/>
  <c r="G18" i="10"/>
  <c r="E18" i="10"/>
  <c r="B18" i="10"/>
  <c r="F5" i="1"/>
  <c r="F6" i="1"/>
  <c r="F7" i="1"/>
  <c r="H33" i="10"/>
  <c r="G33" i="10"/>
  <c r="F33" i="10"/>
  <c r="D33" i="10"/>
  <c r="C33" i="10"/>
  <c r="A37" i="10"/>
  <c r="A36" i="10"/>
  <c r="A35" i="10"/>
  <c r="A34" i="10"/>
  <c r="G33" i="7" l="1"/>
  <c r="G34" i="7"/>
  <c r="G35" i="7"/>
  <c r="G32" i="7"/>
  <c r="G34" i="6"/>
  <c r="G35" i="6"/>
  <c r="G33" i="6"/>
  <c r="G32" i="6"/>
  <c r="G33" i="4"/>
  <c r="G34" i="4"/>
  <c r="G35" i="4"/>
  <c r="G32" i="4"/>
  <c r="C32" i="2"/>
  <c r="E33" i="2"/>
  <c r="C34" i="2"/>
  <c r="E35" i="2"/>
  <c r="B34" i="2"/>
  <c r="D32" i="2"/>
  <c r="B33" i="2"/>
  <c r="F33" i="2"/>
  <c r="D34" i="2"/>
  <c r="B35" i="2"/>
  <c r="F35" i="2"/>
  <c r="F34" i="2"/>
  <c r="G32" i="2" l="1"/>
  <c r="G33" i="2"/>
  <c r="G35" i="2"/>
  <c r="G34" i="2"/>
  <c r="F5" i="7" l="1"/>
  <c r="F6" i="7"/>
  <c r="F7" i="7"/>
  <c r="F5" i="6"/>
  <c r="F6" i="6"/>
  <c r="F7" i="6"/>
  <c r="F5" i="5"/>
  <c r="F6" i="5"/>
  <c r="F7" i="5"/>
  <c r="F5" i="4"/>
  <c r="F6" i="4"/>
  <c r="F7" i="4"/>
  <c r="F5" i="3"/>
  <c r="F6" i="3"/>
  <c r="F7" i="3"/>
</calcChain>
</file>

<file path=xl/sharedStrings.xml><?xml version="1.0" encoding="utf-8"?>
<sst xmlns="http://schemas.openxmlformats.org/spreadsheetml/2006/main" count="174" uniqueCount="54">
  <si>
    <t>El</t>
  </si>
  <si>
    <t>Bensin</t>
  </si>
  <si>
    <t>År</t>
  </si>
  <si>
    <t>I trafik</t>
  </si>
  <si>
    <t>Nyregisteringar</t>
  </si>
  <si>
    <t>Avregistreringar</t>
  </si>
  <si>
    <t>Diesel</t>
  </si>
  <si>
    <t>Etanol</t>
  </si>
  <si>
    <t>Varav avregistrering till utland</t>
  </si>
  <si>
    <t>Mikael Levin</t>
  </si>
  <si>
    <t>tel: 010-414 42 27, e-post: mikael.levin@trafa.se</t>
  </si>
  <si>
    <t>Kontaktpersoner:</t>
  </si>
  <si>
    <t xml:space="preserve">                               </t>
  </si>
  <si>
    <t>Gas</t>
  </si>
  <si>
    <t xml:space="preserve">0-5 år </t>
  </si>
  <si>
    <t xml:space="preserve">6-10 år </t>
  </si>
  <si>
    <t xml:space="preserve">11-15 år </t>
  </si>
  <si>
    <t xml:space="preserve">16-20 år </t>
  </si>
  <si>
    <t xml:space="preserve">20+ år </t>
  </si>
  <si>
    <t>Totalt</t>
  </si>
  <si>
    <t>Personbilar avregistrerade till utlandet</t>
  </si>
  <si>
    <t>Elhybrid</t>
  </si>
  <si>
    <t>Laddhybrid</t>
  </si>
  <si>
    <t>Statistiken baseras på uppgifter från Vägtrafikregistret och avser avregistrerade personbilar under året. Gruppering av drivmedel är samma som i den officiella statistiken om fordon.</t>
  </si>
  <si>
    <t>Övriga</t>
  </si>
  <si>
    <t>Nettoförändring</t>
  </si>
  <si>
    <t>Nettoföändring</t>
  </si>
  <si>
    <r>
      <t xml:space="preserve">1) </t>
    </r>
    <r>
      <rPr>
        <sz val="8"/>
        <rFont val="Arial"/>
        <family val="2"/>
      </rPr>
      <t>Exklusive mildhybrider som redovisas under det huvudsakliga drivmedlet.</t>
    </r>
  </si>
  <si>
    <r>
      <t>Elhybrid</t>
    </r>
    <r>
      <rPr>
        <vertAlign val="superscript"/>
        <sz val="8"/>
        <color theme="1"/>
        <rFont val="Arial"/>
        <family val="2"/>
      </rPr>
      <t>1)</t>
    </r>
  </si>
  <si>
    <t>Personbilar avregistrerade till utlandet fördelat på bilens ålder. Drivmedel laddhybrid. År 2015−2022.</t>
  </si>
  <si>
    <r>
      <t xml:space="preserve">Publiceringsdatum: </t>
    </r>
    <r>
      <rPr>
        <sz val="10"/>
        <color theme="1"/>
        <rFont val="Arial"/>
        <family val="2"/>
      </rPr>
      <t>2024-02-29</t>
    </r>
  </si>
  <si>
    <t>Att avregistrera ett fordon innebär att fordonet tas bort permanent från Vägtrafikregistret. Den vanligaste orsaken till en avregistrering är i regel att fordonet skrotas. Ett fordon som exporteras ut ur Sverige ska avregistreras. Fordon kan även avregistreras via administrativ skrotning, där Transportstyrelsen avregistrerar fordon som varit avställda en längre tid och har obetalda avgifter.</t>
  </si>
  <si>
    <r>
      <t xml:space="preserve">Trafikanalys har tidigare publiceras två rapporter som berör exporten av begagnade personbil. Läs mer i </t>
    </r>
    <r>
      <rPr>
        <i/>
        <sz val="9"/>
        <color theme="1"/>
        <rFont val="Arial"/>
        <family val="2"/>
      </rPr>
      <t>Export av begagnade miljöbilar och fossiloberoendet</t>
    </r>
    <r>
      <rPr>
        <sz val="9"/>
        <color theme="1"/>
        <rFont val="Arial"/>
        <family val="2"/>
      </rPr>
      <t xml:space="preserve"> (Trafikanalys Rapport 2017:6) samt</t>
    </r>
    <r>
      <rPr>
        <i/>
        <sz val="9"/>
        <color theme="1"/>
        <rFont val="Arial"/>
        <family val="2"/>
      </rPr>
      <t xml:space="preserve"> Personbilsparkens fossiloberoende - utveckling och styrmedel </t>
    </r>
    <r>
      <rPr>
        <sz val="9"/>
        <color theme="1"/>
        <rFont val="Arial"/>
        <family val="2"/>
      </rPr>
      <t>(Trafikanalys Rapport 2016:11</t>
    </r>
    <r>
      <rPr>
        <i/>
        <sz val="9"/>
        <color theme="1"/>
        <rFont val="Arial"/>
        <family val="2"/>
      </rPr>
      <t>).</t>
    </r>
  </si>
  <si>
    <t>Personbilar i trafik, nyregistreringar, avregistreringar totalt samt till utlandet. År 2014–2023.</t>
  </si>
  <si>
    <t>Antal avregistrerade personbilar, per bränsle. År 2014–2023.</t>
  </si>
  <si>
    <t>Antal avregistrerade personbilar som går till utlandet, per bränsle. År 2014–2023.</t>
  </si>
  <si>
    <t>Personbilar i trafik, nyregistreringar, avregistreringar totalt samt till utlandet. Drivmedel bensin. År 2014–2023.</t>
  </si>
  <si>
    <t>Personbilar avregistrerade till utlandet fördelat på bilens ålder. Drivmedel bensin. År 2014–2023.</t>
  </si>
  <si>
    <t>Personbilar avregistrerade till utlandet, andelar per bilåldersgrupp. Drivmedel bensin. År 2014–2023.</t>
  </si>
  <si>
    <t>Personbilar i trafik, nyregistreringar, avregistreringar totalt samt till utlandet. Drivmedel diesel. År 2014–2023.</t>
  </si>
  <si>
    <t>Personbilar avregistrerade till utlandet fördelat på bilens ålder. Drivmedel diesel. År 2014–2023.</t>
  </si>
  <si>
    <t>Personbilar avregistrerade till utlandet, andelar per bilåldersgrupp. Drivmedel diesel. År 2014–2023.</t>
  </si>
  <si>
    <t>Personbilar i trafik, nyregistreringar, avregistreringar totalt samt till utlandet. Drivmedel el. År 2014–2023.</t>
  </si>
  <si>
    <t>Personbilar avregistrerade till utlandet fördelat på bilens ålder. Drivmedel el. År 2014–2023.</t>
  </si>
  <si>
    <t>Personbilar i trafik, nyregistreringar, avregistreringar totalt samt till utlandet. Drivmedel elhybrid. År 2014–2023.</t>
  </si>
  <si>
    <t>Personbilar avregistrerade till utlandet fördelat på bilens ålder. Drivmedel elhybrid. År 2014–2023.</t>
  </si>
  <si>
    <t>Personbilar avregistrerade till utlandet, andelar per bilåldersgrupp. Drivmedel elhybrid. År 2014–2023.</t>
  </si>
  <si>
    <t>Personbilar i trafik, nyregistreringar, avregistreringar totalt samt till utlandet. Drivmedel laddhybrid. År 2014–2023.</t>
  </si>
  <si>
    <t>Personbilar i trafik, nyregistreringar, avregistreringar totalt samt till utlandet. Drivmedel etanol. År 2014–2023.</t>
  </si>
  <si>
    <t>Personbilar avregistrerade till utlandet fördelat på bilens ålder. Drivmedel etanol. År 2014–2023.</t>
  </si>
  <si>
    <t>Personbilar avregistrerade till utlandet, andelar per bilåldersgrupp. Drivmedel etanol. År 2014–2023.</t>
  </si>
  <si>
    <t>Personbilar i trafik, nyregistreringar, avregistreringar totalt samt till utlandet. Drivmedel gas. År 2014–2023.</t>
  </si>
  <si>
    <t>Personbilar avregistrerade till utlandet fördelat på bilens ålder. Drivmedel gas. År 2014–2023.</t>
  </si>
  <si>
    <t>Personbilar avregistrerade till utlandet, andelar per bilåldersgrupp. Drivmedel gas. År 2014–2023.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</si>
</sst>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0"/>
      <name val="Arial"/>
      <family val="2"/>
    </font>
    <font>
      <sz val="8"/>
      <name val="Arial"/>
      <family val="2"/>
    </font>
    <font>
      <sz val="11"/>
      <color rgb="FFFF0000"/>
      <name val="Calibri"/>
      <family val="2"/>
      <scheme val="minor"/>
    </font>
    <font>
      <b/>
      <sz val="16"/>
      <color indexed="9"/>
      <name val="Tahoma"/>
      <family val="2"/>
    </font>
    <font>
      <b/>
      <i/>
      <sz val="11"/>
      <color rgb="FFFF0000"/>
      <name val="Calibri"/>
      <family val="2"/>
      <scheme val="minor"/>
    </font>
    <font>
      <sz val="9"/>
      <name val="Arial"/>
      <family val="2"/>
    </font>
    <font>
      <b/>
      <i/>
      <sz val="14"/>
      <name val="Calibri"/>
      <family val="2"/>
      <scheme val="minor"/>
    </font>
    <font>
      <b/>
      <i/>
      <sz val="14"/>
      <name val="Arial"/>
      <family val="2"/>
    </font>
    <font>
      <i/>
      <sz val="11"/>
      <color theme="1"/>
      <name val="Calibri"/>
      <family val="2"/>
      <scheme val="minor"/>
    </font>
    <font>
      <sz val="10"/>
      <name val="System"/>
    </font>
    <font>
      <sz val="11"/>
      <color theme="1"/>
      <name val="Calibri"/>
      <family val="2"/>
      <scheme val="minor"/>
    </font>
    <font>
      <b/>
      <sz val="9"/>
      <name val="Arial"/>
      <family val="2"/>
    </font>
    <font>
      <sz val="8"/>
      <color theme="1"/>
      <name val="Arial"/>
      <family val="2"/>
    </font>
    <font>
      <sz val="10"/>
      <name val="Calibri"/>
      <family val="2"/>
      <scheme val="minor"/>
    </font>
    <font>
      <i/>
      <sz val="10"/>
      <name val="Calibri"/>
      <family val="2"/>
      <scheme val="minor"/>
    </font>
    <font>
      <sz val="11"/>
      <color theme="1"/>
      <name val="Arial"/>
      <family val="2"/>
    </font>
    <font>
      <vertAlign val="superscript"/>
      <sz val="8"/>
      <name val="Arial"/>
      <family val="2"/>
    </font>
    <font>
      <b/>
      <sz val="16"/>
      <color indexed="9"/>
      <name val="Arial"/>
      <family val="2"/>
    </font>
    <font>
      <sz val="9"/>
      <color theme="1"/>
      <name val="Arial"/>
      <family val="2"/>
    </font>
    <font>
      <i/>
      <sz val="9"/>
      <color theme="1"/>
      <name val="Arial"/>
      <family val="2"/>
    </font>
    <font>
      <b/>
      <sz val="18"/>
      <name val="Arial"/>
      <family val="2"/>
    </font>
    <font>
      <b/>
      <sz val="10"/>
      <color theme="1"/>
      <name val="Arial"/>
      <family val="2"/>
    </font>
    <font>
      <sz val="10"/>
      <color theme="1"/>
      <name val="Arial"/>
      <family val="2"/>
    </font>
    <font>
      <b/>
      <i/>
      <sz val="10"/>
      <name val="Arial"/>
      <family val="2"/>
    </font>
    <font>
      <b/>
      <sz val="10"/>
      <name val="Arial"/>
      <family val="2"/>
    </font>
    <font>
      <vertAlign val="superscript"/>
      <sz val="8"/>
      <color theme="1"/>
      <name val="Arial"/>
      <family val="2"/>
    </font>
    <font>
      <b/>
      <sz val="9"/>
      <color theme="1"/>
      <name val="Arial"/>
      <family val="2"/>
    </font>
  </fonts>
  <fills count="5">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theme="0" tint="-0.14996795556505021"/>
      </bottom>
      <diagonal/>
    </border>
    <border>
      <left/>
      <right/>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bottom style="thin">
        <color theme="0" tint="-0.14996795556505021"/>
      </bottom>
      <diagonal/>
    </border>
    <border>
      <left/>
      <right style="thin">
        <color indexed="64"/>
      </right>
      <top/>
      <bottom style="thin">
        <color theme="0" tint="-0.14996795556505021"/>
      </bottom>
      <diagonal/>
    </border>
  </borders>
  <cellStyleXfs count="4">
    <xf numFmtId="0" fontId="0" fillId="0" borderId="0"/>
    <xf numFmtId="0" fontId="2" fillId="0" borderId="0"/>
    <xf numFmtId="0" fontId="10" fillId="0" borderId="0"/>
    <xf numFmtId="9" fontId="11" fillId="0" borderId="0" applyFont="0" applyFill="0" applyBorder="0" applyAlignment="0" applyProtection="0"/>
  </cellStyleXfs>
  <cellXfs count="70">
    <xf numFmtId="0" fontId="0" fillId="0" borderId="0" xfId="0"/>
    <xf numFmtId="0" fontId="1" fillId="0" borderId="0" xfId="0" applyFont="1" applyAlignment="1">
      <alignment horizontal="right"/>
    </xf>
    <xf numFmtId="0" fontId="5" fillId="0" borderId="0" xfId="0" applyFont="1"/>
    <xf numFmtId="0" fontId="6" fillId="0" borderId="0" xfId="0" applyFont="1"/>
    <xf numFmtId="0" fontId="3" fillId="0" borderId="0" xfId="0" applyFont="1"/>
    <xf numFmtId="0" fontId="7" fillId="0" borderId="0" xfId="0" applyFont="1"/>
    <xf numFmtId="0" fontId="8" fillId="0" borderId="0" xfId="0" applyFont="1"/>
    <xf numFmtId="0" fontId="9" fillId="0" borderId="0" xfId="0" applyFont="1"/>
    <xf numFmtId="0" fontId="12" fillId="0" borderId="0" xfId="0" applyFont="1" applyAlignment="1">
      <alignment horizontal="left"/>
    </xf>
    <xf numFmtId="0" fontId="12" fillId="0" borderId="0" xfId="0" applyFont="1"/>
    <xf numFmtId="0" fontId="2" fillId="0" borderId="0" xfId="0" applyFont="1" applyAlignment="1">
      <alignment horizontal="right"/>
    </xf>
    <xf numFmtId="0" fontId="2" fillId="0" borderId="2" xfId="0" applyFont="1" applyBorder="1"/>
    <xf numFmtId="9" fontId="13" fillId="0" borderId="0" xfId="3" applyFont="1" applyAlignment="1">
      <alignment horizontal="right"/>
    </xf>
    <xf numFmtId="3" fontId="13" fillId="0" borderId="3" xfId="0" applyNumberFormat="1" applyFont="1" applyBorder="1"/>
    <xf numFmtId="3" fontId="13" fillId="0" borderId="5" xfId="0" applyNumberFormat="1" applyFont="1" applyBorder="1" applyAlignment="1">
      <alignment horizontal="right"/>
    </xf>
    <xf numFmtId="3" fontId="13" fillId="0" borderId="0" xfId="0" applyNumberFormat="1" applyFont="1" applyAlignment="1">
      <alignment horizontal="right"/>
    </xf>
    <xf numFmtId="9" fontId="2" fillId="0" borderId="4" xfId="3" applyFont="1" applyBorder="1"/>
    <xf numFmtId="9" fontId="13" fillId="0" borderId="5" xfId="3" applyFont="1" applyBorder="1" applyAlignment="1">
      <alignment horizontal="right"/>
    </xf>
    <xf numFmtId="0" fontId="14" fillId="0" borderId="0" xfId="0" applyFont="1"/>
    <xf numFmtId="0" fontId="15" fillId="0" borderId="0" xfId="0" applyFont="1"/>
    <xf numFmtId="0" fontId="1" fillId="0" borderId="0" xfId="0" applyFont="1"/>
    <xf numFmtId="3" fontId="13" fillId="0" borderId="3" xfId="0" applyNumberFormat="1" applyFont="1" applyBorder="1" applyAlignment="1">
      <alignment horizontal="right"/>
    </xf>
    <xf numFmtId="164" fontId="13" fillId="0" borderId="5" xfId="3" applyNumberFormat="1" applyFont="1" applyBorder="1" applyAlignment="1">
      <alignment horizontal="right"/>
    </xf>
    <xf numFmtId="3" fontId="13" fillId="0" borderId="1" xfId="0" applyNumberFormat="1" applyFont="1" applyBorder="1"/>
    <xf numFmtId="0" fontId="17" fillId="0" borderId="0" xfId="1" applyFont="1"/>
    <xf numFmtId="0" fontId="2" fillId="0" borderId="4" xfId="1" applyBorder="1"/>
    <xf numFmtId="3" fontId="2" fillId="0" borderId="4" xfId="1" applyNumberFormat="1" applyBorder="1"/>
    <xf numFmtId="3" fontId="2" fillId="0" borderId="5" xfId="1" applyNumberFormat="1" applyBorder="1"/>
    <xf numFmtId="3" fontId="2" fillId="0" borderId="5" xfId="0" applyNumberFormat="1" applyFont="1" applyBorder="1" applyAlignment="1">
      <alignment horizontal="right"/>
    </xf>
    <xf numFmtId="3" fontId="2" fillId="0" borderId="0" xfId="0" applyNumberFormat="1" applyFont="1" applyAlignment="1">
      <alignment horizontal="left"/>
    </xf>
    <xf numFmtId="0" fontId="2" fillId="0" borderId="4" xfId="1" applyBorder="1" applyAlignment="1">
      <alignment horizontal="right"/>
    </xf>
    <xf numFmtId="0" fontId="2" fillId="0" borderId="7" xfId="1" applyBorder="1" applyAlignment="1">
      <alignment horizontal="right"/>
    </xf>
    <xf numFmtId="0" fontId="2" fillId="0" borderId="7" xfId="1" applyBorder="1"/>
    <xf numFmtId="0" fontId="16" fillId="0" borderId="0" xfId="0" applyFont="1"/>
    <xf numFmtId="0" fontId="16" fillId="4" borderId="0" xfId="0" applyFont="1" applyFill="1"/>
    <xf numFmtId="0" fontId="19" fillId="0" borderId="0" xfId="0" applyFont="1" applyAlignment="1">
      <alignment horizontal="left" vertical="top" wrapText="1"/>
    </xf>
    <xf numFmtId="0" fontId="19" fillId="0" borderId="0" xfId="0" applyFont="1" applyAlignment="1">
      <alignment vertical="top" wrapText="1"/>
    </xf>
    <xf numFmtId="0" fontId="16" fillId="4" borderId="1" xfId="0" applyFont="1" applyFill="1" applyBorder="1"/>
    <xf numFmtId="0" fontId="21" fillId="0" borderId="0" xfId="0" applyFont="1"/>
    <xf numFmtId="0" fontId="22" fillId="0" borderId="0" xfId="0" applyFont="1"/>
    <xf numFmtId="0" fontId="24" fillId="0" borderId="0" xfId="0" applyFont="1"/>
    <xf numFmtId="0" fontId="25" fillId="0" borderId="0" xfId="0" applyFont="1"/>
    <xf numFmtId="0" fontId="23" fillId="0" borderId="0" xfId="0" applyFont="1"/>
    <xf numFmtId="0" fontId="13" fillId="0" borderId="1" xfId="0" applyFont="1" applyBorder="1"/>
    <xf numFmtId="0" fontId="13" fillId="0" borderId="1" xfId="0" applyFont="1" applyBorder="1" applyAlignment="1">
      <alignment wrapText="1"/>
    </xf>
    <xf numFmtId="164" fontId="23" fillId="0" borderId="0" xfId="3" applyNumberFormat="1" applyFont="1"/>
    <xf numFmtId="9" fontId="23" fillId="0" borderId="0" xfId="3" applyFont="1"/>
    <xf numFmtId="0" fontId="2" fillId="0" borderId="0" xfId="1"/>
    <xf numFmtId="3" fontId="2" fillId="0" borderId="0" xfId="1" applyNumberFormat="1"/>
    <xf numFmtId="0" fontId="13" fillId="0" borderId="1" xfId="0" applyFont="1" applyBorder="1" applyAlignment="1">
      <alignment horizontal="right"/>
    </xf>
    <xf numFmtId="0" fontId="13" fillId="0" borderId="1" xfId="0" applyFont="1" applyBorder="1" applyAlignment="1">
      <alignment horizontal="right" wrapText="1"/>
    </xf>
    <xf numFmtId="0" fontId="13" fillId="0" borderId="0" xfId="0" applyFont="1"/>
    <xf numFmtId="164" fontId="13" fillId="0" borderId="0" xfId="3" applyNumberFormat="1" applyFont="1"/>
    <xf numFmtId="164" fontId="2" fillId="0" borderId="0" xfId="3" applyNumberFormat="1" applyFont="1"/>
    <xf numFmtId="0" fontId="2" fillId="0" borderId="0" xfId="0" applyFont="1"/>
    <xf numFmtId="9" fontId="13" fillId="0" borderId="0" xfId="3" applyFont="1"/>
    <xf numFmtId="9" fontId="2" fillId="0" borderId="0" xfId="3" applyFont="1"/>
    <xf numFmtId="0" fontId="27" fillId="0" borderId="0" xfId="0" applyFont="1"/>
    <xf numFmtId="3" fontId="13" fillId="0" borderId="8" xfId="0" applyNumberFormat="1" applyFont="1" applyBorder="1" applyAlignment="1">
      <alignment horizontal="right"/>
    </xf>
    <xf numFmtId="0" fontId="13" fillId="0" borderId="2" xfId="0" applyFont="1" applyBorder="1" applyAlignment="1">
      <alignment horizontal="right"/>
    </xf>
    <xf numFmtId="3" fontId="13" fillId="0" borderId="0" xfId="0" applyNumberFormat="1" applyFont="1"/>
    <xf numFmtId="0" fontId="13" fillId="0" borderId="0" xfId="0" applyFont="1" applyAlignment="1">
      <alignment horizontal="right" wrapText="1"/>
    </xf>
    <xf numFmtId="0" fontId="2" fillId="0" borderId="6" xfId="1" applyBorder="1"/>
    <xf numFmtId="0" fontId="13" fillId="0" borderId="0" xfId="0" applyFont="1" applyAlignment="1">
      <alignment wrapText="1"/>
    </xf>
    <xf numFmtId="0" fontId="2" fillId="0" borderId="1" xfId="0" applyFont="1" applyBorder="1"/>
    <xf numFmtId="3" fontId="23" fillId="0" borderId="0" xfId="0" applyNumberFormat="1" applyFont="1"/>
    <xf numFmtId="2" fontId="13" fillId="0" borderId="0" xfId="3" applyNumberFormat="1" applyFont="1"/>
    <xf numFmtId="0" fontId="4" fillId="2" borderId="0" xfId="0" applyFont="1" applyFill="1" applyAlignment="1">
      <alignment horizontal="left" vertical="center"/>
    </xf>
    <xf numFmtId="0" fontId="18" fillId="3" borderId="0" xfId="0" applyFont="1" applyFill="1" applyAlignment="1">
      <alignment vertical="center"/>
    </xf>
    <xf numFmtId="0" fontId="19" fillId="0" borderId="0" xfId="0" applyFont="1" applyAlignment="1">
      <alignment horizontal="left" vertical="top" wrapText="1"/>
    </xf>
  </cellXfs>
  <cellStyles count="4">
    <cellStyle name="Normal" xfId="0" builtinId="0"/>
    <cellStyle name="Normal 2" xfId="2" xr:uid="{00000000-0005-0000-0000-000030000000}"/>
    <cellStyle name="Normal_Tabell 3" xfId="1" xr:uid="{5FA8F3A3-7D23-433B-A504-9267EFCE7D58}"/>
    <cellStyle name="Pro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sv-SE" sz="1000" b="1" i="0" u="none" strike="noStrike" kern="1200" spc="0" baseline="0">
                <a:solidFill>
                  <a:srgbClr val="1F497D"/>
                </a:solidFill>
                <a:effectLst/>
                <a:latin typeface="+mn-lt"/>
                <a:ea typeface="+mn-ea"/>
                <a:cs typeface="+mn-cs"/>
              </a:defRPr>
            </a:pPr>
            <a:r>
              <a:rPr lang="sv-SE" sz="1000" b="1" i="0" u="none" strike="noStrike" kern="1200" baseline="0">
                <a:solidFill>
                  <a:srgbClr val="1F497D"/>
                </a:solidFill>
                <a:effectLst/>
                <a:latin typeface="+mn-lt"/>
                <a:ea typeface="+mn-ea"/>
                <a:cs typeface="+mn-cs"/>
              </a:rPr>
              <a:t>Andel av de personbilar som exporterades under 2023, utifrån ålder i trafik vid exporttillfället, fördelat per drivmedel</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sv-SE" sz="1000" b="1" i="0" u="none" strike="noStrike" kern="1200" spc="0" baseline="0">
              <a:solidFill>
                <a:srgbClr val="1F497D"/>
              </a:solidFill>
              <a:effectLst/>
              <a:latin typeface="+mn-lt"/>
              <a:ea typeface="+mn-ea"/>
              <a:cs typeface="+mn-cs"/>
            </a:defRPr>
          </a:pPr>
          <a:endParaRPr lang="sv-SE"/>
        </a:p>
      </c:txPr>
    </c:title>
    <c:autoTitleDeleted val="0"/>
    <c:plotArea>
      <c:layout/>
      <c:lineChart>
        <c:grouping val="standard"/>
        <c:varyColors val="0"/>
        <c:ser>
          <c:idx val="2"/>
          <c:order val="0"/>
          <c:tx>
            <c:v>El</c:v>
          </c:tx>
          <c:spPr>
            <a:ln w="28575" cap="rnd">
              <a:solidFill>
                <a:schemeClr val="accent3"/>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1.3922459634535434E-2</c:v>
              </c:pt>
              <c:pt idx="1">
                <c:v>2.8134970511457025E-2</c:v>
              </c:pt>
              <c:pt idx="2">
                <c:v>5.3466112346514549E-2</c:v>
              </c:pt>
              <c:pt idx="3">
                <c:v>6.9999033162525384E-2</c:v>
              </c:pt>
              <c:pt idx="4">
                <c:v>9.2526346321183409E-2</c:v>
              </c:pt>
              <c:pt idx="5">
                <c:v>0.106738857198105</c:v>
              </c:pt>
              <c:pt idx="6">
                <c:v>0.11321666827806245</c:v>
              </c:pt>
              <c:pt idx="7">
                <c:v>0.12549550420574301</c:v>
              </c:pt>
              <c:pt idx="8">
                <c:v>0.14405878371845693</c:v>
              </c:pt>
              <c:pt idx="9">
                <c:v>0.17103354926036934</c:v>
              </c:pt>
              <c:pt idx="10">
                <c:v>0.20535627960939767</c:v>
              </c:pt>
              <c:pt idx="11">
                <c:v>0.24886396596732088</c:v>
              </c:pt>
              <c:pt idx="12">
                <c:v>0.28744078120467947</c:v>
              </c:pt>
              <c:pt idx="13">
                <c:v>0.31673595668568116</c:v>
              </c:pt>
              <c:pt idx="14">
                <c:v>0.3432273034902833</c:v>
              </c:pt>
              <c:pt idx="15">
                <c:v>0.36730155660833413</c:v>
              </c:pt>
              <c:pt idx="16">
                <c:v>0.39446968964517065</c:v>
              </c:pt>
              <c:pt idx="17">
                <c:v>0.41806052402591126</c:v>
              </c:pt>
              <c:pt idx="18">
                <c:v>0.44290824712365851</c:v>
              </c:pt>
              <c:pt idx="19">
                <c:v>0.47026974765541912</c:v>
              </c:pt>
              <c:pt idx="20">
                <c:v>0.49202359083438074</c:v>
              </c:pt>
              <c:pt idx="21">
                <c:v>0.51029681910470848</c:v>
              </c:pt>
              <c:pt idx="22">
                <c:v>0.52499274871894031</c:v>
              </c:pt>
              <c:pt idx="23">
                <c:v>0.54036546456540657</c:v>
              </c:pt>
              <c:pt idx="24">
                <c:v>0.55573818041187273</c:v>
              </c:pt>
              <c:pt idx="25">
                <c:v>0.57729865609591025</c:v>
              </c:pt>
              <c:pt idx="26">
                <c:v>0.60939766025331144</c:v>
              </c:pt>
              <c:pt idx="27">
                <c:v>0.6399497244513197</c:v>
              </c:pt>
              <c:pt idx="28">
                <c:v>0.66508749879145312</c:v>
              </c:pt>
              <c:pt idx="29">
                <c:v>0.68568113700087019</c:v>
              </c:pt>
              <c:pt idx="30">
                <c:v>0.70376099777627377</c:v>
              </c:pt>
              <c:pt idx="31">
                <c:v>0.72367784975345639</c:v>
              </c:pt>
              <c:pt idx="32">
                <c:v>0.7384704631151503</c:v>
              </c:pt>
              <c:pt idx="33">
                <c:v>0.75374649521415449</c:v>
              </c:pt>
              <c:pt idx="34">
                <c:v>0.769699313545393</c:v>
              </c:pt>
              <c:pt idx="35">
                <c:v>0.78516871313932124</c:v>
              </c:pt>
              <c:pt idx="36">
                <c:v>0.8001546939959393</c:v>
              </c:pt>
              <c:pt idx="37">
                <c:v>0.81842792226626704</c:v>
              </c:pt>
              <c:pt idx="38">
                <c:v>0.83998839795030456</c:v>
              </c:pt>
              <c:pt idx="39">
                <c:v>0.85536111379677071</c:v>
              </c:pt>
              <c:pt idx="40">
                <c:v>0.86967030842115445</c:v>
              </c:pt>
              <c:pt idx="41">
                <c:v>0.8818524606013729</c:v>
              </c:pt>
              <c:pt idx="42">
                <c:v>0.8934545102968191</c:v>
              </c:pt>
              <c:pt idx="43">
                <c:v>0.90418640626510682</c:v>
              </c:pt>
              <c:pt idx="44">
                <c:v>0.91250120854684325</c:v>
              </c:pt>
              <c:pt idx="45">
                <c:v>0.92004254084888326</c:v>
              </c:pt>
              <c:pt idx="46">
                <c:v>0.92661703567630282</c:v>
              </c:pt>
              <c:pt idx="47">
                <c:v>0.9319346417867157</c:v>
              </c:pt>
              <c:pt idx="48">
                <c:v>0.93696219665474234</c:v>
              </c:pt>
              <c:pt idx="49">
                <c:v>0.94276322150246539</c:v>
              </c:pt>
              <c:pt idx="50">
                <c:v>0.94827419510780242</c:v>
              </c:pt>
              <c:pt idx="51">
                <c:v>0.95378516871313934</c:v>
              </c:pt>
              <c:pt idx="52">
                <c:v>0.95823262109639373</c:v>
              </c:pt>
              <c:pt idx="53">
                <c:v>0.96219665474233784</c:v>
              </c:pt>
              <c:pt idx="54">
                <c:v>0.96596732089335779</c:v>
              </c:pt>
              <c:pt idx="55">
                <c:v>0.96935125205452966</c:v>
              </c:pt>
              <c:pt idx="56">
                <c:v>0.97138161075123275</c:v>
              </c:pt>
              <c:pt idx="57">
                <c:v>0.97350865319539781</c:v>
              </c:pt>
              <c:pt idx="58">
                <c:v>0.97602243062941119</c:v>
              </c:pt>
              <c:pt idx="59">
                <c:v>0.97776273808372816</c:v>
              </c:pt>
              <c:pt idx="60">
                <c:v>0.97940636179058305</c:v>
              </c:pt>
            </c:numLit>
          </c:val>
          <c:smooth val="0"/>
          <c:extLst>
            <c:ext xmlns:c16="http://schemas.microsoft.com/office/drawing/2014/chart" uri="{C3380CC4-5D6E-409C-BE32-E72D297353CC}">
              <c16:uniqueId val="{00000000-46B1-401A-828E-45341A431902}"/>
            </c:ext>
          </c:extLst>
        </c:ser>
        <c:ser>
          <c:idx val="4"/>
          <c:order val="1"/>
          <c:tx>
            <c:v>Laddhybrid</c:v>
          </c:tx>
          <c:spPr>
            <a:ln w="28575" cap="rnd">
              <a:solidFill>
                <a:schemeClr val="accent5"/>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4.806201550387597E-3</c:v>
              </c:pt>
              <c:pt idx="1">
                <c:v>1.0232558139534883E-2</c:v>
              </c:pt>
              <c:pt idx="2">
                <c:v>1.4521963824289406E-2</c:v>
              </c:pt>
              <c:pt idx="3">
                <c:v>1.8191214470284239E-2</c:v>
              </c:pt>
              <c:pt idx="4">
                <c:v>2.3875968992248062E-2</c:v>
              </c:pt>
              <c:pt idx="5">
                <c:v>2.8888888888888888E-2</c:v>
              </c:pt>
              <c:pt idx="6">
                <c:v>3.7416020671834624E-2</c:v>
              </c:pt>
              <c:pt idx="7">
                <c:v>4.764857881136951E-2</c:v>
              </c:pt>
              <c:pt idx="8">
                <c:v>5.7829457364341086E-2</c:v>
              </c:pt>
              <c:pt idx="9">
                <c:v>7.3540051679586563E-2</c:v>
              </c:pt>
              <c:pt idx="10">
                <c:v>9.0284237726098185E-2</c:v>
              </c:pt>
              <c:pt idx="11">
                <c:v>0.10888888888888888</c:v>
              </c:pt>
              <c:pt idx="12">
                <c:v>0.12558139534883722</c:v>
              </c:pt>
              <c:pt idx="13">
                <c:v>0.14470284237726097</c:v>
              </c:pt>
              <c:pt idx="14">
                <c:v>0.1600516795865633</c:v>
              </c:pt>
              <c:pt idx="15">
                <c:v>0.17720930232558141</c:v>
              </c:pt>
              <c:pt idx="16">
                <c:v>0.19312661498708011</c:v>
              </c:pt>
              <c:pt idx="17">
                <c:v>0.20739018087855296</c:v>
              </c:pt>
              <c:pt idx="18">
                <c:v>0.22201550387596899</c:v>
              </c:pt>
              <c:pt idx="19">
                <c:v>0.2365891472868217</c:v>
              </c:pt>
              <c:pt idx="20">
                <c:v>0.2503875968992248</c:v>
              </c:pt>
              <c:pt idx="21">
                <c:v>0.26392764857881135</c:v>
              </c:pt>
              <c:pt idx="22">
                <c:v>0.27886304909560722</c:v>
              </c:pt>
              <c:pt idx="23">
                <c:v>0.29359173126614985</c:v>
              </c:pt>
              <c:pt idx="24">
                <c:v>0.30775193798449613</c:v>
              </c:pt>
              <c:pt idx="25">
                <c:v>0.32341085271317832</c:v>
              </c:pt>
              <c:pt idx="26">
                <c:v>0.34258397932816537</c:v>
              </c:pt>
              <c:pt idx="27">
                <c:v>0.36201550387596898</c:v>
              </c:pt>
              <c:pt idx="28">
                <c:v>0.38372093023255816</c:v>
              </c:pt>
              <c:pt idx="29">
                <c:v>0.40583979328165376</c:v>
              </c:pt>
              <c:pt idx="30">
                <c:v>0.42733850129198964</c:v>
              </c:pt>
              <c:pt idx="31">
                <c:v>0.44925064599483205</c:v>
              </c:pt>
              <c:pt idx="32">
                <c:v>0.4703359173126615</c:v>
              </c:pt>
              <c:pt idx="33">
                <c:v>0.49173126614987078</c:v>
              </c:pt>
              <c:pt idx="34">
                <c:v>0.51354005167958661</c:v>
              </c:pt>
              <c:pt idx="35">
                <c:v>0.53875968992248058</c:v>
              </c:pt>
              <c:pt idx="36">
                <c:v>0.5684754521963824</c:v>
              </c:pt>
              <c:pt idx="37">
                <c:v>0.60677002583979334</c:v>
              </c:pt>
              <c:pt idx="38">
                <c:v>0.64739018087855293</c:v>
              </c:pt>
              <c:pt idx="39">
                <c:v>0.68372093023255809</c:v>
              </c:pt>
              <c:pt idx="40">
                <c:v>0.71509043927648575</c:v>
              </c:pt>
              <c:pt idx="41">
                <c:v>0.74005167958656326</c:v>
              </c:pt>
              <c:pt idx="42">
                <c:v>0.762687338501292</c:v>
              </c:pt>
              <c:pt idx="43">
                <c:v>0.78573643410852712</c:v>
              </c:pt>
              <c:pt idx="44">
                <c:v>0.80315245478036179</c:v>
              </c:pt>
              <c:pt idx="45">
                <c:v>0.82082687338501292</c:v>
              </c:pt>
              <c:pt idx="46">
                <c:v>0.83571059431524553</c:v>
              </c:pt>
              <c:pt idx="47">
                <c:v>0.84764857881136946</c:v>
              </c:pt>
              <c:pt idx="48">
                <c:v>0.85813953488372097</c:v>
              </c:pt>
              <c:pt idx="49">
                <c:v>0.86888888888888893</c:v>
              </c:pt>
              <c:pt idx="50">
                <c:v>0.87860465116279074</c:v>
              </c:pt>
              <c:pt idx="51">
                <c:v>0.88692506459948317</c:v>
              </c:pt>
              <c:pt idx="52">
                <c:v>0.89607235142118868</c:v>
              </c:pt>
              <c:pt idx="53">
                <c:v>0.90341085271317834</c:v>
              </c:pt>
              <c:pt idx="54">
                <c:v>0.9099741602067184</c:v>
              </c:pt>
              <c:pt idx="55">
                <c:v>0.91757105943152451</c:v>
              </c:pt>
              <c:pt idx="56">
                <c:v>0.92361757105943154</c:v>
              </c:pt>
              <c:pt idx="57">
                <c:v>0.92873385012919896</c:v>
              </c:pt>
              <c:pt idx="58">
                <c:v>0.93364341085271318</c:v>
              </c:pt>
              <c:pt idx="59">
                <c:v>0.93839793281653749</c:v>
              </c:pt>
              <c:pt idx="60">
                <c:v>0.9437209302325581</c:v>
              </c:pt>
            </c:numLit>
          </c:val>
          <c:smooth val="0"/>
          <c:extLst>
            <c:ext xmlns:c16="http://schemas.microsoft.com/office/drawing/2014/chart" uri="{C3380CC4-5D6E-409C-BE32-E72D297353CC}">
              <c16:uniqueId val="{00000001-46B1-401A-828E-45341A431902}"/>
            </c:ext>
          </c:extLst>
        </c:ser>
        <c:ser>
          <c:idx val="0"/>
          <c:order val="2"/>
          <c:tx>
            <c:v>Bensin</c:v>
          </c:tx>
          <c:spPr>
            <a:ln w="28575" cap="rnd">
              <a:solidFill>
                <a:schemeClr val="accent1"/>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2.4019652442907832E-3</c:v>
              </c:pt>
              <c:pt idx="1">
                <c:v>9.2621235556364298E-3</c:v>
              </c:pt>
              <c:pt idx="2">
                <c:v>1.5539987262305523E-2</c:v>
              </c:pt>
              <c:pt idx="3">
                <c:v>2.0070967154944955E-2</c:v>
              </c:pt>
              <c:pt idx="4">
                <c:v>2.4984077881903377E-2</c:v>
              </c:pt>
              <c:pt idx="5">
                <c:v>2.9551451187335091E-2</c:v>
              </c:pt>
              <c:pt idx="6">
                <c:v>3.6993904103357289E-2</c:v>
              </c:pt>
              <c:pt idx="7">
                <c:v>4.5400782458375033E-2</c:v>
              </c:pt>
              <c:pt idx="8">
                <c:v>5.3316349740696933E-2</c:v>
              </c:pt>
              <c:pt idx="9">
                <c:v>6.1796014921299242E-2</c:v>
              </c:pt>
              <c:pt idx="10">
                <c:v>7.0020926212355561E-2</c:v>
              </c:pt>
              <c:pt idx="11">
                <c:v>7.830042762260031E-2</c:v>
              </c:pt>
              <c:pt idx="12">
                <c:v>8.6088617960149216E-2</c:v>
              </c:pt>
              <c:pt idx="13">
                <c:v>9.3949595123282686E-2</c:v>
              </c:pt>
              <c:pt idx="14">
                <c:v>0.10275680101901556</c:v>
              </c:pt>
              <c:pt idx="15">
                <c:v>0.11169138385952143</c:v>
              </c:pt>
              <c:pt idx="16">
                <c:v>0.11907924665635521</c:v>
              </c:pt>
              <c:pt idx="17">
                <c:v>0.12586661814211628</c:v>
              </c:pt>
              <c:pt idx="18">
                <c:v>0.13356382494768446</c:v>
              </c:pt>
              <c:pt idx="19">
                <c:v>0.14137021199162952</c:v>
              </c:pt>
              <c:pt idx="20">
                <c:v>0.14844873077972887</c:v>
              </c:pt>
              <c:pt idx="21">
                <c:v>0.15509052861432082</c:v>
              </c:pt>
              <c:pt idx="22">
                <c:v>0.16202347375125103</c:v>
              </c:pt>
              <c:pt idx="23">
                <c:v>0.16966609043763078</c:v>
              </c:pt>
              <c:pt idx="24">
                <c:v>0.17794559184787553</c:v>
              </c:pt>
              <c:pt idx="25">
                <c:v>0.18640706032208171</c:v>
              </c:pt>
              <c:pt idx="26">
                <c:v>0.1945409880811573</c:v>
              </c:pt>
              <c:pt idx="27">
                <c:v>0.20302065326175961</c:v>
              </c:pt>
              <c:pt idx="28">
                <c:v>0.21159130197434264</c:v>
              </c:pt>
              <c:pt idx="29">
                <c:v>0.21950686925666454</c:v>
              </c:pt>
              <c:pt idx="30">
                <c:v>0.22711309253025203</c:v>
              </c:pt>
              <c:pt idx="31">
                <c:v>0.23446456191429352</c:v>
              </c:pt>
              <c:pt idx="32">
                <c:v>0.24123373669365844</c:v>
              </c:pt>
              <c:pt idx="33">
                <c:v>0.2492948776271495</c:v>
              </c:pt>
              <c:pt idx="34">
                <c:v>0.25766536256937494</c:v>
              </c:pt>
              <c:pt idx="35">
                <c:v>0.26701846965699211</c:v>
              </c:pt>
              <c:pt idx="36">
                <c:v>0.27991993449185698</c:v>
              </c:pt>
              <c:pt idx="37">
                <c:v>0.31152761350195612</c:v>
              </c:pt>
              <c:pt idx="38">
                <c:v>0.34499135656446184</c:v>
              </c:pt>
              <c:pt idx="39">
                <c:v>0.37097625329815304</c:v>
              </c:pt>
              <c:pt idx="40">
                <c:v>0.39494131562187246</c:v>
              </c:pt>
              <c:pt idx="41">
                <c:v>0.4178509689746156</c:v>
              </c:pt>
              <c:pt idx="42">
                <c:v>0.43593849513238103</c:v>
              </c:pt>
              <c:pt idx="43">
                <c:v>0.45131471203712126</c:v>
              </c:pt>
              <c:pt idx="44">
                <c:v>0.46325175143299063</c:v>
              </c:pt>
              <c:pt idx="45">
                <c:v>0.47305977618051132</c:v>
              </c:pt>
              <c:pt idx="46">
                <c:v>0.48246747338731688</c:v>
              </c:pt>
              <c:pt idx="47">
                <c:v>0.48956418888181241</c:v>
              </c:pt>
              <c:pt idx="48">
                <c:v>0.49593303612046219</c:v>
              </c:pt>
              <c:pt idx="49">
                <c:v>0.50217450641433903</c:v>
              </c:pt>
              <c:pt idx="50">
                <c:v>0.50757892821399331</c:v>
              </c:pt>
              <c:pt idx="51">
                <c:v>0.51227367846419802</c:v>
              </c:pt>
              <c:pt idx="52">
                <c:v>0.5165862978800837</c:v>
              </c:pt>
              <c:pt idx="53">
                <c:v>0.52040760622327353</c:v>
              </c:pt>
              <c:pt idx="54">
                <c:v>0.52348284960422165</c:v>
              </c:pt>
              <c:pt idx="55">
                <c:v>0.52715858429624241</c:v>
              </c:pt>
              <c:pt idx="56">
                <c:v>0.53032481120917119</c:v>
              </c:pt>
              <c:pt idx="57">
                <c:v>0.53330907105813852</c:v>
              </c:pt>
              <c:pt idx="58">
                <c:v>0.53643890455827492</c:v>
              </c:pt>
              <c:pt idx="59">
                <c:v>0.53984168865435356</c:v>
              </c:pt>
              <c:pt idx="60">
                <c:v>0.54313529251205528</c:v>
              </c:pt>
            </c:numLit>
          </c:val>
          <c:smooth val="0"/>
          <c:extLst>
            <c:ext xmlns:c16="http://schemas.microsoft.com/office/drawing/2014/chart" uri="{C3380CC4-5D6E-409C-BE32-E72D297353CC}">
              <c16:uniqueId val="{00000002-46B1-401A-828E-45341A431902}"/>
            </c:ext>
          </c:extLst>
        </c:ser>
        <c:ser>
          <c:idx val="3"/>
          <c:order val="3"/>
          <c:tx>
            <c:v>Elhybrid</c:v>
          </c:tx>
          <c:spPr>
            <a:ln w="28575" cap="rnd">
              <a:solidFill>
                <a:schemeClr val="accent4"/>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8.356545961002786E-3</c:v>
              </c:pt>
              <c:pt idx="1">
                <c:v>1.7332095326524296E-2</c:v>
              </c:pt>
              <c:pt idx="2">
                <c:v>2.5998142989786442E-2</c:v>
              </c:pt>
              <c:pt idx="3">
                <c:v>3.0021665119158155E-2</c:v>
              </c:pt>
              <c:pt idx="4">
                <c:v>3.8378211080160943E-2</c:v>
              </c:pt>
              <c:pt idx="5">
                <c:v>4.6425255338904362E-2</c:v>
              </c:pt>
              <c:pt idx="6">
                <c:v>5.7876818322500773E-2</c:v>
              </c:pt>
              <c:pt idx="7">
                <c:v>6.8709377901578453E-2</c:v>
              </c:pt>
              <c:pt idx="8">
                <c:v>7.5827917053543789E-2</c:v>
              </c:pt>
              <c:pt idx="9">
                <c:v>8.0160940885174864E-2</c:v>
              </c:pt>
              <c:pt idx="10">
                <c:v>8.2017951098731043E-2</c:v>
              </c:pt>
              <c:pt idx="11">
                <c:v>8.2017951098731043E-2</c:v>
              </c:pt>
              <c:pt idx="12">
                <c:v>8.2017951098731043E-2</c:v>
              </c:pt>
              <c:pt idx="13">
                <c:v>8.2017951098731043E-2</c:v>
              </c:pt>
              <c:pt idx="14">
                <c:v>8.2327452800990408E-2</c:v>
              </c:pt>
              <c:pt idx="15">
                <c:v>8.2327452800990408E-2</c:v>
              </c:pt>
              <c:pt idx="16">
                <c:v>8.2327452800990408E-2</c:v>
              </c:pt>
              <c:pt idx="17">
                <c:v>8.2327452800990408E-2</c:v>
              </c:pt>
              <c:pt idx="18">
                <c:v>8.2636954503249774E-2</c:v>
              </c:pt>
              <c:pt idx="19">
                <c:v>8.2946456205509125E-2</c:v>
              </c:pt>
              <c:pt idx="20">
                <c:v>8.2946456205509125E-2</c:v>
              </c:pt>
              <c:pt idx="21">
                <c:v>8.2946456205509125E-2</c:v>
              </c:pt>
              <c:pt idx="22">
                <c:v>8.2946456205509125E-2</c:v>
              </c:pt>
              <c:pt idx="23">
                <c:v>8.2946456205509125E-2</c:v>
              </c:pt>
              <c:pt idx="24">
                <c:v>8.3255957907768491E-2</c:v>
              </c:pt>
              <c:pt idx="25">
                <c:v>8.3874961312287222E-2</c:v>
              </c:pt>
              <c:pt idx="26">
                <c:v>8.3874961312287222E-2</c:v>
              </c:pt>
              <c:pt idx="27">
                <c:v>8.3874961312287222E-2</c:v>
              </c:pt>
              <c:pt idx="28">
                <c:v>8.3874961312287222E-2</c:v>
              </c:pt>
              <c:pt idx="29">
                <c:v>8.3874961312287222E-2</c:v>
              </c:pt>
              <c:pt idx="30">
                <c:v>8.3874961312287222E-2</c:v>
              </c:pt>
              <c:pt idx="31">
                <c:v>8.3874961312287222E-2</c:v>
              </c:pt>
              <c:pt idx="32">
                <c:v>8.3874961312287222E-2</c:v>
              </c:pt>
              <c:pt idx="33">
                <c:v>8.3874961312287222E-2</c:v>
              </c:pt>
              <c:pt idx="34">
                <c:v>8.3874961312287222E-2</c:v>
              </c:pt>
              <c:pt idx="35">
                <c:v>8.4803466419065304E-2</c:v>
              </c:pt>
              <c:pt idx="36">
                <c:v>8.6660476632621483E-2</c:v>
              </c:pt>
              <c:pt idx="37">
                <c:v>9.3469514082327454E-2</c:v>
              </c:pt>
              <c:pt idx="38">
                <c:v>9.9659548127514708E-2</c:v>
              </c:pt>
              <c:pt idx="39">
                <c:v>0.11544413494274218</c:v>
              </c:pt>
              <c:pt idx="40">
                <c:v>0.13122872175796968</c:v>
              </c:pt>
              <c:pt idx="41">
                <c:v>0.14948932219127206</c:v>
              </c:pt>
              <c:pt idx="42">
                <c:v>0.16991643454038996</c:v>
              </c:pt>
              <c:pt idx="43">
                <c:v>0.19591457753017641</c:v>
              </c:pt>
              <c:pt idx="44">
                <c:v>0.22346022903125967</c:v>
              </c:pt>
              <c:pt idx="45">
                <c:v>0.2503868771278242</c:v>
              </c:pt>
              <c:pt idx="46">
                <c:v>0.27545651501083257</c:v>
              </c:pt>
              <c:pt idx="47">
                <c:v>0.30362116991643456</c:v>
              </c:pt>
              <c:pt idx="48">
                <c:v>0.3311668214175178</c:v>
              </c:pt>
              <c:pt idx="49">
                <c:v>0.35314144227793254</c:v>
              </c:pt>
              <c:pt idx="50">
                <c:v>0.37511606313834728</c:v>
              </c:pt>
              <c:pt idx="51">
                <c:v>0.39430516867842774</c:v>
              </c:pt>
              <c:pt idx="52">
                <c:v>0.40854224698235841</c:v>
              </c:pt>
              <c:pt idx="53">
                <c:v>0.41999380996595481</c:v>
              </c:pt>
              <c:pt idx="54">
                <c:v>0.43608789848344165</c:v>
              </c:pt>
              <c:pt idx="55">
                <c:v>0.44661095636025999</c:v>
              </c:pt>
              <c:pt idx="56">
                <c:v>0.45837202104611574</c:v>
              </c:pt>
              <c:pt idx="57">
                <c:v>0.47384710615908388</c:v>
              </c:pt>
              <c:pt idx="58">
                <c:v>0.48529866914268027</c:v>
              </c:pt>
              <c:pt idx="59">
                <c:v>0.49922624574435159</c:v>
              </c:pt>
              <c:pt idx="60">
                <c:v>0.51191581553698551</c:v>
              </c:pt>
            </c:numLit>
          </c:val>
          <c:smooth val="0"/>
          <c:extLst>
            <c:ext xmlns:c16="http://schemas.microsoft.com/office/drawing/2014/chart" uri="{C3380CC4-5D6E-409C-BE32-E72D297353CC}">
              <c16:uniqueId val="{00000003-46B1-401A-828E-45341A431902}"/>
            </c:ext>
          </c:extLst>
        </c:ser>
        <c:ser>
          <c:idx val="6"/>
          <c:order val="4"/>
          <c:tx>
            <c:v>Gas </c:v>
          </c:tx>
          <c:spPr>
            <a:ln w="28575" cap="rnd">
              <a:solidFill>
                <a:schemeClr val="accent1">
                  <a:lumMod val="60000"/>
                </a:schemeClr>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0</c:v>
              </c:pt>
              <c:pt idx="1">
                <c:v>0</c:v>
              </c:pt>
              <c:pt idx="2">
                <c:v>0</c:v>
              </c:pt>
              <c:pt idx="3">
                <c:v>0</c:v>
              </c:pt>
              <c:pt idx="4">
                <c:v>0</c:v>
              </c:pt>
              <c:pt idx="5">
                <c:v>5.1020408163265311E-4</c:v>
              </c:pt>
              <c:pt idx="6">
                <c:v>5.1020408163265311E-4</c:v>
              </c:pt>
              <c:pt idx="7">
                <c:v>5.1020408163265311E-4</c:v>
              </c:pt>
              <c:pt idx="8">
                <c:v>5.1020408163265311E-4</c:v>
              </c:pt>
              <c:pt idx="9">
                <c:v>5.1020408163265311E-4</c:v>
              </c:pt>
              <c:pt idx="10">
                <c:v>5.1020408163265311E-4</c:v>
              </c:pt>
              <c:pt idx="11">
                <c:v>3.0612244897959182E-3</c:v>
              </c:pt>
              <c:pt idx="12">
                <c:v>5.1020408163265302E-3</c:v>
              </c:pt>
              <c:pt idx="13">
                <c:v>7.6530612244897957E-3</c:v>
              </c:pt>
              <c:pt idx="14">
                <c:v>9.6938775510204082E-3</c:v>
              </c:pt>
              <c:pt idx="15">
                <c:v>1.0714285714285714E-2</c:v>
              </c:pt>
              <c:pt idx="16">
                <c:v>1.3265306122448979E-2</c:v>
              </c:pt>
              <c:pt idx="17">
                <c:v>1.4795918367346939E-2</c:v>
              </c:pt>
              <c:pt idx="18">
                <c:v>1.5306122448979591E-2</c:v>
              </c:pt>
              <c:pt idx="19">
                <c:v>1.8367346938775512E-2</c:v>
              </c:pt>
              <c:pt idx="20">
                <c:v>2.2448979591836733E-2</c:v>
              </c:pt>
              <c:pt idx="21">
                <c:v>2.6020408163265306E-2</c:v>
              </c:pt>
              <c:pt idx="22">
                <c:v>2.9081632653061223E-2</c:v>
              </c:pt>
              <c:pt idx="23">
                <c:v>3.0612244897959183E-2</c:v>
              </c:pt>
              <c:pt idx="24">
                <c:v>3.3163265306122451E-2</c:v>
              </c:pt>
              <c:pt idx="25">
                <c:v>3.3673469387755103E-2</c:v>
              </c:pt>
              <c:pt idx="26">
                <c:v>3.6224489795918365E-2</c:v>
              </c:pt>
              <c:pt idx="27">
                <c:v>3.9795918367346937E-2</c:v>
              </c:pt>
              <c:pt idx="28">
                <c:v>4.1326530612244901E-2</c:v>
              </c:pt>
              <c:pt idx="29">
                <c:v>4.336734693877551E-2</c:v>
              </c:pt>
              <c:pt idx="30">
                <c:v>4.642857142857143E-2</c:v>
              </c:pt>
              <c:pt idx="31">
                <c:v>4.9489795918367344E-2</c:v>
              </c:pt>
              <c:pt idx="32">
                <c:v>5.3061224489795916E-2</c:v>
              </c:pt>
              <c:pt idx="33">
                <c:v>5.9693877551020409E-2</c:v>
              </c:pt>
              <c:pt idx="34">
                <c:v>6.5306122448979598E-2</c:v>
              </c:pt>
              <c:pt idx="35">
                <c:v>7.0918367346938779E-2</c:v>
              </c:pt>
              <c:pt idx="36">
                <c:v>7.6530612244897961E-2</c:v>
              </c:pt>
              <c:pt idx="37">
                <c:v>9.0816326530612251E-2</c:v>
              </c:pt>
              <c:pt idx="38">
                <c:v>0.10561224489795919</c:v>
              </c:pt>
              <c:pt idx="39">
                <c:v>0.125</c:v>
              </c:pt>
              <c:pt idx="40">
                <c:v>0.1413265306122449</c:v>
              </c:pt>
              <c:pt idx="41">
                <c:v>0.1520408163265306</c:v>
              </c:pt>
              <c:pt idx="42">
                <c:v>0.17193877551020409</c:v>
              </c:pt>
              <c:pt idx="43">
                <c:v>0.19285714285714287</c:v>
              </c:pt>
              <c:pt idx="44">
                <c:v>0.22142857142857142</c:v>
              </c:pt>
              <c:pt idx="45">
                <c:v>0.24591836734693878</c:v>
              </c:pt>
              <c:pt idx="46">
                <c:v>0.26938775510204083</c:v>
              </c:pt>
              <c:pt idx="47">
                <c:v>0.29132653061224489</c:v>
              </c:pt>
              <c:pt idx="48">
                <c:v>0.31479591836734694</c:v>
              </c:pt>
              <c:pt idx="49">
                <c:v>0.33622448979591835</c:v>
              </c:pt>
              <c:pt idx="50">
                <c:v>0.35357142857142859</c:v>
              </c:pt>
              <c:pt idx="51">
                <c:v>0.3693877551020408</c:v>
              </c:pt>
              <c:pt idx="52">
                <c:v>0.38265306122448978</c:v>
              </c:pt>
              <c:pt idx="53">
                <c:v>0.39336734693877551</c:v>
              </c:pt>
              <c:pt idx="54">
                <c:v>0.39948979591836736</c:v>
              </c:pt>
              <c:pt idx="55">
                <c:v>0.40918367346938778</c:v>
              </c:pt>
              <c:pt idx="56">
                <c:v>0.41428571428571431</c:v>
              </c:pt>
              <c:pt idx="57">
                <c:v>0.42602040816326531</c:v>
              </c:pt>
              <c:pt idx="58">
                <c:v>0.43520408163265306</c:v>
              </c:pt>
              <c:pt idx="59">
                <c:v>0.44693877551020406</c:v>
              </c:pt>
              <c:pt idx="60">
                <c:v>0.45204081632653059</c:v>
              </c:pt>
            </c:numLit>
          </c:val>
          <c:smooth val="0"/>
          <c:extLst>
            <c:ext xmlns:c16="http://schemas.microsoft.com/office/drawing/2014/chart" uri="{C3380CC4-5D6E-409C-BE32-E72D297353CC}">
              <c16:uniqueId val="{00000004-46B1-401A-828E-45341A431902}"/>
            </c:ext>
          </c:extLst>
        </c:ser>
        <c:ser>
          <c:idx val="1"/>
          <c:order val="5"/>
          <c:tx>
            <c:v>Diesel </c:v>
          </c:tx>
          <c:spPr>
            <a:ln w="28575" cap="rnd">
              <a:solidFill>
                <a:schemeClr val="accent2"/>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8.9456646594033903E-3</c:v>
              </c:pt>
              <c:pt idx="1">
                <c:v>1.388840544397647E-2</c:v>
              </c:pt>
              <c:pt idx="2">
                <c:v>1.7386612830241219E-2</c:v>
              </c:pt>
              <c:pt idx="3">
                <c:v>2.0136447492081173E-2</c:v>
              </c:pt>
              <c:pt idx="4">
                <c:v>2.2277141564273035E-2</c:v>
              </c:pt>
              <c:pt idx="5">
                <c:v>2.5218420411430957E-2</c:v>
              </c:pt>
              <c:pt idx="6">
                <c:v>3.0474433499251628E-2</c:v>
              </c:pt>
              <c:pt idx="7">
                <c:v>3.5573810435448501E-2</c:v>
              </c:pt>
              <c:pt idx="8">
                <c:v>4.0046642765150194E-2</c:v>
              </c:pt>
              <c:pt idx="9">
                <c:v>4.4797939364405306E-2</c:v>
              </c:pt>
              <c:pt idx="10">
                <c:v>4.9392599812036621E-2</c:v>
              </c:pt>
              <c:pt idx="11">
                <c:v>5.4074280343903373E-2</c:v>
              </c:pt>
              <c:pt idx="12">
                <c:v>5.8512304639910889E-2</c:v>
              </c:pt>
              <c:pt idx="13">
                <c:v>6.3890145845661175E-2</c:v>
              </c:pt>
              <c:pt idx="14">
                <c:v>6.8780674579692988E-2</c:v>
              </c:pt>
              <c:pt idx="15">
                <c:v>7.3653799296877723E-2</c:v>
              </c:pt>
              <c:pt idx="16">
                <c:v>7.8840196317310041E-2</c:v>
              </c:pt>
              <c:pt idx="17">
                <c:v>8.2547251905739846E-2</c:v>
              </c:pt>
              <c:pt idx="18">
                <c:v>8.6289115527863836E-2</c:v>
              </c:pt>
              <c:pt idx="19">
                <c:v>9.0448675554317931E-2</c:v>
              </c:pt>
              <c:pt idx="20">
                <c:v>9.4086115075359397E-2</c:v>
              </c:pt>
              <c:pt idx="21">
                <c:v>9.7532110411082881E-2</c:v>
              </c:pt>
              <c:pt idx="22">
                <c:v>0.10141320616798358</c:v>
              </c:pt>
              <c:pt idx="23">
                <c:v>0.10536391799227261</c:v>
              </c:pt>
              <c:pt idx="24">
                <c:v>0.10948866998503255</c:v>
              </c:pt>
              <c:pt idx="25">
                <c:v>0.11363082599463956</c:v>
              </c:pt>
              <c:pt idx="26">
                <c:v>0.11827769849281214</c:v>
              </c:pt>
              <c:pt idx="27">
                <c:v>0.12282014688990218</c:v>
              </c:pt>
              <c:pt idx="28">
                <c:v>0.12753663545546312</c:v>
              </c:pt>
              <c:pt idx="29">
                <c:v>0.13260120435796582</c:v>
              </c:pt>
              <c:pt idx="30">
                <c:v>0.13740471300776219</c:v>
              </c:pt>
              <c:pt idx="31">
                <c:v>0.14307842249991298</c:v>
              </c:pt>
              <c:pt idx="32">
                <c:v>0.14873472797521667</c:v>
              </c:pt>
              <c:pt idx="33">
                <c:v>0.15470430575376798</c:v>
              </c:pt>
              <c:pt idx="34">
                <c:v>0.16084792370079015</c:v>
              </c:pt>
              <c:pt idx="35">
                <c:v>0.16756587420376623</c:v>
              </c:pt>
              <c:pt idx="36">
                <c:v>0.17550210588603848</c:v>
              </c:pt>
              <c:pt idx="37">
                <c:v>0.18749347349368234</c:v>
              </c:pt>
              <c:pt idx="38">
                <c:v>0.20110341466810541</c:v>
              </c:pt>
              <c:pt idx="39">
                <c:v>0.21493960806154061</c:v>
              </c:pt>
              <c:pt idx="40">
                <c:v>0.22787079257892723</c:v>
              </c:pt>
              <c:pt idx="41">
                <c:v>0.2412718855511852</c:v>
              </c:pt>
              <c:pt idx="42">
                <c:v>0.25383758571478299</c:v>
              </c:pt>
              <c:pt idx="43">
                <c:v>0.26610741759198026</c:v>
              </c:pt>
              <c:pt idx="44">
                <c:v>0.27924745031153192</c:v>
              </c:pt>
              <c:pt idx="45">
                <c:v>0.29099516168331652</c:v>
              </c:pt>
              <c:pt idx="46">
                <c:v>0.30277768108879527</c:v>
              </c:pt>
              <c:pt idx="47">
                <c:v>0.31464722057850952</c:v>
              </c:pt>
              <c:pt idx="48">
                <c:v>0.32582059939434022</c:v>
              </c:pt>
              <c:pt idx="49">
                <c:v>0.33652406975529953</c:v>
              </c:pt>
              <c:pt idx="50">
                <c:v>0.34667061157715201</c:v>
              </c:pt>
              <c:pt idx="51">
                <c:v>0.35627762887674475</c:v>
              </c:pt>
              <c:pt idx="52">
                <c:v>0.36569320199101951</c:v>
              </c:pt>
              <c:pt idx="53">
                <c:v>0.37430819033032825</c:v>
              </c:pt>
              <c:pt idx="54">
                <c:v>0.38184412962511749</c:v>
              </c:pt>
              <c:pt idx="55">
                <c:v>0.38974555327369559</c:v>
              </c:pt>
              <c:pt idx="56">
                <c:v>0.39665494796198963</c:v>
              </c:pt>
              <c:pt idx="57">
                <c:v>0.40399944307146091</c:v>
              </c:pt>
              <c:pt idx="58">
                <c:v>0.41094364579344911</c:v>
              </c:pt>
              <c:pt idx="59">
                <c:v>0.41760938424588395</c:v>
              </c:pt>
              <c:pt idx="60">
                <c:v>0.42418810261408335</c:v>
              </c:pt>
            </c:numLit>
          </c:val>
          <c:smooth val="0"/>
          <c:extLst>
            <c:ext xmlns:c16="http://schemas.microsoft.com/office/drawing/2014/chart" uri="{C3380CC4-5D6E-409C-BE32-E72D297353CC}">
              <c16:uniqueId val="{00000005-46B1-401A-828E-45341A431902}"/>
            </c:ext>
          </c:extLst>
        </c:ser>
        <c:ser>
          <c:idx val="5"/>
          <c:order val="6"/>
          <c:tx>
            <c:v>Etanol</c:v>
          </c:tx>
          <c:spPr>
            <a:ln w="28575" cap="rnd">
              <a:solidFill>
                <a:schemeClr val="accent6"/>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1.1507479861910242E-3</c:v>
              </c:pt>
              <c:pt idx="1">
                <c:v>4.9865746068277718E-3</c:v>
              </c:pt>
              <c:pt idx="2">
                <c:v>9.2059838895281933E-3</c:v>
              </c:pt>
              <c:pt idx="3">
                <c:v>1.1891062523973917E-2</c:v>
              </c:pt>
              <c:pt idx="4">
                <c:v>1.4576141158419639E-2</c:v>
              </c:pt>
              <c:pt idx="5">
                <c:v>1.9562715765247412E-2</c:v>
              </c:pt>
              <c:pt idx="6">
                <c:v>2.4165707710011506E-2</c:v>
              </c:pt>
              <c:pt idx="7">
                <c:v>2.6850786344457232E-2</c:v>
              </c:pt>
              <c:pt idx="8">
                <c:v>2.8385116992711928E-2</c:v>
              </c:pt>
              <c:pt idx="9">
                <c:v>2.9535864978902954E-2</c:v>
              </c:pt>
              <c:pt idx="10">
                <c:v>3.0303030303030304E-2</c:v>
              </c:pt>
              <c:pt idx="11">
                <c:v>3.1070195627157654E-2</c:v>
              </c:pt>
              <c:pt idx="12">
                <c:v>3.1453778289221329E-2</c:v>
              </c:pt>
              <c:pt idx="13">
                <c:v>3.2604526275412354E-2</c:v>
              </c:pt>
              <c:pt idx="14">
                <c:v>3.2988108937476029E-2</c:v>
              </c:pt>
              <c:pt idx="15">
                <c:v>3.4906022247794398E-2</c:v>
              </c:pt>
              <c:pt idx="16">
                <c:v>3.6440352896049098E-2</c:v>
              </c:pt>
              <c:pt idx="17">
                <c:v>3.7591100882240124E-2</c:v>
              </c:pt>
              <c:pt idx="18">
                <c:v>3.9125431530494824E-2</c:v>
              </c:pt>
              <c:pt idx="19">
                <c:v>4.0276179516685849E-2</c:v>
              </c:pt>
              <c:pt idx="20">
                <c:v>4.1426927502876867E-2</c:v>
              </c:pt>
              <c:pt idx="21">
                <c:v>4.2577675489067893E-2</c:v>
              </c:pt>
              <c:pt idx="22">
                <c:v>4.3344840813195243E-2</c:v>
              </c:pt>
              <c:pt idx="23">
                <c:v>4.3728423475258918E-2</c:v>
              </c:pt>
              <c:pt idx="24">
                <c:v>4.4879171461449943E-2</c:v>
              </c:pt>
              <c:pt idx="25">
                <c:v>4.4879171461449943E-2</c:v>
              </c:pt>
              <c:pt idx="26">
                <c:v>4.4879171461449943E-2</c:v>
              </c:pt>
              <c:pt idx="27">
                <c:v>4.5646336785577293E-2</c:v>
              </c:pt>
              <c:pt idx="28">
                <c:v>4.5646336785577293E-2</c:v>
              </c:pt>
              <c:pt idx="29">
                <c:v>4.5646336785577293E-2</c:v>
              </c:pt>
              <c:pt idx="30">
                <c:v>4.5646336785577293E-2</c:v>
              </c:pt>
              <c:pt idx="31">
                <c:v>4.6029919447640968E-2</c:v>
              </c:pt>
              <c:pt idx="32">
                <c:v>4.6029919447640968E-2</c:v>
              </c:pt>
              <c:pt idx="33">
                <c:v>4.6029919447640968E-2</c:v>
              </c:pt>
              <c:pt idx="34">
                <c:v>4.6029919447640968E-2</c:v>
              </c:pt>
              <c:pt idx="35">
                <c:v>4.6029919447640968E-2</c:v>
              </c:pt>
              <c:pt idx="36">
                <c:v>4.6797084771768319E-2</c:v>
              </c:pt>
              <c:pt idx="37">
                <c:v>4.7180667433831994E-2</c:v>
              </c:pt>
              <c:pt idx="38">
                <c:v>4.8331415420023012E-2</c:v>
              </c:pt>
              <c:pt idx="39">
                <c:v>5.2934407364787113E-2</c:v>
              </c:pt>
              <c:pt idx="40">
                <c:v>5.6770233985423857E-2</c:v>
              </c:pt>
              <c:pt idx="41">
                <c:v>6.0989643268124283E-2</c:v>
              </c:pt>
              <c:pt idx="42">
                <c:v>6.3291139240506333E-2</c:v>
              </c:pt>
              <c:pt idx="43">
                <c:v>6.4058304564633683E-2</c:v>
              </c:pt>
              <c:pt idx="44">
                <c:v>6.5592635212888384E-2</c:v>
              </c:pt>
              <c:pt idx="45">
                <c:v>6.5976217874952059E-2</c:v>
              </c:pt>
              <c:pt idx="46">
                <c:v>6.8661296509397771E-2</c:v>
              </c:pt>
              <c:pt idx="47">
                <c:v>6.9428461833525121E-2</c:v>
              </c:pt>
              <c:pt idx="48">
                <c:v>6.9812044495588796E-2</c:v>
              </c:pt>
              <c:pt idx="49">
                <c:v>7.1346375143843496E-2</c:v>
              </c:pt>
              <c:pt idx="50">
                <c:v>7.3647871116225547E-2</c:v>
              </c:pt>
              <c:pt idx="51">
                <c:v>7.6332949750671272E-2</c:v>
              </c:pt>
              <c:pt idx="52">
                <c:v>7.7867280398925973E-2</c:v>
              </c:pt>
              <c:pt idx="53">
                <c:v>7.8250863060989648E-2</c:v>
              </c:pt>
              <c:pt idx="54">
                <c:v>8.0168776371308023E-2</c:v>
              </c:pt>
              <c:pt idx="55">
                <c:v>8.247027234369006E-2</c:v>
              </c:pt>
              <c:pt idx="56">
                <c:v>8.6306098964326811E-2</c:v>
              </c:pt>
              <c:pt idx="57">
                <c:v>8.8224012274645186E-2</c:v>
              </c:pt>
              <c:pt idx="58">
                <c:v>8.9758342922899886E-2</c:v>
              </c:pt>
              <c:pt idx="59">
                <c:v>9.2827004219409287E-2</c:v>
              </c:pt>
              <c:pt idx="60">
                <c:v>9.5128500191791338E-2</c:v>
              </c:pt>
            </c:numLit>
          </c:val>
          <c:smooth val="0"/>
          <c:extLst>
            <c:ext xmlns:c16="http://schemas.microsoft.com/office/drawing/2014/chart" uri="{C3380CC4-5D6E-409C-BE32-E72D297353CC}">
              <c16:uniqueId val="{00000006-46B1-401A-828E-45341A431902}"/>
            </c:ext>
          </c:extLst>
        </c:ser>
        <c:dLbls>
          <c:showLegendKey val="0"/>
          <c:showVal val="0"/>
          <c:showCatName val="0"/>
          <c:showSerName val="0"/>
          <c:showPercent val="0"/>
          <c:showBubbleSize val="0"/>
        </c:dLbls>
        <c:smooth val="0"/>
        <c:axId val="1274655247"/>
        <c:axId val="1620965967"/>
        <c:extLst>
          <c:ext xmlns:c15="http://schemas.microsoft.com/office/drawing/2012/chart" uri="{02D57815-91ED-43cb-92C2-25804820EDAC}">
            <c15:filteredLineSeries>
              <c15:ser>
                <c:idx val="7"/>
                <c:order val="7"/>
                <c:spPr>
                  <a:ln w="28575" cap="rnd">
                    <a:solidFill>
                      <a:schemeClr val="accent2">
                        <a:lumMod val="60000"/>
                      </a:schemeClr>
                    </a:solidFill>
                    <a:round/>
                  </a:ln>
                  <a:effectLst/>
                </c:spPr>
                <c:marker>
                  <c:symbol val="none"/>
                </c:marker>
                <c:cat>
                  <c:numLit>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Lit>
                </c:cat>
                <c:val>
                  <c:numLit>
                    <c:formatCode>General</c:formatCode>
                    <c:ptCount val="61"/>
                    <c:pt idx="0">
                      <c:v>0</c:v>
                    </c:pt>
                    <c:pt idx="1">
                      <c:v>0</c:v>
                    </c:pt>
                    <c:pt idx="2">
                      <c:v>0</c:v>
                    </c:pt>
                    <c:pt idx="3">
                      <c:v>0</c:v>
                    </c:pt>
                    <c:pt idx="4">
                      <c:v>0</c:v>
                    </c:pt>
                    <c:pt idx="5">
                      <c:v>5.5555555555555552E-2</c:v>
                    </c:pt>
                    <c:pt idx="6">
                      <c:v>5.5555555555555552E-2</c:v>
                    </c:pt>
                    <c:pt idx="7">
                      <c:v>5.5555555555555552E-2</c:v>
                    </c:pt>
                    <c:pt idx="8">
                      <c:v>5.5555555555555552E-2</c:v>
                    </c:pt>
                    <c:pt idx="9">
                      <c:v>5.5555555555555552E-2</c:v>
                    </c:pt>
                    <c:pt idx="10">
                      <c:v>5.5555555555555552E-2</c:v>
                    </c:pt>
                    <c:pt idx="11">
                      <c:v>5.5555555555555552E-2</c:v>
                    </c:pt>
                    <c:pt idx="12">
                      <c:v>5.5555555555555552E-2</c:v>
                    </c:pt>
                    <c:pt idx="13">
                      <c:v>5.5555555555555552E-2</c:v>
                    </c:pt>
                    <c:pt idx="14">
                      <c:v>0.1111111111111111</c:v>
                    </c:pt>
                    <c:pt idx="15">
                      <c:v>0.1111111111111111</c:v>
                    </c:pt>
                    <c:pt idx="16">
                      <c:v>0.1111111111111111</c:v>
                    </c:pt>
                    <c:pt idx="17">
                      <c:v>0.1111111111111111</c:v>
                    </c:pt>
                    <c:pt idx="18">
                      <c:v>0.1111111111111111</c:v>
                    </c:pt>
                    <c:pt idx="19">
                      <c:v>0.1111111111111111</c:v>
                    </c:pt>
                    <c:pt idx="20">
                      <c:v>0.1111111111111111</c:v>
                    </c:pt>
                    <c:pt idx="21">
                      <c:v>0.1111111111111111</c:v>
                    </c:pt>
                    <c:pt idx="22">
                      <c:v>0.1111111111111111</c:v>
                    </c:pt>
                    <c:pt idx="23">
                      <c:v>0.1111111111111111</c:v>
                    </c:pt>
                    <c:pt idx="24">
                      <c:v>0.1111111111111111</c:v>
                    </c:pt>
                    <c:pt idx="25">
                      <c:v>0.1111111111111111</c:v>
                    </c:pt>
                    <c:pt idx="26">
                      <c:v>0.1111111111111111</c:v>
                    </c:pt>
                    <c:pt idx="27">
                      <c:v>0.1111111111111111</c:v>
                    </c:pt>
                    <c:pt idx="28">
                      <c:v>0.1111111111111111</c:v>
                    </c:pt>
                    <c:pt idx="29">
                      <c:v>0.1111111111111111</c:v>
                    </c:pt>
                    <c:pt idx="30">
                      <c:v>0.1111111111111111</c:v>
                    </c:pt>
                    <c:pt idx="31">
                      <c:v>0.1111111111111111</c:v>
                    </c:pt>
                    <c:pt idx="32">
                      <c:v>0.1111111111111111</c:v>
                    </c:pt>
                    <c:pt idx="33">
                      <c:v>0.1111111111111111</c:v>
                    </c:pt>
                    <c:pt idx="34">
                      <c:v>0.1111111111111111</c:v>
                    </c:pt>
                    <c:pt idx="35">
                      <c:v>0.1111111111111111</c:v>
                    </c:pt>
                    <c:pt idx="36">
                      <c:v>0.1111111111111111</c:v>
                    </c:pt>
                    <c:pt idx="37">
                      <c:v>0.1111111111111111</c:v>
                    </c:pt>
                    <c:pt idx="38">
                      <c:v>0.1111111111111111</c:v>
                    </c:pt>
                    <c:pt idx="39">
                      <c:v>0.1111111111111111</c:v>
                    </c:pt>
                    <c:pt idx="40">
                      <c:v>0.1111111111111111</c:v>
                    </c:pt>
                    <c:pt idx="41">
                      <c:v>0.1111111111111111</c:v>
                    </c:pt>
                    <c:pt idx="42">
                      <c:v>0.1111111111111111</c:v>
                    </c:pt>
                    <c:pt idx="43">
                      <c:v>0.1111111111111111</c:v>
                    </c:pt>
                    <c:pt idx="44">
                      <c:v>0.1111111111111111</c:v>
                    </c:pt>
                    <c:pt idx="45">
                      <c:v>0.1111111111111111</c:v>
                    </c:pt>
                    <c:pt idx="46">
                      <c:v>0.1111111111111111</c:v>
                    </c:pt>
                    <c:pt idx="47">
                      <c:v>0.1111111111111111</c:v>
                    </c:pt>
                    <c:pt idx="48">
                      <c:v>0.1111111111111111</c:v>
                    </c:pt>
                    <c:pt idx="49">
                      <c:v>0.1111111111111111</c:v>
                    </c:pt>
                    <c:pt idx="50">
                      <c:v>0.1111111111111111</c:v>
                    </c:pt>
                    <c:pt idx="51">
                      <c:v>0.16666666666666666</c:v>
                    </c:pt>
                    <c:pt idx="52">
                      <c:v>0.22222222222222221</c:v>
                    </c:pt>
                    <c:pt idx="53">
                      <c:v>0.22222222222222221</c:v>
                    </c:pt>
                    <c:pt idx="54">
                      <c:v>0.22222222222222221</c:v>
                    </c:pt>
                    <c:pt idx="55">
                      <c:v>0.22222222222222221</c:v>
                    </c:pt>
                    <c:pt idx="56">
                      <c:v>0.22222222222222221</c:v>
                    </c:pt>
                    <c:pt idx="57">
                      <c:v>0.22222222222222221</c:v>
                    </c:pt>
                    <c:pt idx="58">
                      <c:v>0.22222222222222221</c:v>
                    </c:pt>
                    <c:pt idx="59">
                      <c:v>0.27777777777777779</c:v>
                    </c:pt>
                    <c:pt idx="60">
                      <c:v>0.27777777777777779</c:v>
                    </c:pt>
                  </c:numLit>
                </c:val>
                <c:smooth val="0"/>
                <c:extLst>
                  <c:ext xmlns:c16="http://schemas.microsoft.com/office/drawing/2014/chart" uri="{C3380CC4-5D6E-409C-BE32-E72D297353CC}">
                    <c16:uniqueId val="{00000007-46B1-401A-828E-45341A431902}"/>
                  </c:ext>
                </c:extLst>
              </c15:ser>
            </c15:filteredLineSeries>
          </c:ext>
        </c:extLst>
      </c:lineChart>
      <c:catAx>
        <c:axId val="1274655247"/>
        <c:scaling>
          <c:orientation val="minMax"/>
        </c:scaling>
        <c:delete val="0"/>
        <c:axPos val="b"/>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r>
                  <a:rPr lang="sv-SE" sz="900" b="1" i="0" u="none" strike="noStrike" kern="1200" baseline="0">
                    <a:solidFill>
                      <a:srgbClr val="1F497D"/>
                    </a:solidFill>
                    <a:effectLst/>
                  </a:rPr>
                  <a:t>Fordonets ålder (månader i trafik)</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20965967"/>
        <c:crosses val="autoZero"/>
        <c:auto val="1"/>
        <c:lblAlgn val="ctr"/>
        <c:lblOffset val="100"/>
        <c:noMultiLvlLbl val="0"/>
      </c:catAx>
      <c:valAx>
        <c:axId val="1620965967"/>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r>
                  <a:rPr lang="sv-SE" sz="900" b="1" i="0" u="none" strike="noStrike" kern="1200" baseline="0">
                    <a:solidFill>
                      <a:srgbClr val="1F497D"/>
                    </a:solidFill>
                    <a:effectLst/>
                  </a:rPr>
                  <a:t>Ackumulerad andel av de exporterade personbilarna</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2746552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85877FF-63CB-4C2E-9202-32CA3CB21027}">
  <sheetPr/>
  <sheetViews>
    <sheetView workbookViewId="0"/>
  </sheetViews>
  <pageMargins left="0.7" right="0.7" top="0.75" bottom="0.75" header="0.3" footer="0.3"/>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24765</xdr:colOff>
      <xdr:row>4</xdr:row>
      <xdr:rowOff>123825</xdr:rowOff>
    </xdr:from>
    <xdr:to>
      <xdr:col>4</xdr:col>
      <xdr:colOff>352931</xdr:colOff>
      <xdr:row>8</xdr:row>
      <xdr:rowOff>47625</xdr:rowOff>
    </xdr:to>
    <xdr:pic>
      <xdr:nvPicPr>
        <xdr:cNvPr id="2" name="Bildobjekt 1">
          <a:extLst>
            <a:ext uri="{FF2B5EF4-FFF2-40B4-BE49-F238E27FC236}">
              <a16:creationId xmlns:a16="http://schemas.microsoft.com/office/drawing/2014/main" id="{7C096E9F-4C41-4DB3-B8A5-6AF87B851F74}"/>
            </a:ext>
          </a:extLst>
        </xdr:cNvPr>
        <xdr:cNvPicPr>
          <a:picLocks noChangeAspect="1"/>
        </xdr:cNvPicPr>
      </xdr:nvPicPr>
      <xdr:blipFill>
        <a:blip xmlns:r="http://schemas.openxmlformats.org/officeDocument/2006/relationships" r:embed="rId1"/>
        <a:stretch>
          <a:fillRect/>
        </a:stretch>
      </xdr:blipFill>
      <xdr:spPr>
        <a:xfrm>
          <a:off x="653415" y="895350"/>
          <a:ext cx="2364611" cy="607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18</xdr:row>
      <xdr:rowOff>0</xdr:rowOff>
    </xdr:from>
    <xdr:to>
      <xdr:col>8</xdr:col>
      <xdr:colOff>247315</xdr:colOff>
      <xdr:row>19</xdr:row>
      <xdr:rowOff>57150</xdr:rowOff>
    </xdr:to>
    <xdr:pic>
      <xdr:nvPicPr>
        <xdr:cNvPr id="2" name="Bildobjekt 1">
          <a:extLst>
            <a:ext uri="{FF2B5EF4-FFF2-40B4-BE49-F238E27FC236}">
              <a16:creationId xmlns:a16="http://schemas.microsoft.com/office/drawing/2014/main" id="{BEC053F9-3E82-47A0-9993-CB45C9A1F903}"/>
            </a:ext>
          </a:extLst>
        </xdr:cNvPr>
        <xdr:cNvPicPr>
          <a:picLocks noChangeAspect="1"/>
        </xdr:cNvPicPr>
      </xdr:nvPicPr>
      <xdr:blipFill>
        <a:blip xmlns:r="http://schemas.openxmlformats.org/officeDocument/2006/relationships" r:embed="rId1"/>
        <a:stretch>
          <a:fillRect/>
        </a:stretch>
      </xdr:blipFill>
      <xdr:spPr>
        <a:xfrm>
          <a:off x="4267200" y="6505575"/>
          <a:ext cx="856915" cy="238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11609457" cy="7578587"/>
    <xdr:graphicFrame macro="">
      <xdr:nvGraphicFramePr>
        <xdr:cNvPr id="2" name="Diagram 1">
          <a:extLst>
            <a:ext uri="{FF2B5EF4-FFF2-40B4-BE49-F238E27FC236}">
              <a16:creationId xmlns:a16="http://schemas.microsoft.com/office/drawing/2014/main" id="{02B6B977-7E07-C2AE-679F-5D91661D8FF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tema">
  <a:themeElements>
    <a:clrScheme name="Rödviolet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ED02C-E6CD-4C9C-85B5-AF5EB34EDE25}">
  <dimension ref="A1:I28"/>
  <sheetViews>
    <sheetView showGridLines="0" tabSelected="1" zoomScale="120" zoomScaleNormal="120" workbookViewId="0">
      <selection sqref="A1:I1"/>
    </sheetView>
  </sheetViews>
  <sheetFormatPr defaultRowHeight="11.4" x14ac:dyDescent="0.2"/>
  <cols>
    <col min="1" max="1" width="9.109375" style="3"/>
    <col min="2" max="2" width="11.33203125" style="3" customWidth="1"/>
    <col min="3" max="10" width="9.109375" style="3"/>
    <col min="11" max="254" width="10.33203125" style="3"/>
    <col min="255" max="255" width="12.88671875" style="3" customWidth="1"/>
    <col min="256" max="510" width="10.33203125" style="3"/>
    <col min="511" max="511" width="12.88671875" style="3" customWidth="1"/>
    <col min="512" max="766" width="10.33203125" style="3"/>
    <col min="767" max="767" width="12.88671875" style="3" customWidth="1"/>
    <col min="768" max="1022" width="10.33203125" style="3"/>
    <col min="1023" max="1023" width="12.88671875" style="3" customWidth="1"/>
    <col min="1024" max="1278" width="9.109375" style="3"/>
    <col min="1279" max="1279" width="12.88671875" style="3" customWidth="1"/>
    <col min="1280" max="1534" width="10.33203125" style="3"/>
    <col min="1535" max="1535" width="12.88671875" style="3" customWidth="1"/>
    <col min="1536" max="1790" width="10.33203125" style="3"/>
    <col min="1791" max="1791" width="12.88671875" style="3" customWidth="1"/>
    <col min="1792" max="2046" width="10.33203125" style="3"/>
    <col min="2047" max="2047" width="12.88671875" style="3" customWidth="1"/>
    <col min="2048" max="2302" width="9.109375" style="3"/>
    <col min="2303" max="2303" width="12.88671875" style="3" customWidth="1"/>
    <col min="2304" max="2558" width="10.33203125" style="3"/>
    <col min="2559" max="2559" width="12.88671875" style="3" customWidth="1"/>
    <col min="2560" max="2814" width="10.33203125" style="3"/>
    <col min="2815" max="2815" width="12.88671875" style="3" customWidth="1"/>
    <col min="2816" max="3070" width="10.33203125" style="3"/>
    <col min="3071" max="3071" width="12.88671875" style="3" customWidth="1"/>
    <col min="3072" max="3326" width="9.109375" style="3"/>
    <col min="3327" max="3327" width="12.88671875" style="3" customWidth="1"/>
    <col min="3328" max="3582" width="10.33203125" style="3"/>
    <col min="3583" max="3583" width="12.88671875" style="3" customWidth="1"/>
    <col min="3584" max="3838" width="10.33203125" style="3"/>
    <col min="3839" max="3839" width="12.88671875" style="3" customWidth="1"/>
    <col min="3840" max="4094" width="10.33203125" style="3"/>
    <col min="4095" max="4095" width="12.88671875" style="3" customWidth="1"/>
    <col min="4096" max="4350" width="9.109375" style="3"/>
    <col min="4351" max="4351" width="12.88671875" style="3" customWidth="1"/>
    <col min="4352" max="4606" width="10.33203125" style="3"/>
    <col min="4607" max="4607" width="12.88671875" style="3" customWidth="1"/>
    <col min="4608" max="4862" width="10.33203125" style="3"/>
    <col min="4863" max="4863" width="12.88671875" style="3" customWidth="1"/>
    <col min="4864" max="5118" width="10.33203125" style="3"/>
    <col min="5119" max="5119" width="12.88671875" style="3" customWidth="1"/>
    <col min="5120" max="5374" width="9.109375" style="3"/>
    <col min="5375" max="5375" width="12.88671875" style="3" customWidth="1"/>
    <col min="5376" max="5630" width="10.33203125" style="3"/>
    <col min="5631" max="5631" width="12.88671875" style="3" customWidth="1"/>
    <col min="5632" max="5886" width="10.33203125" style="3"/>
    <col min="5887" max="5887" width="12.88671875" style="3" customWidth="1"/>
    <col min="5888" max="6142" width="10.33203125" style="3"/>
    <col min="6143" max="6143" width="12.88671875" style="3" customWidth="1"/>
    <col min="6144" max="6398" width="9.109375" style="3"/>
    <col min="6399" max="6399" width="12.88671875" style="3" customWidth="1"/>
    <col min="6400" max="6654" width="10.33203125" style="3"/>
    <col min="6655" max="6655" width="12.88671875" style="3" customWidth="1"/>
    <col min="6656" max="6910" width="10.33203125" style="3"/>
    <col min="6911" max="6911" width="12.88671875" style="3" customWidth="1"/>
    <col min="6912" max="7166" width="10.33203125" style="3"/>
    <col min="7167" max="7167" width="12.88671875" style="3" customWidth="1"/>
    <col min="7168" max="7422" width="9.109375" style="3"/>
    <col min="7423" max="7423" width="12.88671875" style="3" customWidth="1"/>
    <col min="7424" max="7678" width="10.33203125" style="3"/>
    <col min="7679" max="7679" width="12.88671875" style="3" customWidth="1"/>
    <col min="7680" max="7934" width="10.33203125" style="3"/>
    <col min="7935" max="7935" width="12.88671875" style="3" customWidth="1"/>
    <col min="7936" max="8190" width="10.33203125" style="3"/>
    <col min="8191" max="8191" width="12.88671875" style="3" customWidth="1"/>
    <col min="8192" max="8446" width="9.109375" style="3"/>
    <col min="8447" max="8447" width="12.88671875" style="3" customWidth="1"/>
    <col min="8448" max="8702" width="10.33203125" style="3"/>
    <col min="8703" max="8703" width="12.88671875" style="3" customWidth="1"/>
    <col min="8704" max="8958" width="10.33203125" style="3"/>
    <col min="8959" max="8959" width="12.88671875" style="3" customWidth="1"/>
    <col min="8960" max="9214" width="10.33203125" style="3"/>
    <col min="9215" max="9215" width="12.88671875" style="3" customWidth="1"/>
    <col min="9216" max="9470" width="9.109375" style="3"/>
    <col min="9471" max="9471" width="12.88671875" style="3" customWidth="1"/>
    <col min="9472" max="9726" width="10.33203125" style="3"/>
    <col min="9727" max="9727" width="12.88671875" style="3" customWidth="1"/>
    <col min="9728" max="9982" width="10.33203125" style="3"/>
    <col min="9983" max="9983" width="12.88671875" style="3" customWidth="1"/>
    <col min="9984" max="10238" width="10.33203125" style="3"/>
    <col min="10239" max="10239" width="12.88671875" style="3" customWidth="1"/>
    <col min="10240" max="10494" width="9.109375" style="3"/>
    <col min="10495" max="10495" width="12.88671875" style="3" customWidth="1"/>
    <col min="10496" max="10750" width="10.33203125" style="3"/>
    <col min="10751" max="10751" width="12.88671875" style="3" customWidth="1"/>
    <col min="10752" max="11006" width="10.33203125" style="3"/>
    <col min="11007" max="11007" width="12.88671875" style="3" customWidth="1"/>
    <col min="11008" max="11262" width="10.33203125" style="3"/>
    <col min="11263" max="11263" width="12.88671875" style="3" customWidth="1"/>
    <col min="11264" max="11518" width="9.109375" style="3"/>
    <col min="11519" max="11519" width="12.88671875" style="3" customWidth="1"/>
    <col min="11520" max="11774" width="10.33203125" style="3"/>
    <col min="11775" max="11775" width="12.88671875" style="3" customWidth="1"/>
    <col min="11776" max="12030" width="10.33203125" style="3"/>
    <col min="12031" max="12031" width="12.88671875" style="3" customWidth="1"/>
    <col min="12032" max="12286" width="10.33203125" style="3"/>
    <col min="12287" max="12287" width="12.88671875" style="3" customWidth="1"/>
    <col min="12288" max="12542" width="9.109375" style="3"/>
    <col min="12543" max="12543" width="12.88671875" style="3" customWidth="1"/>
    <col min="12544" max="12798" width="10.33203125" style="3"/>
    <col min="12799" max="12799" width="12.88671875" style="3" customWidth="1"/>
    <col min="12800" max="13054" width="10.33203125" style="3"/>
    <col min="13055" max="13055" width="12.88671875" style="3" customWidth="1"/>
    <col min="13056" max="13310" width="10.33203125" style="3"/>
    <col min="13311" max="13311" width="12.88671875" style="3" customWidth="1"/>
    <col min="13312" max="13566" width="9.109375" style="3"/>
    <col min="13567" max="13567" width="12.88671875" style="3" customWidth="1"/>
    <col min="13568" max="13822" width="10.33203125" style="3"/>
    <col min="13823" max="13823" width="12.88671875" style="3" customWidth="1"/>
    <col min="13824" max="14078" width="10.33203125" style="3"/>
    <col min="14079" max="14079" width="12.88671875" style="3" customWidth="1"/>
    <col min="14080" max="14334" width="10.33203125" style="3"/>
    <col min="14335" max="14335" width="12.88671875" style="3" customWidth="1"/>
    <col min="14336" max="14590" width="9.109375" style="3"/>
    <col min="14591" max="14591" width="12.88671875" style="3" customWidth="1"/>
    <col min="14592" max="14846" width="10.33203125" style="3"/>
    <col min="14847" max="14847" width="12.88671875" style="3" customWidth="1"/>
    <col min="14848" max="15102" width="10.33203125" style="3"/>
    <col min="15103" max="15103" width="12.88671875" style="3" customWidth="1"/>
    <col min="15104" max="15358" width="10.33203125" style="3"/>
    <col min="15359" max="15359" width="12.88671875" style="3" customWidth="1"/>
    <col min="15360" max="15614" width="9.109375" style="3"/>
    <col min="15615" max="15615" width="12.88671875" style="3" customWidth="1"/>
    <col min="15616" max="15870" width="10.33203125" style="3"/>
    <col min="15871" max="15871" width="12.88671875" style="3" customWidth="1"/>
    <col min="15872" max="16126" width="10.33203125" style="3"/>
    <col min="16127" max="16127" width="12.88671875" style="3" customWidth="1"/>
    <col min="16128" max="16384" width="9.109375" style="3"/>
  </cols>
  <sheetData>
    <row r="1" spans="1:9" customFormat="1" ht="20.399999999999999" x14ac:dyDescent="0.3">
      <c r="A1" s="67" t="s">
        <v>12</v>
      </c>
      <c r="B1" s="67"/>
      <c r="C1" s="67"/>
      <c r="D1" s="67"/>
      <c r="E1" s="67"/>
      <c r="F1" s="67"/>
      <c r="G1" s="67"/>
      <c r="H1" s="67"/>
      <c r="I1" s="67"/>
    </row>
    <row r="2" spans="1:9" customFormat="1" ht="14.25" customHeight="1" x14ac:dyDescent="0.3"/>
    <row r="3" spans="1:9" customFormat="1" ht="14.25" customHeight="1" x14ac:dyDescent="0.3"/>
    <row r="4" spans="1:9" customFormat="1" ht="14.25" customHeight="1" x14ac:dyDescent="0.3"/>
    <row r="5" spans="1:9" customFormat="1" ht="14.25" customHeight="1" x14ac:dyDescent="0.3"/>
    <row r="6" spans="1:9" customFormat="1" ht="14.25" customHeight="1" x14ac:dyDescent="0.3"/>
    <row r="7" spans="1:9" customFormat="1" ht="14.25" customHeight="1" x14ac:dyDescent="0.3"/>
    <row r="8" spans="1:9" customFormat="1" ht="14.25" customHeight="1" x14ac:dyDescent="0.3"/>
    <row r="9" spans="1:9" customFormat="1" ht="14.25" customHeight="1" x14ac:dyDescent="0.3"/>
    <row r="10" spans="1:9" customFormat="1" ht="14.25" customHeight="1" x14ac:dyDescent="0.3"/>
    <row r="11" spans="1:9" customFormat="1" ht="14.25" customHeight="1" x14ac:dyDescent="0.3"/>
    <row r="12" spans="1:9" customFormat="1" ht="22.8" x14ac:dyDescent="0.4">
      <c r="B12" s="38" t="s">
        <v>20</v>
      </c>
      <c r="G12" s="2"/>
      <c r="H12" s="3"/>
      <c r="I12" s="4"/>
    </row>
    <row r="13" spans="1:9" customFormat="1" ht="14.25" customHeight="1" x14ac:dyDescent="0.35">
      <c r="B13" s="5"/>
    </row>
    <row r="14" spans="1:9" customFormat="1" ht="14.25" customHeight="1" x14ac:dyDescent="0.3">
      <c r="B14" s="6"/>
    </row>
    <row r="15" spans="1:9" customFormat="1" ht="14.25" customHeight="1" x14ac:dyDescent="0.3">
      <c r="B15" s="39" t="s">
        <v>30</v>
      </c>
      <c r="E15" s="7"/>
      <c r="F15" s="4"/>
    </row>
    <row r="16" spans="1:9" customFormat="1" ht="14.25" customHeight="1" x14ac:dyDescent="0.3">
      <c r="B16" s="40"/>
    </row>
    <row r="17" spans="2:2" customFormat="1" ht="14.25" customHeight="1" x14ac:dyDescent="0.3">
      <c r="B17" s="40"/>
    </row>
    <row r="18" spans="2:2" customFormat="1" ht="14.25" customHeight="1" x14ac:dyDescent="0.3">
      <c r="B18" s="40"/>
    </row>
    <row r="19" spans="2:2" customFormat="1" ht="14.25" customHeight="1" x14ac:dyDescent="0.3">
      <c r="B19" s="40"/>
    </row>
    <row r="20" spans="2:2" customFormat="1" ht="14.25" customHeight="1" x14ac:dyDescent="0.3">
      <c r="B20" s="41" t="s">
        <v>11</v>
      </c>
    </row>
    <row r="21" spans="2:2" ht="14.25" customHeight="1" x14ac:dyDescent="0.25">
      <c r="B21" s="42" t="s">
        <v>9</v>
      </c>
    </row>
    <row r="22" spans="2:2" ht="14.25" customHeight="1" x14ac:dyDescent="0.25">
      <c r="B22" s="42" t="s">
        <v>10</v>
      </c>
    </row>
    <row r="23" spans="2:2" ht="14.25" customHeight="1" x14ac:dyDescent="0.2"/>
    <row r="24" spans="2:2" customFormat="1" ht="14.25" customHeight="1" x14ac:dyDescent="0.3">
      <c r="B24" s="18"/>
    </row>
    <row r="25" spans="2:2" customFormat="1" ht="14.25" customHeight="1" x14ac:dyDescent="0.3">
      <c r="B25" s="18"/>
    </row>
    <row r="26" spans="2:2" customFormat="1" ht="14.25" customHeight="1" x14ac:dyDescent="0.3">
      <c r="B26" s="19"/>
    </row>
    <row r="27" spans="2:2" ht="14.25" customHeight="1" x14ac:dyDescent="0.2"/>
    <row r="28" spans="2:2" ht="14.25" customHeight="1" x14ac:dyDescent="0.2"/>
  </sheetData>
  <mergeCells count="1">
    <mergeCell ref="A1:I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B60B-D91A-457F-ADDB-D5328645AB22}">
  <dimension ref="A1:N41"/>
  <sheetViews>
    <sheetView showGridLines="0" zoomScale="120" zoomScaleNormal="120" workbookViewId="0"/>
  </sheetViews>
  <sheetFormatPr defaultColWidth="9.109375" defaultRowHeight="10.199999999999999" x14ac:dyDescent="0.2"/>
  <cols>
    <col min="1" max="2" width="9.109375" style="51"/>
    <col min="3" max="3" width="11.5546875" style="51" bestFit="1" customWidth="1"/>
    <col min="4" max="4" width="12.33203125" style="51" bestFit="1" customWidth="1"/>
    <col min="5" max="5" width="15.44140625" style="51" bestFit="1" customWidth="1"/>
    <col min="6" max="6" width="11.6640625" style="51" bestFit="1" customWidth="1"/>
    <col min="7" max="7" width="9.109375" style="51" customWidth="1"/>
    <col min="8" max="16384" width="9.109375" style="51"/>
  </cols>
  <sheetData>
    <row r="1" spans="1:7" ht="12" x14ac:dyDescent="0.25">
      <c r="A1" s="8" t="s">
        <v>51</v>
      </c>
    </row>
    <row r="2" spans="1:7" x14ac:dyDescent="0.2">
      <c r="A2" s="10"/>
    </row>
    <row r="3" spans="1:7" ht="20.399999999999999" x14ac:dyDescent="0.2">
      <c r="A3" s="11" t="s">
        <v>2</v>
      </c>
      <c r="B3" s="13" t="s">
        <v>3</v>
      </c>
      <c r="C3" s="23" t="s">
        <v>4</v>
      </c>
      <c r="D3" s="43" t="s">
        <v>5</v>
      </c>
      <c r="E3" s="44" t="s">
        <v>8</v>
      </c>
      <c r="F3" s="44" t="s">
        <v>25</v>
      </c>
      <c r="G3" s="63"/>
    </row>
    <row r="4" spans="1:7" x14ac:dyDescent="0.2">
      <c r="A4" s="25">
        <v>2014</v>
      </c>
      <c r="B4" s="26">
        <v>40095</v>
      </c>
      <c r="C4" s="27">
        <v>5021</v>
      </c>
      <c r="D4" s="14">
        <v>1609</v>
      </c>
      <c r="E4" s="14">
        <v>1185</v>
      </c>
      <c r="F4" s="14">
        <v>2767</v>
      </c>
      <c r="G4" s="12"/>
    </row>
    <row r="5" spans="1:7" x14ac:dyDescent="0.2">
      <c r="A5" s="25">
        <v>2015</v>
      </c>
      <c r="B5" s="26">
        <v>42675</v>
      </c>
      <c r="C5" s="27">
        <v>5119</v>
      </c>
      <c r="D5" s="14">
        <v>2139</v>
      </c>
      <c r="E5" s="14">
        <v>1560</v>
      </c>
      <c r="F5" s="14">
        <f t="shared" ref="F5:F8" si="0">B5-B4</f>
        <v>2580</v>
      </c>
      <c r="G5" s="12"/>
    </row>
    <row r="6" spans="1:7" x14ac:dyDescent="0.2">
      <c r="A6" s="25">
        <v>2016</v>
      </c>
      <c r="B6" s="26">
        <v>43693</v>
      </c>
      <c r="C6" s="27">
        <v>3810</v>
      </c>
      <c r="D6" s="14">
        <v>2076</v>
      </c>
      <c r="E6" s="14">
        <v>1423</v>
      </c>
      <c r="F6" s="14">
        <f t="shared" si="0"/>
        <v>1018</v>
      </c>
      <c r="G6" s="12"/>
    </row>
    <row r="7" spans="1:7" x14ac:dyDescent="0.2">
      <c r="A7" s="25">
        <v>2017</v>
      </c>
      <c r="B7" s="26">
        <v>43706</v>
      </c>
      <c r="C7" s="27">
        <v>3971</v>
      </c>
      <c r="D7" s="14">
        <v>3337</v>
      </c>
      <c r="E7" s="14">
        <v>2604</v>
      </c>
      <c r="F7" s="14">
        <f t="shared" si="0"/>
        <v>13</v>
      </c>
      <c r="G7" s="12"/>
    </row>
    <row r="8" spans="1:7" x14ac:dyDescent="0.2">
      <c r="A8" s="25">
        <v>2018</v>
      </c>
      <c r="B8" s="26">
        <v>42463</v>
      </c>
      <c r="C8" s="27">
        <v>3288</v>
      </c>
      <c r="D8" s="14">
        <v>4095</v>
      </c>
      <c r="E8" s="14">
        <v>3341</v>
      </c>
      <c r="F8" s="14">
        <f t="shared" si="0"/>
        <v>-1243</v>
      </c>
      <c r="G8" s="12"/>
    </row>
    <row r="9" spans="1:7" x14ac:dyDescent="0.2">
      <c r="A9" s="25">
        <v>2019</v>
      </c>
      <c r="B9" s="26">
        <v>41633</v>
      </c>
      <c r="C9" s="27">
        <v>4971</v>
      </c>
      <c r="D9" s="14">
        <v>4621</v>
      </c>
      <c r="E9" s="14">
        <v>3808</v>
      </c>
      <c r="F9" s="14">
        <f t="shared" ref="F9" si="1">B9-B8</f>
        <v>-830</v>
      </c>
      <c r="G9" s="55"/>
    </row>
    <row r="10" spans="1:7" x14ac:dyDescent="0.2">
      <c r="A10" s="25">
        <v>2020</v>
      </c>
      <c r="B10" s="26">
        <v>41047</v>
      </c>
      <c r="C10" s="27">
        <v>3525</v>
      </c>
      <c r="D10" s="14">
        <v>3910</v>
      </c>
      <c r="E10" s="14">
        <v>3081</v>
      </c>
      <c r="F10" s="14">
        <f>B10-B9</f>
        <v>-586</v>
      </c>
      <c r="G10" s="55"/>
    </row>
    <row r="11" spans="1:7" x14ac:dyDescent="0.2">
      <c r="A11" s="25">
        <v>2021</v>
      </c>
      <c r="B11" s="26">
        <v>39542</v>
      </c>
      <c r="C11" s="27">
        <v>1548</v>
      </c>
      <c r="D11" s="14">
        <v>3208</v>
      </c>
      <c r="E11" s="14">
        <v>2357</v>
      </c>
      <c r="F11" s="14">
        <f>B11-B10</f>
        <v>-1505</v>
      </c>
      <c r="G11" s="55"/>
    </row>
    <row r="12" spans="1:7" x14ac:dyDescent="0.2">
      <c r="A12" s="25">
        <v>2022</v>
      </c>
      <c r="B12" s="26">
        <v>38086</v>
      </c>
      <c r="C12" s="27">
        <v>1919</v>
      </c>
      <c r="D12" s="14">
        <v>2682</v>
      </c>
      <c r="E12" s="14">
        <v>1844</v>
      </c>
      <c r="F12" s="14">
        <f>B12-B11</f>
        <v>-1456</v>
      </c>
      <c r="G12" s="55"/>
    </row>
    <row r="13" spans="1:7" x14ac:dyDescent="0.2">
      <c r="A13" s="25">
        <v>2023</v>
      </c>
      <c r="B13" s="26">
        <v>36528</v>
      </c>
      <c r="C13" s="27">
        <v>2034</v>
      </c>
      <c r="D13" s="14">
        <v>2784</v>
      </c>
      <c r="E13" s="14">
        <v>1960</v>
      </c>
      <c r="F13" s="14">
        <f>B13-B12</f>
        <v>-1558</v>
      </c>
      <c r="G13" s="55"/>
    </row>
    <row r="15" spans="1:7" ht="12" x14ac:dyDescent="0.25">
      <c r="A15" s="9" t="s">
        <v>52</v>
      </c>
    </row>
    <row r="17" spans="1:14" x14ac:dyDescent="0.2">
      <c r="A17" s="11" t="s">
        <v>2</v>
      </c>
      <c r="B17" s="49">
        <v>0</v>
      </c>
      <c r="C17" s="49">
        <v>1</v>
      </c>
      <c r="D17" s="49">
        <v>2</v>
      </c>
      <c r="E17" s="49">
        <v>3</v>
      </c>
      <c r="F17" s="49">
        <v>4</v>
      </c>
      <c r="G17" s="49">
        <v>5</v>
      </c>
      <c r="H17" s="21" t="s">
        <v>14</v>
      </c>
      <c r="I17" s="49" t="s">
        <v>15</v>
      </c>
      <c r="J17" s="49" t="s">
        <v>16</v>
      </c>
      <c r="K17" s="50" t="s">
        <v>17</v>
      </c>
      <c r="L17" s="50" t="s">
        <v>18</v>
      </c>
      <c r="M17" s="50" t="s">
        <v>19</v>
      </c>
    </row>
    <row r="18" spans="1:14" x14ac:dyDescent="0.2">
      <c r="A18" s="32">
        <v>2014</v>
      </c>
      <c r="B18" s="14"/>
      <c r="C18" s="14">
        <v>5</v>
      </c>
      <c r="D18" s="14">
        <v>178</v>
      </c>
      <c r="E18" s="14">
        <v>471</v>
      </c>
      <c r="F18" s="14">
        <v>319</v>
      </c>
      <c r="G18" s="14">
        <v>119</v>
      </c>
      <c r="H18" s="26">
        <v>1092</v>
      </c>
      <c r="I18" s="27">
        <v>76</v>
      </c>
      <c r="J18" s="14">
        <v>12</v>
      </c>
      <c r="K18" s="14">
        <v>5</v>
      </c>
      <c r="L18" s="14"/>
      <c r="M18" s="14">
        <v>1185</v>
      </c>
    </row>
    <row r="19" spans="1:14" x14ac:dyDescent="0.2">
      <c r="A19" s="32">
        <v>2015</v>
      </c>
      <c r="B19" s="14">
        <v>6</v>
      </c>
      <c r="C19" s="14">
        <v>29</v>
      </c>
      <c r="D19" s="14">
        <v>51</v>
      </c>
      <c r="E19" s="14">
        <v>516</v>
      </c>
      <c r="F19" s="14">
        <v>522</v>
      </c>
      <c r="G19" s="14">
        <v>170</v>
      </c>
      <c r="H19" s="26">
        <v>1294</v>
      </c>
      <c r="I19" s="27">
        <v>236</v>
      </c>
      <c r="J19" s="14">
        <v>28</v>
      </c>
      <c r="K19" s="14">
        <v>2</v>
      </c>
      <c r="L19" s="14"/>
      <c r="M19" s="14">
        <v>1560</v>
      </c>
    </row>
    <row r="20" spans="1:14" x14ac:dyDescent="0.2">
      <c r="A20" s="32">
        <v>2016</v>
      </c>
      <c r="B20" s="14">
        <v>1</v>
      </c>
      <c r="C20" s="14">
        <v>13</v>
      </c>
      <c r="D20" s="14">
        <v>105</v>
      </c>
      <c r="E20" s="14">
        <v>255</v>
      </c>
      <c r="F20" s="14">
        <v>391</v>
      </c>
      <c r="G20" s="14">
        <v>283</v>
      </c>
      <c r="H20" s="26">
        <v>1048</v>
      </c>
      <c r="I20" s="27">
        <v>330</v>
      </c>
      <c r="J20" s="14">
        <v>40</v>
      </c>
      <c r="K20" s="14">
        <v>5</v>
      </c>
      <c r="L20" s="14"/>
      <c r="M20" s="14">
        <v>1423</v>
      </c>
    </row>
    <row r="21" spans="1:14" x14ac:dyDescent="0.2">
      <c r="A21" s="32">
        <v>2017</v>
      </c>
      <c r="B21" s="14">
        <v>3</v>
      </c>
      <c r="C21" s="14">
        <v>11</v>
      </c>
      <c r="D21" s="14">
        <v>93</v>
      </c>
      <c r="E21" s="14">
        <v>405</v>
      </c>
      <c r="F21" s="14">
        <v>498</v>
      </c>
      <c r="G21" s="14">
        <v>380</v>
      </c>
      <c r="H21" s="26">
        <v>1390</v>
      </c>
      <c r="I21" s="27">
        <v>985</v>
      </c>
      <c r="J21" s="14">
        <v>224</v>
      </c>
      <c r="K21" s="14">
        <v>5</v>
      </c>
      <c r="L21" s="14"/>
      <c r="M21" s="14">
        <v>2604</v>
      </c>
      <c r="N21" s="55"/>
    </row>
    <row r="22" spans="1:14" x14ac:dyDescent="0.2">
      <c r="A22" s="32">
        <v>2018</v>
      </c>
      <c r="B22" s="14">
        <v>6</v>
      </c>
      <c r="C22" s="14">
        <v>59</v>
      </c>
      <c r="D22" s="14">
        <v>122</v>
      </c>
      <c r="E22" s="14">
        <v>399</v>
      </c>
      <c r="F22" s="14">
        <v>776</v>
      </c>
      <c r="G22" s="14">
        <v>367</v>
      </c>
      <c r="H22" s="26">
        <v>1729</v>
      </c>
      <c r="I22" s="27">
        <v>1309</v>
      </c>
      <c r="J22" s="14">
        <v>289</v>
      </c>
      <c r="K22" s="14">
        <v>14</v>
      </c>
      <c r="L22" s="14"/>
      <c r="M22" s="14">
        <f t="shared" ref="M22:M27" si="2">SUM(H22:L22)</f>
        <v>3341</v>
      </c>
      <c r="N22" s="55"/>
    </row>
    <row r="23" spans="1:14" x14ac:dyDescent="0.2">
      <c r="A23" s="32">
        <v>2019</v>
      </c>
      <c r="B23" s="14">
        <v>2</v>
      </c>
      <c r="C23" s="14">
        <v>60</v>
      </c>
      <c r="D23" s="14">
        <v>169</v>
      </c>
      <c r="E23" s="14">
        <v>261</v>
      </c>
      <c r="F23" s="14">
        <v>611</v>
      </c>
      <c r="G23" s="14">
        <v>554</v>
      </c>
      <c r="H23" s="26">
        <v>1657</v>
      </c>
      <c r="I23" s="27">
        <v>1724</v>
      </c>
      <c r="J23" s="14">
        <v>394</v>
      </c>
      <c r="K23" s="14">
        <v>32</v>
      </c>
      <c r="L23" s="14">
        <v>1</v>
      </c>
      <c r="M23" s="14">
        <f t="shared" si="2"/>
        <v>3808</v>
      </c>
      <c r="N23" s="55"/>
    </row>
    <row r="24" spans="1:14" x14ac:dyDescent="0.2">
      <c r="A24" s="32">
        <v>2020</v>
      </c>
      <c r="B24" s="14">
        <v>2</v>
      </c>
      <c r="C24" s="14">
        <v>136</v>
      </c>
      <c r="D24" s="14">
        <v>109</v>
      </c>
      <c r="E24" s="14">
        <v>294</v>
      </c>
      <c r="F24" s="14">
        <v>374</v>
      </c>
      <c r="G24" s="14">
        <v>598</v>
      </c>
      <c r="H24" s="26">
        <v>1513</v>
      </c>
      <c r="I24" s="27">
        <v>1068</v>
      </c>
      <c r="J24" s="14">
        <v>456</v>
      </c>
      <c r="K24" s="14">
        <v>41</v>
      </c>
      <c r="L24" s="14">
        <v>3</v>
      </c>
      <c r="M24" s="14">
        <f t="shared" si="2"/>
        <v>3081</v>
      </c>
      <c r="N24" s="55"/>
    </row>
    <row r="25" spans="1:14" x14ac:dyDescent="0.2">
      <c r="A25" s="32">
        <v>2021</v>
      </c>
      <c r="B25" s="14"/>
      <c r="C25" s="14">
        <v>163</v>
      </c>
      <c r="D25" s="14">
        <v>147</v>
      </c>
      <c r="E25" s="14">
        <v>149</v>
      </c>
      <c r="F25" s="14">
        <v>393</v>
      </c>
      <c r="G25" s="14">
        <v>221</v>
      </c>
      <c r="H25" s="26">
        <v>1073</v>
      </c>
      <c r="I25" s="27">
        <v>817</v>
      </c>
      <c r="J25" s="14">
        <v>433</v>
      </c>
      <c r="K25" s="14">
        <v>34</v>
      </c>
      <c r="L25" s="14"/>
      <c r="M25" s="14">
        <f t="shared" si="2"/>
        <v>2357</v>
      </c>
      <c r="N25" s="55"/>
    </row>
    <row r="26" spans="1:14" x14ac:dyDescent="0.2">
      <c r="A26" s="32">
        <v>2022</v>
      </c>
      <c r="B26" s="14">
        <v>2</v>
      </c>
      <c r="C26" s="14">
        <v>23</v>
      </c>
      <c r="D26" s="14">
        <v>13</v>
      </c>
      <c r="E26" s="14">
        <v>108</v>
      </c>
      <c r="F26" s="14">
        <v>215</v>
      </c>
      <c r="G26" s="14">
        <v>257</v>
      </c>
      <c r="H26" s="26">
        <v>618</v>
      </c>
      <c r="I26" s="27">
        <v>695</v>
      </c>
      <c r="J26" s="14">
        <v>456</v>
      </c>
      <c r="K26" s="14">
        <v>75</v>
      </c>
      <c r="L26" s="14"/>
      <c r="M26" s="14">
        <f t="shared" si="2"/>
        <v>1844</v>
      </c>
      <c r="N26" s="55"/>
    </row>
    <row r="27" spans="1:14" x14ac:dyDescent="0.2">
      <c r="A27" s="32">
        <v>2023</v>
      </c>
      <c r="B27" s="14"/>
      <c r="C27" s="14">
        <v>9</v>
      </c>
      <c r="D27" s="14">
        <v>65</v>
      </c>
      <c r="E27" s="14">
        <v>124</v>
      </c>
      <c r="F27" s="14">
        <v>526</v>
      </c>
      <c r="G27" s="14">
        <v>212</v>
      </c>
      <c r="H27" s="26">
        <v>936</v>
      </c>
      <c r="I27" s="27">
        <v>590</v>
      </c>
      <c r="J27" s="14">
        <v>351</v>
      </c>
      <c r="K27" s="14">
        <v>80</v>
      </c>
      <c r="L27" s="14">
        <v>3</v>
      </c>
      <c r="M27" s="14">
        <f t="shared" si="2"/>
        <v>1960</v>
      </c>
      <c r="N27" s="55"/>
    </row>
    <row r="29" spans="1:14" ht="12" x14ac:dyDescent="0.25">
      <c r="A29" s="57" t="s">
        <v>53</v>
      </c>
    </row>
    <row r="31" spans="1:14" x14ac:dyDescent="0.2">
      <c r="A31" s="11" t="s">
        <v>2</v>
      </c>
      <c r="B31" s="21" t="s">
        <v>14</v>
      </c>
      <c r="C31" s="49" t="s">
        <v>15</v>
      </c>
      <c r="D31" s="49" t="s">
        <v>16</v>
      </c>
      <c r="E31" s="50" t="s">
        <v>17</v>
      </c>
      <c r="F31" s="50" t="s">
        <v>18</v>
      </c>
      <c r="G31" s="50" t="s">
        <v>19</v>
      </c>
    </row>
    <row r="32" spans="1:14" x14ac:dyDescent="0.2">
      <c r="A32" s="25">
        <v>2014</v>
      </c>
      <c r="B32" s="16">
        <f t="shared" ref="B32:B41" si="3">H18/$M18</f>
        <v>0.92151898734177218</v>
      </c>
      <c r="C32" s="17">
        <f t="shared" ref="C32:C41" si="4">I18/$M18</f>
        <v>6.4135021097046413E-2</v>
      </c>
      <c r="D32" s="17">
        <f t="shared" ref="D32:D41" si="5">J18/$M18</f>
        <v>1.0126582278481013E-2</v>
      </c>
      <c r="E32" s="22">
        <f t="shared" ref="E32:E41" si="6">K18/$M18</f>
        <v>4.2194092827004216E-3</v>
      </c>
      <c r="F32" s="17"/>
      <c r="G32" s="17">
        <f t="shared" ref="G32:G35" si="7">SUM(B32:F32)</f>
        <v>1</v>
      </c>
    </row>
    <row r="33" spans="1:7" x14ac:dyDescent="0.2">
      <c r="A33" s="25">
        <v>2015</v>
      </c>
      <c r="B33" s="16">
        <f t="shared" si="3"/>
        <v>0.82948717948717954</v>
      </c>
      <c r="C33" s="17">
        <f t="shared" si="4"/>
        <v>0.15128205128205127</v>
      </c>
      <c r="D33" s="17">
        <f t="shared" si="5"/>
        <v>1.7948717948717947E-2</v>
      </c>
      <c r="E33" s="22">
        <f t="shared" si="6"/>
        <v>1.2820512820512821E-3</v>
      </c>
      <c r="F33" s="17"/>
      <c r="G33" s="17">
        <f t="shared" si="7"/>
        <v>1.0000000000000002</v>
      </c>
    </row>
    <row r="34" spans="1:7" x14ac:dyDescent="0.2">
      <c r="A34" s="25">
        <v>2016</v>
      </c>
      <c r="B34" s="16">
        <f t="shared" si="3"/>
        <v>0.73647224174279691</v>
      </c>
      <c r="C34" s="17">
        <f t="shared" si="4"/>
        <v>0.23190442726633873</v>
      </c>
      <c r="D34" s="17">
        <f t="shared" si="5"/>
        <v>2.8109627547434995E-2</v>
      </c>
      <c r="E34" s="22">
        <f t="shared" si="6"/>
        <v>3.5137034434293743E-3</v>
      </c>
      <c r="F34" s="17"/>
      <c r="G34" s="17">
        <f t="shared" si="7"/>
        <v>1</v>
      </c>
    </row>
    <row r="35" spans="1:7" x14ac:dyDescent="0.2">
      <c r="A35" s="25">
        <v>2017</v>
      </c>
      <c r="B35" s="16">
        <f t="shared" si="3"/>
        <v>0.53379416282642089</v>
      </c>
      <c r="C35" s="17">
        <f t="shared" si="4"/>
        <v>0.37826420890937018</v>
      </c>
      <c r="D35" s="17">
        <f t="shared" si="5"/>
        <v>8.6021505376344093E-2</v>
      </c>
      <c r="E35" s="22">
        <f t="shared" si="6"/>
        <v>1.9201228878648233E-3</v>
      </c>
      <c r="F35" s="17"/>
      <c r="G35" s="17">
        <f t="shared" si="7"/>
        <v>1</v>
      </c>
    </row>
    <row r="36" spans="1:7" x14ac:dyDescent="0.2">
      <c r="A36" s="25">
        <v>2018</v>
      </c>
      <c r="B36" s="16">
        <f t="shared" si="3"/>
        <v>0.51750972762645919</v>
      </c>
      <c r="C36" s="17">
        <f t="shared" si="4"/>
        <v>0.39179886261598323</v>
      </c>
      <c r="D36" s="17">
        <f t="shared" si="5"/>
        <v>8.6501047590541752E-2</v>
      </c>
      <c r="E36" s="22">
        <f t="shared" si="6"/>
        <v>4.1903621670158634E-3</v>
      </c>
      <c r="F36" s="17"/>
      <c r="G36" s="17">
        <f t="shared" ref="G36" si="8">SUM(B36:F36)</f>
        <v>1.0000000000000002</v>
      </c>
    </row>
    <row r="37" spans="1:7" x14ac:dyDescent="0.2">
      <c r="A37" s="25">
        <v>2019</v>
      </c>
      <c r="B37" s="16">
        <f t="shared" si="3"/>
        <v>0.43513655462184875</v>
      </c>
      <c r="C37" s="17">
        <f t="shared" si="4"/>
        <v>0.45273109243697479</v>
      </c>
      <c r="D37" s="17">
        <f t="shared" si="5"/>
        <v>0.10346638655462184</v>
      </c>
      <c r="E37" s="22">
        <f t="shared" si="6"/>
        <v>8.4033613445378148E-3</v>
      </c>
      <c r="F37" s="22">
        <f>L23/$M23</f>
        <v>2.6260504201680671E-4</v>
      </c>
      <c r="G37" s="17">
        <f t="shared" ref="G37" si="9">SUM(B37:F37)</f>
        <v>1</v>
      </c>
    </row>
    <row r="38" spans="1:7" x14ac:dyDescent="0.2">
      <c r="A38" s="25">
        <v>2020</v>
      </c>
      <c r="B38" s="16">
        <f t="shared" si="3"/>
        <v>0.49107432651736449</v>
      </c>
      <c r="C38" s="17">
        <f t="shared" si="4"/>
        <v>0.3466407010710808</v>
      </c>
      <c r="D38" s="17">
        <f t="shared" si="5"/>
        <v>0.14800389483933787</v>
      </c>
      <c r="E38" s="22">
        <f t="shared" si="6"/>
        <v>1.3307367737747485E-2</v>
      </c>
      <c r="F38" s="22">
        <f>L24/$M24</f>
        <v>9.7370983446932818E-4</v>
      </c>
      <c r="G38" s="17">
        <f t="shared" ref="G38" si="10">SUM(B38:F38)</f>
        <v>0.99999999999999989</v>
      </c>
    </row>
    <row r="39" spans="1:7" x14ac:dyDescent="0.2">
      <c r="A39" s="25">
        <v>2021</v>
      </c>
      <c r="B39" s="16">
        <f t="shared" si="3"/>
        <v>0.45523971149766651</v>
      </c>
      <c r="C39" s="17">
        <f t="shared" si="4"/>
        <v>0.34662706830717011</v>
      </c>
      <c r="D39" s="17">
        <f t="shared" si="5"/>
        <v>0.18370810352142555</v>
      </c>
      <c r="E39" s="22">
        <f t="shared" si="6"/>
        <v>1.4425116673737802E-2</v>
      </c>
      <c r="F39" s="22">
        <f>L25/$M25</f>
        <v>0</v>
      </c>
      <c r="G39" s="17">
        <f t="shared" ref="G39" si="11">SUM(B39:F39)</f>
        <v>1</v>
      </c>
    </row>
    <row r="40" spans="1:7" x14ac:dyDescent="0.2">
      <c r="A40" s="25">
        <v>2022</v>
      </c>
      <c r="B40" s="16">
        <f t="shared" si="3"/>
        <v>0.33514099783080259</v>
      </c>
      <c r="C40" s="17">
        <f t="shared" si="4"/>
        <v>0.37689804772234275</v>
      </c>
      <c r="D40" s="17">
        <f t="shared" si="5"/>
        <v>0.24728850325379609</v>
      </c>
      <c r="E40" s="17">
        <f t="shared" si="6"/>
        <v>4.0672451193058567E-2</v>
      </c>
      <c r="F40" s="22">
        <f>L26/$M26</f>
        <v>0</v>
      </c>
      <c r="G40" s="17">
        <f t="shared" ref="G40" si="12">SUM(B40:F40)</f>
        <v>1</v>
      </c>
    </row>
    <row r="41" spans="1:7" x14ac:dyDescent="0.2">
      <c r="A41" s="25">
        <v>2023</v>
      </c>
      <c r="B41" s="16">
        <f t="shared" si="3"/>
        <v>0.47755102040816327</v>
      </c>
      <c r="C41" s="17">
        <f t="shared" si="4"/>
        <v>0.30102040816326531</v>
      </c>
      <c r="D41" s="17">
        <f t="shared" si="5"/>
        <v>0.17908163265306123</v>
      </c>
      <c r="E41" s="17">
        <f t="shared" si="6"/>
        <v>4.0816326530612242E-2</v>
      </c>
      <c r="F41" s="22">
        <f>L27/$M27</f>
        <v>1.5306122448979591E-3</v>
      </c>
      <c r="G41" s="17">
        <f t="shared" ref="G41" si="13">SUM(B41:F41)</f>
        <v>1</v>
      </c>
    </row>
  </sheetData>
  <pageMargins left="0.7" right="0.7" top="0.75" bottom="0.75" header="0.3" footer="0.3"/>
  <pageSetup paperSize="9" orientation="portrait" r:id="rId1"/>
  <ignoredErrors>
    <ignoredError sqref="M22:M2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2130A-4EAC-4C9A-9E4C-28260BDF12A4}">
  <sheetPr>
    <tabColor theme="6" tint="0.39997558519241921"/>
  </sheetPr>
  <dimension ref="A1:I21"/>
  <sheetViews>
    <sheetView showGridLines="0" zoomScale="130" zoomScaleNormal="130" workbookViewId="0">
      <selection sqref="A1:I1"/>
    </sheetView>
  </sheetViews>
  <sheetFormatPr defaultColWidth="9.109375" defaultRowHeight="13.8" x14ac:dyDescent="0.25"/>
  <cols>
    <col min="1" max="16384" width="9.109375" style="33"/>
  </cols>
  <sheetData>
    <row r="1" spans="1:9" ht="21" x14ac:dyDescent="0.25">
      <c r="A1" s="68" t="s">
        <v>20</v>
      </c>
      <c r="B1" s="68"/>
      <c r="C1" s="68"/>
      <c r="D1" s="68"/>
      <c r="E1" s="68"/>
      <c r="F1" s="68"/>
      <c r="G1" s="68"/>
      <c r="H1" s="68"/>
      <c r="I1" s="68"/>
    </row>
    <row r="2" spans="1:9" ht="14.25" customHeight="1" x14ac:dyDescent="0.25">
      <c r="A2" s="35"/>
      <c r="B2" s="35"/>
      <c r="C2" s="35"/>
      <c r="D2" s="35"/>
      <c r="E2" s="35"/>
      <c r="F2" s="35"/>
      <c r="G2" s="35"/>
      <c r="H2" s="35"/>
      <c r="I2" s="35"/>
    </row>
    <row r="3" spans="1:9" ht="14.25" customHeight="1" x14ac:dyDescent="0.25">
      <c r="A3" s="69" t="s">
        <v>23</v>
      </c>
      <c r="B3" s="69"/>
      <c r="C3" s="69"/>
      <c r="D3" s="69"/>
      <c r="E3" s="69"/>
      <c r="F3" s="69"/>
      <c r="G3" s="69"/>
      <c r="H3" s="69"/>
      <c r="I3" s="69"/>
    </row>
    <row r="4" spans="1:9" ht="14.25" customHeight="1" x14ac:dyDescent="0.25">
      <c r="A4" s="69"/>
      <c r="B4" s="69"/>
      <c r="C4" s="69"/>
      <c r="D4" s="69"/>
      <c r="E4" s="69"/>
      <c r="F4" s="69"/>
      <c r="G4" s="69"/>
      <c r="H4" s="69"/>
      <c r="I4" s="69"/>
    </row>
    <row r="5" spans="1:9" ht="14.25" customHeight="1" x14ac:dyDescent="0.25">
      <c r="A5" s="35"/>
      <c r="B5" s="35"/>
      <c r="C5" s="35"/>
      <c r="D5" s="35"/>
      <c r="E5" s="35"/>
      <c r="F5" s="35"/>
      <c r="G5" s="35"/>
      <c r="H5" s="35"/>
      <c r="I5" s="35"/>
    </row>
    <row r="6" spans="1:9" ht="14.25" customHeight="1" x14ac:dyDescent="0.25">
      <c r="A6" s="69" t="s">
        <v>31</v>
      </c>
      <c r="B6" s="69"/>
      <c r="C6" s="69"/>
      <c r="D6" s="69"/>
      <c r="E6" s="69"/>
      <c r="F6" s="69"/>
      <c r="G6" s="69"/>
      <c r="H6" s="69"/>
      <c r="I6" s="69"/>
    </row>
    <row r="7" spans="1:9" ht="14.25" customHeight="1" x14ac:dyDescent="0.25">
      <c r="A7" s="69"/>
      <c r="B7" s="69"/>
      <c r="C7" s="69"/>
      <c r="D7" s="69"/>
      <c r="E7" s="69"/>
      <c r="F7" s="69"/>
      <c r="G7" s="69"/>
      <c r="H7" s="69"/>
      <c r="I7" s="69"/>
    </row>
    <row r="8" spans="1:9" ht="14.25" customHeight="1" x14ac:dyDescent="0.25">
      <c r="A8" s="69"/>
      <c r="B8" s="69"/>
      <c r="C8" s="69"/>
      <c r="D8" s="69"/>
      <c r="E8" s="69"/>
      <c r="F8" s="69"/>
      <c r="G8" s="69"/>
      <c r="H8" s="69"/>
      <c r="I8" s="69"/>
    </row>
    <row r="9" spans="1:9" ht="14.25" customHeight="1" x14ac:dyDescent="0.25">
      <c r="A9" s="69"/>
      <c r="B9" s="69"/>
      <c r="C9" s="69"/>
      <c r="D9" s="69"/>
      <c r="E9" s="69"/>
      <c r="F9" s="69"/>
      <c r="G9" s="69"/>
      <c r="H9" s="69"/>
      <c r="I9" s="69"/>
    </row>
    <row r="10" spans="1:9" ht="14.25" customHeight="1" x14ac:dyDescent="0.25">
      <c r="A10" s="36"/>
      <c r="B10" s="36"/>
      <c r="C10" s="36"/>
      <c r="D10" s="36"/>
      <c r="E10" s="36"/>
      <c r="F10" s="36"/>
      <c r="G10" s="36"/>
      <c r="H10" s="36"/>
      <c r="I10" s="36"/>
    </row>
    <row r="11" spans="1:9" ht="14.25" customHeight="1" x14ac:dyDescent="0.25">
      <c r="A11" s="69" t="s">
        <v>32</v>
      </c>
      <c r="B11" s="69"/>
      <c r="C11" s="69"/>
      <c r="D11" s="69"/>
      <c r="E11" s="69"/>
      <c r="F11" s="69"/>
      <c r="G11" s="69"/>
      <c r="H11" s="69"/>
      <c r="I11" s="69"/>
    </row>
    <row r="12" spans="1:9" ht="28.5" customHeight="1" x14ac:dyDescent="0.25">
      <c r="A12" s="69"/>
      <c r="B12" s="69"/>
      <c r="C12" s="69"/>
      <c r="D12" s="69"/>
      <c r="E12" s="69"/>
      <c r="F12" s="69"/>
      <c r="G12" s="69"/>
      <c r="H12" s="69"/>
      <c r="I12" s="69"/>
    </row>
    <row r="13" spans="1:9" ht="14.25" customHeight="1" x14ac:dyDescent="0.25">
      <c r="A13" s="36"/>
      <c r="B13" s="36"/>
      <c r="C13" s="36"/>
      <c r="D13" s="36"/>
      <c r="E13" s="36"/>
      <c r="F13" s="36"/>
      <c r="G13" s="36"/>
      <c r="H13" s="36"/>
      <c r="I13" s="36"/>
    </row>
    <row r="14" spans="1:9" ht="14.25" customHeight="1" x14ac:dyDescent="0.25">
      <c r="A14" s="36"/>
      <c r="B14" s="36"/>
      <c r="C14" s="36"/>
      <c r="D14" s="36"/>
      <c r="E14" s="36"/>
      <c r="F14" s="36"/>
      <c r="G14" s="36"/>
      <c r="H14" s="36"/>
      <c r="I14" s="36"/>
    </row>
    <row r="15" spans="1:9" x14ac:dyDescent="0.25">
      <c r="A15" s="36"/>
      <c r="B15" s="36"/>
      <c r="C15" s="36"/>
      <c r="D15" s="36"/>
      <c r="E15" s="36"/>
      <c r="F15" s="36"/>
      <c r="G15" s="36"/>
      <c r="H15" s="36"/>
      <c r="I15" s="36"/>
    </row>
    <row r="16" spans="1:9" x14ac:dyDescent="0.25">
      <c r="A16" s="36"/>
      <c r="B16" s="36"/>
      <c r="C16" s="36"/>
      <c r="D16" s="36"/>
      <c r="E16" s="36"/>
      <c r="F16" s="36"/>
      <c r="G16" s="36"/>
      <c r="H16" s="36"/>
      <c r="I16" s="36"/>
    </row>
    <row r="17" spans="1:9" x14ac:dyDescent="0.25">
      <c r="A17" s="37"/>
      <c r="B17" s="37"/>
      <c r="C17" s="37"/>
      <c r="D17" s="37"/>
      <c r="E17" s="37"/>
      <c r="F17" s="37"/>
      <c r="G17" s="37"/>
      <c r="H17" s="37"/>
      <c r="I17" s="37"/>
    </row>
    <row r="18" spans="1:9" x14ac:dyDescent="0.25">
      <c r="A18" s="34"/>
      <c r="B18" s="34"/>
      <c r="C18" s="34"/>
      <c r="D18" s="34"/>
      <c r="E18" s="34"/>
      <c r="F18" s="34"/>
      <c r="G18" s="34"/>
      <c r="H18" s="34"/>
      <c r="I18" s="34"/>
    </row>
    <row r="19" spans="1:9" x14ac:dyDescent="0.25">
      <c r="A19" s="34"/>
      <c r="B19" s="34"/>
      <c r="C19" s="34"/>
      <c r="D19" s="34"/>
      <c r="E19" s="34"/>
      <c r="F19" s="34"/>
      <c r="G19" s="34"/>
      <c r="H19" s="34"/>
      <c r="I19" s="34"/>
    </row>
    <row r="20" spans="1:9" x14ac:dyDescent="0.25">
      <c r="A20" s="34"/>
      <c r="B20" s="34"/>
      <c r="C20" s="34"/>
      <c r="D20" s="34"/>
      <c r="E20" s="34"/>
      <c r="F20" s="34"/>
      <c r="G20" s="34"/>
      <c r="H20" s="34"/>
      <c r="I20" s="34"/>
    </row>
    <row r="21" spans="1:9" x14ac:dyDescent="0.25">
      <c r="A21" s="34"/>
      <c r="B21" s="34"/>
      <c r="C21" s="34"/>
      <c r="D21" s="34"/>
      <c r="E21" s="34"/>
      <c r="F21" s="34"/>
      <c r="G21" s="34"/>
      <c r="H21" s="34"/>
      <c r="I21" s="34"/>
    </row>
  </sheetData>
  <mergeCells count="4">
    <mergeCell ref="A1:I1"/>
    <mergeCell ref="A3:I4"/>
    <mergeCell ref="A11:I12"/>
    <mergeCell ref="A6:I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D135-974E-4465-8F61-F76B3C27104B}">
  <sheetPr>
    <pageSetUpPr fitToPage="1"/>
  </sheetPr>
  <dimension ref="A1:J49"/>
  <sheetViews>
    <sheetView showGridLines="0" zoomScale="120" zoomScaleNormal="120" workbookViewId="0"/>
  </sheetViews>
  <sheetFormatPr defaultColWidth="9.109375" defaultRowHeight="13.2" x14ac:dyDescent="0.25"/>
  <cols>
    <col min="1" max="2" width="9.109375" style="42"/>
    <col min="3" max="3" width="11.5546875" style="42" bestFit="1" customWidth="1"/>
    <col min="4" max="4" width="12.33203125" style="42" bestFit="1" customWidth="1"/>
    <col min="5" max="5" width="15" style="42" customWidth="1"/>
    <col min="6" max="16384" width="9.109375" style="42"/>
  </cols>
  <sheetData>
    <row r="1" spans="1:9" x14ac:dyDescent="0.25">
      <c r="A1" s="8" t="s">
        <v>33</v>
      </c>
    </row>
    <row r="2" spans="1:9" x14ac:dyDescent="0.25">
      <c r="A2" s="1"/>
    </row>
    <row r="3" spans="1:9" s="51" customFormat="1" ht="20.399999999999999" x14ac:dyDescent="0.2">
      <c r="A3" s="11" t="s">
        <v>2</v>
      </c>
      <c r="B3" s="13" t="s">
        <v>3</v>
      </c>
      <c r="C3" s="43" t="s">
        <v>4</v>
      </c>
      <c r="D3" s="44" t="s">
        <v>5</v>
      </c>
      <c r="E3" s="44" t="s">
        <v>8</v>
      </c>
    </row>
    <row r="4" spans="1:9" x14ac:dyDescent="0.25">
      <c r="A4" s="25">
        <v>2014</v>
      </c>
      <c r="B4" s="26">
        <v>4585519</v>
      </c>
      <c r="C4" s="27">
        <v>324037</v>
      </c>
      <c r="D4" s="14">
        <v>208544</v>
      </c>
      <c r="E4" s="14">
        <v>26440</v>
      </c>
    </row>
    <row r="5" spans="1:9" x14ac:dyDescent="0.25">
      <c r="A5" s="25">
        <v>2015</v>
      </c>
      <c r="B5" s="26">
        <v>4669063</v>
      </c>
      <c r="C5" s="27">
        <v>361932</v>
      </c>
      <c r="D5" s="14">
        <v>214975</v>
      </c>
      <c r="E5" s="14">
        <v>31551</v>
      </c>
    </row>
    <row r="6" spans="1:9" x14ac:dyDescent="0.25">
      <c r="A6" s="25">
        <v>2016</v>
      </c>
      <c r="B6" s="26">
        <v>4768060</v>
      </c>
      <c r="C6" s="27">
        <v>388014</v>
      </c>
      <c r="D6" s="14">
        <v>219958</v>
      </c>
      <c r="E6" s="14">
        <v>39456</v>
      </c>
    </row>
    <row r="7" spans="1:9" x14ac:dyDescent="0.25">
      <c r="A7" s="25">
        <v>2017</v>
      </c>
      <c r="B7" s="26">
        <v>4845609</v>
      </c>
      <c r="C7" s="27">
        <v>392728</v>
      </c>
      <c r="D7" s="14">
        <v>250518</v>
      </c>
      <c r="E7" s="14">
        <v>64390</v>
      </c>
    </row>
    <row r="8" spans="1:9" x14ac:dyDescent="0.25">
      <c r="A8" s="25">
        <v>2018</v>
      </c>
      <c r="B8" s="26">
        <v>4870783</v>
      </c>
      <c r="C8" s="27">
        <v>365535</v>
      </c>
      <c r="D8" s="14">
        <v>304572</v>
      </c>
      <c r="E8" s="14">
        <v>105541</v>
      </c>
    </row>
    <row r="9" spans="1:9" x14ac:dyDescent="0.25">
      <c r="A9" s="25">
        <v>2019</v>
      </c>
      <c r="B9" s="26">
        <v>4887904</v>
      </c>
      <c r="C9" s="27">
        <v>366961</v>
      </c>
      <c r="D9" s="14">
        <v>303777</v>
      </c>
      <c r="E9" s="14">
        <v>117416</v>
      </c>
      <c r="F9" s="45"/>
      <c r="G9" s="45"/>
    </row>
    <row r="10" spans="1:9" x14ac:dyDescent="0.25">
      <c r="A10" s="25">
        <v>2020</v>
      </c>
      <c r="B10" s="26">
        <v>4944067</v>
      </c>
      <c r="C10" s="27">
        <v>303196</v>
      </c>
      <c r="D10" s="14">
        <v>278374</v>
      </c>
      <c r="E10" s="14">
        <v>105986</v>
      </c>
      <c r="F10" s="46"/>
    </row>
    <row r="11" spans="1:9" x14ac:dyDescent="0.25">
      <c r="A11" s="25">
        <v>2021</v>
      </c>
      <c r="B11" s="26">
        <v>4986750</v>
      </c>
      <c r="C11" s="27">
        <v>314313</v>
      </c>
      <c r="D11" s="27">
        <v>262016</v>
      </c>
      <c r="E11" s="27">
        <v>91926</v>
      </c>
      <c r="F11" s="65"/>
      <c r="G11" s="65"/>
      <c r="H11" s="65"/>
      <c r="I11" s="65"/>
    </row>
    <row r="12" spans="1:9" x14ac:dyDescent="0.25">
      <c r="A12" s="25">
        <v>2022</v>
      </c>
      <c r="B12" s="26">
        <v>4980543</v>
      </c>
      <c r="C12" s="27">
        <v>299220</v>
      </c>
      <c r="D12" s="27">
        <v>264585</v>
      </c>
      <c r="E12" s="27">
        <v>108188</v>
      </c>
      <c r="F12" s="65"/>
      <c r="G12" s="65"/>
      <c r="H12" s="65"/>
      <c r="I12" s="65"/>
    </row>
    <row r="13" spans="1:9" x14ac:dyDescent="0.25">
      <c r="A13" s="25">
        <v>2023</v>
      </c>
      <c r="B13" s="26">
        <v>4977163</v>
      </c>
      <c r="C13" s="27">
        <v>298107</v>
      </c>
      <c r="D13" s="27">
        <v>284983</v>
      </c>
      <c r="E13" s="27">
        <v>149922</v>
      </c>
      <c r="F13" s="65"/>
      <c r="G13" s="65"/>
      <c r="H13" s="65"/>
      <c r="I13" s="65"/>
    </row>
    <row r="15" spans="1:9" x14ac:dyDescent="0.25">
      <c r="A15" s="8" t="s">
        <v>34</v>
      </c>
      <c r="B15" s="39"/>
      <c r="C15" s="39"/>
      <c r="D15" s="39"/>
      <c r="E15" s="39"/>
      <c r="F15" s="39"/>
      <c r="G15" s="39"/>
      <c r="H15" s="39"/>
    </row>
    <row r="16" spans="1:9" x14ac:dyDescent="0.25">
      <c r="A16" s="8"/>
      <c r="B16" s="39"/>
      <c r="C16" s="39"/>
      <c r="D16" s="39"/>
      <c r="E16" s="39"/>
      <c r="F16" s="39"/>
      <c r="G16" s="39"/>
      <c r="H16" s="39"/>
    </row>
    <row r="17" spans="1:10" x14ac:dyDescent="0.25">
      <c r="A17" s="11"/>
      <c r="B17" s="21" t="s">
        <v>1</v>
      </c>
      <c r="C17" s="49" t="s">
        <v>6</v>
      </c>
      <c r="D17" s="49" t="s">
        <v>0</v>
      </c>
      <c r="E17" s="50" t="s">
        <v>28</v>
      </c>
      <c r="F17" s="50" t="s">
        <v>22</v>
      </c>
      <c r="G17" s="50" t="s">
        <v>7</v>
      </c>
      <c r="H17" s="50" t="s">
        <v>13</v>
      </c>
      <c r="I17" s="50" t="s">
        <v>24</v>
      </c>
    </row>
    <row r="18" spans="1:10" x14ac:dyDescent="0.25">
      <c r="A18" s="25">
        <v>2014</v>
      </c>
      <c r="B18" s="26">
        <f>Bensin!D4</f>
        <v>182974</v>
      </c>
      <c r="C18" s="27">
        <f>Diesel!D4</f>
        <v>21513</v>
      </c>
      <c r="D18" s="14">
        <f>El!D4</f>
        <v>73</v>
      </c>
      <c r="E18" s="14">
        <f>Elhybrid!D4</f>
        <v>537</v>
      </c>
      <c r="F18" s="14"/>
      <c r="G18" s="14">
        <f>Etanol!D4</f>
        <v>1826</v>
      </c>
      <c r="H18" s="14">
        <f>Gas!D4</f>
        <v>1609</v>
      </c>
      <c r="I18" s="28">
        <f t="shared" ref="I18:I21" si="0">D4-SUM(B18:H18)</f>
        <v>12</v>
      </c>
    </row>
    <row r="19" spans="1:10" x14ac:dyDescent="0.25">
      <c r="A19" s="25">
        <v>2015</v>
      </c>
      <c r="B19" s="26">
        <f>Bensin!D5</f>
        <v>184221</v>
      </c>
      <c r="C19" s="27">
        <f>Diesel!D5</f>
        <v>25286</v>
      </c>
      <c r="D19" s="14">
        <f>El!D5</f>
        <v>68</v>
      </c>
      <c r="E19" s="14">
        <f>Elhybrid!D5</f>
        <v>551</v>
      </c>
      <c r="F19" s="14">
        <f>Laddhybrid!D5</f>
        <v>305</v>
      </c>
      <c r="G19" s="14">
        <f>Etanol!D5</f>
        <v>2376</v>
      </c>
      <c r="H19" s="14">
        <f>Gas!D5</f>
        <v>2139</v>
      </c>
      <c r="I19" s="28">
        <f t="shared" si="0"/>
        <v>29</v>
      </c>
    </row>
    <row r="20" spans="1:10" x14ac:dyDescent="0.25">
      <c r="A20" s="25">
        <v>2016</v>
      </c>
      <c r="B20" s="26">
        <f>Bensin!D6</f>
        <v>182542</v>
      </c>
      <c r="C20" s="27">
        <f>Diesel!D6</f>
        <v>29897</v>
      </c>
      <c r="D20" s="14">
        <f>El!D6</f>
        <v>212</v>
      </c>
      <c r="E20" s="14">
        <f>Elhybrid!D6</f>
        <v>784</v>
      </c>
      <c r="F20" s="14">
        <f>Laddhybrid!D6</f>
        <v>1133</v>
      </c>
      <c r="G20" s="14">
        <f>Etanol!D6</f>
        <v>3296</v>
      </c>
      <c r="H20" s="14">
        <f>Gas!D6</f>
        <v>2076</v>
      </c>
      <c r="I20" s="28">
        <f t="shared" si="0"/>
        <v>18</v>
      </c>
    </row>
    <row r="21" spans="1:10" x14ac:dyDescent="0.25">
      <c r="A21" s="25">
        <v>2017</v>
      </c>
      <c r="B21" s="26">
        <f>Bensin!D7</f>
        <v>194166</v>
      </c>
      <c r="C21" s="27">
        <f>Diesel!D7</f>
        <v>44608</v>
      </c>
      <c r="D21" s="14">
        <f>El!D7</f>
        <v>455</v>
      </c>
      <c r="E21" s="14">
        <f>Elhybrid!D7</f>
        <v>1268</v>
      </c>
      <c r="F21" s="14">
        <f>Laddhybrid!D7</f>
        <v>1979</v>
      </c>
      <c r="G21" s="14">
        <f>Etanol!D7</f>
        <v>4672</v>
      </c>
      <c r="H21" s="14">
        <f>Gas!D7</f>
        <v>3337</v>
      </c>
      <c r="I21" s="28">
        <f t="shared" si="0"/>
        <v>33</v>
      </c>
    </row>
    <row r="22" spans="1:10" x14ac:dyDescent="0.25">
      <c r="A22" s="25">
        <v>2018</v>
      </c>
      <c r="B22" s="26">
        <f>Bensin!D8</f>
        <v>213479</v>
      </c>
      <c r="C22" s="27">
        <f>Diesel!D8</f>
        <v>72873</v>
      </c>
      <c r="D22" s="14">
        <f>El!D8</f>
        <v>1410</v>
      </c>
      <c r="E22" s="14">
        <f>Elhybrid!D8</f>
        <v>2094</v>
      </c>
      <c r="F22" s="14">
        <f>Laddhybrid!D8</f>
        <v>3758</v>
      </c>
      <c r="G22" s="14">
        <f>Etanol!D8</f>
        <v>6826</v>
      </c>
      <c r="H22" s="14">
        <f>Gas!D8</f>
        <v>4095</v>
      </c>
      <c r="I22" s="28">
        <f>D8-SUM(B22:H22)</f>
        <v>37</v>
      </c>
    </row>
    <row r="23" spans="1:10" s="20" customFormat="1" x14ac:dyDescent="0.25">
      <c r="A23" s="25">
        <v>2019</v>
      </c>
      <c r="B23" s="26">
        <f>Bensin!D9</f>
        <v>211043</v>
      </c>
      <c r="C23" s="27">
        <f>Diesel!D9</f>
        <v>69102</v>
      </c>
      <c r="D23" s="14">
        <f>El!D9</f>
        <v>1623</v>
      </c>
      <c r="E23" s="14">
        <f>Elhybrid!D9</f>
        <v>2932</v>
      </c>
      <c r="F23" s="14">
        <f>Laddhybrid!D9</f>
        <v>5939</v>
      </c>
      <c r="G23" s="14">
        <f>Etanol!D9</f>
        <v>8490</v>
      </c>
      <c r="H23" s="14">
        <f>Gas!D9</f>
        <v>4621</v>
      </c>
      <c r="I23" s="28">
        <f>D9-SUM(B23:H23)</f>
        <v>27</v>
      </c>
      <c r="J23" s="29"/>
    </row>
    <row r="24" spans="1:10" x14ac:dyDescent="0.25">
      <c r="A24" s="25">
        <v>2020</v>
      </c>
      <c r="B24" s="26">
        <f>Bensin!D10</f>
        <v>191240</v>
      </c>
      <c r="C24" s="27">
        <f>Diesel!D10</f>
        <v>62863</v>
      </c>
      <c r="D24" s="14">
        <f>El!D10</f>
        <v>1996</v>
      </c>
      <c r="E24" s="14">
        <f>Elhybrid!D10</f>
        <v>2677</v>
      </c>
      <c r="F24" s="14">
        <f>Laddhybrid!D10</f>
        <v>7808</v>
      </c>
      <c r="G24" s="14">
        <f>Etanol!D10</f>
        <v>7843</v>
      </c>
      <c r="H24" s="14">
        <f>Gas!D10</f>
        <v>3910</v>
      </c>
      <c r="I24" s="14">
        <f t="shared" ref="I24" si="1">D10-SUM(B24:H24)</f>
        <v>37</v>
      </c>
    </row>
    <row r="25" spans="1:10" x14ac:dyDescent="0.25">
      <c r="A25" s="25">
        <v>2021</v>
      </c>
      <c r="B25" s="26">
        <f>Bensin!D11</f>
        <v>179867</v>
      </c>
      <c r="C25" s="27">
        <f>Diesel!D11</f>
        <v>56883</v>
      </c>
      <c r="D25" s="14">
        <f>El!D11</f>
        <v>2136</v>
      </c>
      <c r="E25" s="14">
        <f>Elhybrid!D11</f>
        <v>2183</v>
      </c>
      <c r="F25" s="14">
        <f>Laddhybrid!D11</f>
        <v>9613</v>
      </c>
      <c r="G25" s="14">
        <f>Etanol!D11</f>
        <v>8090</v>
      </c>
      <c r="H25" s="14">
        <f>Gas!D11</f>
        <v>3208</v>
      </c>
      <c r="I25" s="14">
        <v>36</v>
      </c>
    </row>
    <row r="26" spans="1:10" x14ac:dyDescent="0.25">
      <c r="A26" s="25">
        <v>2022</v>
      </c>
      <c r="B26" s="26">
        <f>Bensin!D12</f>
        <v>167653</v>
      </c>
      <c r="C26" s="27">
        <f>Diesel!D12</f>
        <v>67138</v>
      </c>
      <c r="D26" s="14">
        <f>El!D12</f>
        <v>4434</v>
      </c>
      <c r="E26" s="14">
        <f>Elhybrid!D12</f>
        <v>3354</v>
      </c>
      <c r="F26" s="14">
        <f>Laddhybrid!D12</f>
        <v>11064</v>
      </c>
      <c r="G26" s="14">
        <f>Etanol!D12</f>
        <v>8221</v>
      </c>
      <c r="H26" s="14">
        <f>Gas!D12</f>
        <v>2682</v>
      </c>
      <c r="I26" s="14">
        <v>39</v>
      </c>
    </row>
    <row r="27" spans="1:10" x14ac:dyDescent="0.25">
      <c r="A27" s="25">
        <v>2023</v>
      </c>
      <c r="B27" s="26">
        <f>Bensin!D13</f>
        <v>156846</v>
      </c>
      <c r="C27" s="27">
        <f>Diesel!D13</f>
        <v>82193</v>
      </c>
      <c r="D27" s="14">
        <f>El!D13</f>
        <v>10857</v>
      </c>
      <c r="E27" s="14">
        <f>Elhybrid!D13</f>
        <v>4131</v>
      </c>
      <c r="F27" s="14">
        <f>Laddhybrid!D13</f>
        <v>19939</v>
      </c>
      <c r="G27" s="14">
        <f>Etanol!D13</f>
        <v>8202</v>
      </c>
      <c r="H27" s="14">
        <f>Gas!D13</f>
        <v>2784</v>
      </c>
      <c r="I27" s="14">
        <v>31</v>
      </c>
    </row>
    <row r="28" spans="1:10" x14ac:dyDescent="0.25">
      <c r="A28" s="47"/>
      <c r="B28" s="48"/>
      <c r="C28" s="48"/>
      <c r="D28" s="15"/>
      <c r="E28" s="15"/>
      <c r="F28" s="15"/>
      <c r="G28" s="15"/>
      <c r="H28" s="15"/>
      <c r="I28" s="15"/>
    </row>
    <row r="29" spans="1:10" x14ac:dyDescent="0.25">
      <c r="A29" s="24" t="s">
        <v>27</v>
      </c>
      <c r="B29" s="48"/>
      <c r="C29" s="48"/>
      <c r="D29" s="15"/>
      <c r="E29" s="15"/>
      <c r="F29" s="15"/>
      <c r="G29" s="15"/>
      <c r="H29" s="15"/>
    </row>
    <row r="30" spans="1:10" x14ac:dyDescent="0.25">
      <c r="A30" s="8"/>
      <c r="B30" s="39"/>
      <c r="C30" s="39"/>
      <c r="D30" s="39"/>
      <c r="E30" s="39"/>
      <c r="F30" s="39"/>
      <c r="G30" s="39"/>
      <c r="H30" s="39"/>
    </row>
    <row r="31" spans="1:10" x14ac:dyDescent="0.25">
      <c r="A31" s="8" t="s">
        <v>35</v>
      </c>
      <c r="B31" s="39"/>
      <c r="C31" s="39"/>
      <c r="D31" s="39"/>
      <c r="E31" s="39"/>
      <c r="F31" s="39"/>
      <c r="G31" s="39"/>
      <c r="H31" s="39"/>
    </row>
    <row r="32" spans="1:10" x14ac:dyDescent="0.25">
      <c r="A32" s="8"/>
      <c r="B32" s="39"/>
      <c r="C32" s="39"/>
      <c r="D32" s="39"/>
      <c r="E32" s="39"/>
      <c r="F32" s="39"/>
      <c r="G32" s="39"/>
      <c r="H32" s="39"/>
    </row>
    <row r="33" spans="1:9" x14ac:dyDescent="0.25">
      <c r="A33" s="11"/>
      <c r="B33" s="21" t="str">
        <f>B17</f>
        <v>Bensin</v>
      </c>
      <c r="C33" s="49" t="str">
        <f>C17</f>
        <v>Diesel</v>
      </c>
      <c r="D33" s="49" t="str">
        <f>D17</f>
        <v>El</v>
      </c>
      <c r="E33" s="50" t="s">
        <v>21</v>
      </c>
      <c r="F33" s="50" t="str">
        <f>F17</f>
        <v>Laddhybrid</v>
      </c>
      <c r="G33" s="50" t="str">
        <f>G17</f>
        <v>Etanol</v>
      </c>
      <c r="H33" s="50" t="str">
        <f>H17</f>
        <v>Gas</v>
      </c>
      <c r="I33" s="50" t="s">
        <v>24</v>
      </c>
    </row>
    <row r="34" spans="1:9" x14ac:dyDescent="0.25">
      <c r="A34" s="25">
        <f t="shared" ref="A34:A40" si="2">A18</f>
        <v>2014</v>
      </c>
      <c r="B34" s="26">
        <f>Bensin!E4</f>
        <v>15309</v>
      </c>
      <c r="C34" s="27">
        <f>Diesel!E4</f>
        <v>9151</v>
      </c>
      <c r="D34" s="14">
        <f>El!E4</f>
        <v>57</v>
      </c>
      <c r="E34" s="14">
        <f>Elhybrid!E4</f>
        <v>266</v>
      </c>
      <c r="F34" s="14"/>
      <c r="G34" s="14">
        <f>Etanol!E4</f>
        <v>467</v>
      </c>
      <c r="H34" s="14">
        <f>Gas!E4</f>
        <v>1185</v>
      </c>
      <c r="I34" s="28">
        <f>E4-SUM(B34:H34)</f>
        <v>5</v>
      </c>
    </row>
    <row r="35" spans="1:9" x14ac:dyDescent="0.25">
      <c r="A35" s="25">
        <f t="shared" si="2"/>
        <v>2015</v>
      </c>
      <c r="B35" s="26">
        <f>Bensin!E5</f>
        <v>17862</v>
      </c>
      <c r="C35" s="27">
        <f>Diesel!E5</f>
        <v>11043</v>
      </c>
      <c r="D35" s="14">
        <f>El!E5</f>
        <v>53</v>
      </c>
      <c r="E35" s="14">
        <f>Elhybrid!E5</f>
        <v>167</v>
      </c>
      <c r="F35" s="14">
        <f>Laddhybrid!E5</f>
        <v>289</v>
      </c>
      <c r="G35" s="14">
        <f>Etanol!E5</f>
        <v>568</v>
      </c>
      <c r="H35" s="14">
        <f>Gas!E5</f>
        <v>1560</v>
      </c>
      <c r="I35" s="28">
        <f t="shared" ref="I35:I43" si="3">E5-SUM(B35:H35)</f>
        <v>9</v>
      </c>
    </row>
    <row r="36" spans="1:9" x14ac:dyDescent="0.25">
      <c r="A36" s="25">
        <f t="shared" si="2"/>
        <v>2016</v>
      </c>
      <c r="B36" s="26">
        <f>Bensin!E6</f>
        <v>21751</v>
      </c>
      <c r="C36" s="27">
        <f>Diesel!E6</f>
        <v>13772</v>
      </c>
      <c r="D36" s="14">
        <f>El!E6</f>
        <v>199</v>
      </c>
      <c r="E36" s="14">
        <f>Elhybrid!E6</f>
        <v>302</v>
      </c>
      <c r="F36" s="14">
        <f>Laddhybrid!E6</f>
        <v>1098</v>
      </c>
      <c r="G36" s="14">
        <f>Etanol!E6</f>
        <v>909</v>
      </c>
      <c r="H36" s="14">
        <f>Gas!E6</f>
        <v>1423</v>
      </c>
      <c r="I36" s="28">
        <f t="shared" si="3"/>
        <v>2</v>
      </c>
    </row>
    <row r="37" spans="1:9" x14ac:dyDescent="0.25">
      <c r="A37" s="25">
        <f t="shared" si="2"/>
        <v>2017</v>
      </c>
      <c r="B37" s="26">
        <f>Bensin!E7</f>
        <v>30704</v>
      </c>
      <c r="C37" s="27">
        <f>Diesel!E7</f>
        <v>26272</v>
      </c>
      <c r="D37" s="14">
        <f>El!E7</f>
        <v>414</v>
      </c>
      <c r="E37" s="14">
        <f>Elhybrid!E7</f>
        <v>645</v>
      </c>
      <c r="F37" s="14">
        <f>Laddhybrid!E7</f>
        <v>1939</v>
      </c>
      <c r="G37" s="14">
        <f>Etanol!E7</f>
        <v>1796</v>
      </c>
      <c r="H37" s="14">
        <f>Gas!E7</f>
        <v>2604</v>
      </c>
      <c r="I37" s="28">
        <f t="shared" si="3"/>
        <v>16</v>
      </c>
    </row>
    <row r="38" spans="1:9" x14ac:dyDescent="0.25">
      <c r="A38" s="25">
        <f t="shared" si="2"/>
        <v>2018</v>
      </c>
      <c r="B38" s="26">
        <f>Bensin!E8</f>
        <v>41875</v>
      </c>
      <c r="C38" s="27">
        <f>Diesel!E8</f>
        <v>51069</v>
      </c>
      <c r="D38" s="14">
        <f>El!E8</f>
        <v>1308</v>
      </c>
      <c r="E38" s="14">
        <f>Elhybrid!E8</f>
        <v>1396</v>
      </c>
      <c r="F38" s="14">
        <f>Laddhybrid!E8</f>
        <v>3684</v>
      </c>
      <c r="G38" s="14">
        <f>Etanol!E8</f>
        <v>2852</v>
      </c>
      <c r="H38" s="14">
        <f>Gas!E8</f>
        <v>3341</v>
      </c>
      <c r="I38" s="28">
        <f t="shared" si="3"/>
        <v>16</v>
      </c>
    </row>
    <row r="39" spans="1:9" x14ac:dyDescent="0.25">
      <c r="A39" s="25">
        <f t="shared" si="2"/>
        <v>2019</v>
      </c>
      <c r="B39" s="26">
        <f>Bensin!E9</f>
        <v>52952</v>
      </c>
      <c r="C39" s="27">
        <f>Diesel!E9</f>
        <v>47082</v>
      </c>
      <c r="D39" s="14">
        <f>El!E9</f>
        <v>1534</v>
      </c>
      <c r="E39" s="14">
        <f>Elhybrid!E9</f>
        <v>2139</v>
      </c>
      <c r="F39" s="14">
        <f>Laddhybrid!E9</f>
        <v>5789</v>
      </c>
      <c r="G39" s="14">
        <f>Etanol!E9</f>
        <v>4105</v>
      </c>
      <c r="H39" s="14">
        <f>Gas!E9</f>
        <v>3808</v>
      </c>
      <c r="I39" s="28">
        <f t="shared" si="3"/>
        <v>7</v>
      </c>
    </row>
    <row r="40" spans="1:9" x14ac:dyDescent="0.25">
      <c r="A40" s="25">
        <f t="shared" si="2"/>
        <v>2020</v>
      </c>
      <c r="B40" s="26">
        <f>Bensin!E10</f>
        <v>47624</v>
      </c>
      <c r="C40" s="27">
        <f>Diesel!E10</f>
        <v>40722</v>
      </c>
      <c r="D40" s="14">
        <f>El!E10</f>
        <v>1813</v>
      </c>
      <c r="E40" s="14">
        <f>Elhybrid!E10</f>
        <v>1667</v>
      </c>
      <c r="F40" s="14">
        <f>Laddhybrid!E10</f>
        <v>7627</v>
      </c>
      <c r="G40" s="14">
        <f>Etanol!E10</f>
        <v>3437</v>
      </c>
      <c r="H40" s="14">
        <f>Gas!E10</f>
        <v>3081</v>
      </c>
      <c r="I40" s="28">
        <f t="shared" si="3"/>
        <v>15</v>
      </c>
    </row>
    <row r="41" spans="1:9" x14ac:dyDescent="0.25">
      <c r="A41" s="25">
        <v>2021</v>
      </c>
      <c r="B41" s="26">
        <f>Bensin!E11</f>
        <v>40888</v>
      </c>
      <c r="C41" s="27">
        <f>Diesel!E11</f>
        <v>33443</v>
      </c>
      <c r="D41" s="14">
        <f>El!E11</f>
        <v>1865</v>
      </c>
      <c r="E41" s="14">
        <f>Elhybrid!E11</f>
        <v>1179</v>
      </c>
      <c r="F41" s="14">
        <f>Laddhybrid!E11</f>
        <v>9328</v>
      </c>
      <c r="G41" s="14">
        <f>Etanol!E11</f>
        <v>2842</v>
      </c>
      <c r="H41" s="14">
        <f>Gas!E11</f>
        <v>2357</v>
      </c>
      <c r="I41" s="28">
        <f t="shared" si="3"/>
        <v>24</v>
      </c>
    </row>
    <row r="42" spans="1:9" x14ac:dyDescent="0.25">
      <c r="A42" s="25">
        <v>2022</v>
      </c>
      <c r="B42" s="26">
        <f>Bensin!E12</f>
        <v>43177</v>
      </c>
      <c r="C42" s="27">
        <f>Diesel!E12</f>
        <v>43541</v>
      </c>
      <c r="D42" s="14">
        <f>El!E12</f>
        <v>3990</v>
      </c>
      <c r="E42" s="14">
        <f>Elhybrid!E12</f>
        <v>2352</v>
      </c>
      <c r="F42" s="14">
        <f>Laddhybrid!E12</f>
        <v>10603</v>
      </c>
      <c r="G42" s="14">
        <f>Etanol!E12</f>
        <v>2659</v>
      </c>
      <c r="H42" s="14">
        <f>Gas!E12</f>
        <v>1844</v>
      </c>
      <c r="I42" s="28">
        <f t="shared" si="3"/>
        <v>22</v>
      </c>
    </row>
    <row r="43" spans="1:9" x14ac:dyDescent="0.25">
      <c r="A43" s="25">
        <v>2023</v>
      </c>
      <c r="B43" s="26">
        <f>Bensin!E13</f>
        <v>54955</v>
      </c>
      <c r="C43" s="27">
        <f>Diesel!E13</f>
        <v>57458</v>
      </c>
      <c r="D43" s="14">
        <f>El!E13</f>
        <v>10343</v>
      </c>
      <c r="E43" s="14">
        <f>Elhybrid!E13</f>
        <v>3231</v>
      </c>
      <c r="F43" s="14">
        <f>Laddhybrid!E13</f>
        <v>19350</v>
      </c>
      <c r="G43" s="14">
        <f>Etanol!E13</f>
        <v>2607</v>
      </c>
      <c r="H43" s="14">
        <f>Gas!E13</f>
        <v>1960</v>
      </c>
      <c r="I43" s="28">
        <f t="shared" si="3"/>
        <v>18</v>
      </c>
    </row>
    <row r="45" spans="1:9" x14ac:dyDescent="0.25">
      <c r="B45" s="46"/>
      <c r="C45" s="46"/>
      <c r="D45" s="46"/>
      <c r="E45" s="46"/>
      <c r="F45" s="46"/>
      <c r="G45" s="46"/>
      <c r="H45" s="46"/>
    </row>
    <row r="47" spans="1:9" x14ac:dyDescent="0.25">
      <c r="B47" s="46"/>
      <c r="C47" s="46"/>
      <c r="D47" s="46"/>
      <c r="E47" s="46"/>
      <c r="F47" s="46"/>
      <c r="G47" s="46"/>
      <c r="H47" s="46"/>
    </row>
    <row r="49" spans="2:8" x14ac:dyDescent="0.25">
      <c r="B49" s="46"/>
      <c r="C49" s="46"/>
      <c r="D49" s="46"/>
      <c r="E49" s="46"/>
      <c r="F49" s="46"/>
      <c r="G49" s="46"/>
      <c r="H49" s="46"/>
    </row>
  </sheetData>
  <pageMargins left="0.7" right="0.7" top="0.75" bottom="0.75" header="0.3" footer="0.3"/>
  <pageSetup paperSize="9" scale="91" orientation="portrait" r:id="rId1"/>
  <ignoredErrors>
    <ignoredError sqref="I2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8"/>
  <sheetViews>
    <sheetView showGridLines="0" zoomScale="120" zoomScaleNormal="120" workbookViewId="0"/>
  </sheetViews>
  <sheetFormatPr defaultColWidth="9.109375" defaultRowHeight="10.199999999999999" x14ac:dyDescent="0.2"/>
  <cols>
    <col min="1" max="1" width="9.109375" style="51"/>
    <col min="2" max="2" width="9.5546875" style="51" bestFit="1" customWidth="1"/>
    <col min="3" max="3" width="11.5546875" style="51" bestFit="1" customWidth="1"/>
    <col min="4" max="4" width="12.33203125" style="51" bestFit="1" customWidth="1"/>
    <col min="5" max="5" width="15.44140625" style="51" customWidth="1"/>
    <col min="6" max="6" width="11.6640625" style="51" customWidth="1"/>
    <col min="7" max="7" width="9.109375" style="51" customWidth="1"/>
    <col min="8" max="16384" width="9.109375" style="51"/>
  </cols>
  <sheetData>
    <row r="1" spans="1:7" ht="12" x14ac:dyDescent="0.25">
      <c r="A1" s="8" t="s">
        <v>36</v>
      </c>
    </row>
    <row r="2" spans="1:7" x14ac:dyDescent="0.2">
      <c r="A2" s="10"/>
    </row>
    <row r="3" spans="1:7" ht="20.399999999999999" x14ac:dyDescent="0.2">
      <c r="A3" s="64" t="s">
        <v>2</v>
      </c>
      <c r="B3" s="13" t="s">
        <v>3</v>
      </c>
      <c r="C3" s="43" t="s">
        <v>4</v>
      </c>
      <c r="D3" s="43" t="s">
        <v>5</v>
      </c>
      <c r="E3" s="44" t="s">
        <v>8</v>
      </c>
      <c r="F3" s="44" t="s">
        <v>25</v>
      </c>
    </row>
    <row r="4" spans="1:7" x14ac:dyDescent="0.2">
      <c r="A4" s="25">
        <v>2014</v>
      </c>
      <c r="B4" s="26">
        <v>3049225</v>
      </c>
      <c r="C4" s="27">
        <v>116525</v>
      </c>
      <c r="D4" s="14">
        <v>182974</v>
      </c>
      <c r="E4" s="14">
        <v>15309</v>
      </c>
      <c r="F4" s="14">
        <v>-80926</v>
      </c>
      <c r="G4" s="52"/>
    </row>
    <row r="5" spans="1:7" x14ac:dyDescent="0.2">
      <c r="A5" s="25">
        <v>2015</v>
      </c>
      <c r="B5" s="26">
        <v>2958846</v>
      </c>
      <c r="C5" s="27">
        <v>131576</v>
      </c>
      <c r="D5" s="14">
        <v>184221</v>
      </c>
      <c r="E5" s="14">
        <v>17862</v>
      </c>
      <c r="F5" s="14">
        <f t="shared" ref="F5:F12" si="0">B5-B4</f>
        <v>-90379</v>
      </c>
      <c r="G5" s="52"/>
    </row>
    <row r="6" spans="1:7" x14ac:dyDescent="0.2">
      <c r="A6" s="25">
        <v>2016</v>
      </c>
      <c r="B6" s="26">
        <v>2887987</v>
      </c>
      <c r="C6" s="27">
        <v>155320</v>
      </c>
      <c r="D6" s="14">
        <v>182542</v>
      </c>
      <c r="E6" s="14">
        <v>21751</v>
      </c>
      <c r="F6" s="14">
        <f t="shared" si="0"/>
        <v>-70859</v>
      </c>
      <c r="G6" s="52"/>
    </row>
    <row r="7" spans="1:7" x14ac:dyDescent="0.2">
      <c r="A7" s="25">
        <v>2017</v>
      </c>
      <c r="B7" s="26">
        <v>2821771</v>
      </c>
      <c r="C7" s="27">
        <v>157555</v>
      </c>
      <c r="D7" s="14">
        <v>194166</v>
      </c>
      <c r="E7" s="14">
        <v>30704</v>
      </c>
      <c r="F7" s="14">
        <f t="shared" si="0"/>
        <v>-66216</v>
      </c>
      <c r="G7" s="52"/>
    </row>
    <row r="8" spans="1:7" x14ac:dyDescent="0.2">
      <c r="A8" s="25">
        <v>2018</v>
      </c>
      <c r="B8" s="26">
        <v>2754872</v>
      </c>
      <c r="C8" s="27">
        <v>173808</v>
      </c>
      <c r="D8" s="14">
        <v>213479</v>
      </c>
      <c r="E8" s="14">
        <v>41875</v>
      </c>
      <c r="F8" s="14">
        <f t="shared" si="0"/>
        <v>-66899</v>
      </c>
      <c r="G8" s="52"/>
    </row>
    <row r="9" spans="1:7" s="54" customFormat="1" x14ac:dyDescent="0.2">
      <c r="A9" s="30">
        <v>2019</v>
      </c>
      <c r="B9" s="26">
        <v>2696496</v>
      </c>
      <c r="C9" s="14">
        <v>171905</v>
      </c>
      <c r="D9" s="14">
        <v>211043</v>
      </c>
      <c r="E9" s="27">
        <v>52952</v>
      </c>
      <c r="F9" s="14">
        <f t="shared" si="0"/>
        <v>-58376</v>
      </c>
      <c r="G9" s="53"/>
    </row>
    <row r="10" spans="1:7" x14ac:dyDescent="0.2">
      <c r="A10" s="25">
        <v>2020</v>
      </c>
      <c r="B10" s="26">
        <v>2658004</v>
      </c>
      <c r="C10" s="14">
        <v>114640</v>
      </c>
      <c r="D10" s="14">
        <v>191240</v>
      </c>
      <c r="E10" s="27">
        <v>47624</v>
      </c>
      <c r="F10" s="14">
        <f t="shared" si="0"/>
        <v>-38492</v>
      </c>
      <c r="G10" s="52"/>
    </row>
    <row r="11" spans="1:7" x14ac:dyDescent="0.2">
      <c r="A11" s="25">
        <v>2021</v>
      </c>
      <c r="B11" s="26">
        <v>2583001</v>
      </c>
      <c r="C11" s="14">
        <v>97470</v>
      </c>
      <c r="D11" s="14">
        <v>179867</v>
      </c>
      <c r="E11" s="27">
        <v>40888</v>
      </c>
      <c r="F11" s="14">
        <f t="shared" si="0"/>
        <v>-75003</v>
      </c>
      <c r="G11" s="52"/>
    </row>
    <row r="12" spans="1:7" x14ac:dyDescent="0.2">
      <c r="A12" s="25">
        <v>2022</v>
      </c>
      <c r="B12" s="26">
        <v>2485975</v>
      </c>
      <c r="C12" s="14">
        <v>67247</v>
      </c>
      <c r="D12" s="14">
        <v>167653</v>
      </c>
      <c r="E12" s="27">
        <v>43177</v>
      </c>
      <c r="F12" s="14">
        <f t="shared" si="0"/>
        <v>-97026</v>
      </c>
      <c r="G12" s="52"/>
    </row>
    <row r="13" spans="1:7" x14ac:dyDescent="0.2">
      <c r="A13" s="25">
        <v>2023</v>
      </c>
      <c r="B13" s="26">
        <v>2405521</v>
      </c>
      <c r="C13" s="14">
        <v>64777</v>
      </c>
      <c r="D13" s="14">
        <v>156846</v>
      </c>
      <c r="E13" s="27">
        <v>54955</v>
      </c>
      <c r="F13" s="14">
        <f>B13-B12</f>
        <v>-80454</v>
      </c>
      <c r="G13" s="52"/>
    </row>
    <row r="15" spans="1:7" ht="12" x14ac:dyDescent="0.25">
      <c r="A15" s="9" t="s">
        <v>37</v>
      </c>
    </row>
    <row r="17" spans="1:15" x14ac:dyDescent="0.2">
      <c r="A17" s="11" t="s">
        <v>2</v>
      </c>
      <c r="B17" s="49">
        <v>0</v>
      </c>
      <c r="C17" s="49">
        <v>1</v>
      </c>
      <c r="D17" s="49">
        <v>2</v>
      </c>
      <c r="E17" s="49">
        <v>3</v>
      </c>
      <c r="F17" s="49">
        <v>4</v>
      </c>
      <c r="G17" s="49">
        <v>5</v>
      </c>
      <c r="H17" s="21" t="s">
        <v>14</v>
      </c>
      <c r="I17" s="49" t="s">
        <v>15</v>
      </c>
      <c r="J17" s="49" t="s">
        <v>16</v>
      </c>
      <c r="K17" s="50" t="s">
        <v>17</v>
      </c>
      <c r="L17" s="50" t="s">
        <v>18</v>
      </c>
      <c r="M17" s="50" t="s">
        <v>19</v>
      </c>
    </row>
    <row r="18" spans="1:15" x14ac:dyDescent="0.2">
      <c r="A18" s="32">
        <v>2014</v>
      </c>
      <c r="B18" s="14">
        <v>119</v>
      </c>
      <c r="C18" s="14">
        <v>428</v>
      </c>
      <c r="D18" s="14">
        <v>199</v>
      </c>
      <c r="E18" s="14">
        <v>141</v>
      </c>
      <c r="F18" s="14">
        <v>153</v>
      </c>
      <c r="G18" s="14">
        <v>123</v>
      </c>
      <c r="H18" s="26">
        <v>1163</v>
      </c>
      <c r="I18" s="27">
        <v>1931</v>
      </c>
      <c r="J18" s="14">
        <v>5759</v>
      </c>
      <c r="K18" s="14">
        <v>3426</v>
      </c>
      <c r="L18" s="14">
        <v>3030</v>
      </c>
      <c r="M18" s="14">
        <f t="shared" ref="M18:M22" si="1">SUM(H18:L18)</f>
        <v>15309</v>
      </c>
      <c r="N18" s="55"/>
      <c r="O18" s="55"/>
    </row>
    <row r="19" spans="1:15" x14ac:dyDescent="0.2">
      <c r="A19" s="32">
        <v>2015</v>
      </c>
      <c r="B19" s="14">
        <v>83</v>
      </c>
      <c r="C19" s="14">
        <v>218</v>
      </c>
      <c r="D19" s="14">
        <v>182</v>
      </c>
      <c r="E19" s="14">
        <v>156</v>
      </c>
      <c r="F19" s="14">
        <v>148</v>
      </c>
      <c r="G19" s="14">
        <v>182</v>
      </c>
      <c r="H19" s="26">
        <v>969</v>
      </c>
      <c r="I19" s="27">
        <v>2352</v>
      </c>
      <c r="J19" s="14">
        <v>6473</v>
      </c>
      <c r="K19" s="14">
        <v>4741</v>
      </c>
      <c r="L19" s="14">
        <v>3327</v>
      </c>
      <c r="M19" s="14">
        <f t="shared" si="1"/>
        <v>17862</v>
      </c>
      <c r="N19" s="55"/>
      <c r="O19" s="55"/>
    </row>
    <row r="20" spans="1:15" x14ac:dyDescent="0.2">
      <c r="A20" s="32">
        <v>2016</v>
      </c>
      <c r="B20" s="14">
        <v>396</v>
      </c>
      <c r="C20" s="14">
        <v>709</v>
      </c>
      <c r="D20" s="14">
        <v>165</v>
      </c>
      <c r="E20" s="14">
        <v>169</v>
      </c>
      <c r="F20" s="14">
        <v>146</v>
      </c>
      <c r="G20" s="14">
        <v>164</v>
      </c>
      <c r="H20" s="26">
        <v>1749</v>
      </c>
      <c r="I20" s="27">
        <v>2389</v>
      </c>
      <c r="J20" s="14">
        <v>8251</v>
      </c>
      <c r="K20" s="14">
        <v>5656</v>
      </c>
      <c r="L20" s="14">
        <v>3706</v>
      </c>
      <c r="M20" s="14">
        <f t="shared" si="1"/>
        <v>21751</v>
      </c>
      <c r="N20" s="55"/>
      <c r="O20" s="55"/>
    </row>
    <row r="21" spans="1:15" x14ac:dyDescent="0.2">
      <c r="A21" s="32">
        <v>2017</v>
      </c>
      <c r="B21" s="14">
        <v>832</v>
      </c>
      <c r="C21" s="14">
        <v>1344</v>
      </c>
      <c r="D21" s="14">
        <v>890</v>
      </c>
      <c r="E21" s="14">
        <v>628</v>
      </c>
      <c r="F21" s="14">
        <v>432</v>
      </c>
      <c r="G21" s="14">
        <v>212</v>
      </c>
      <c r="H21" s="26">
        <v>4338</v>
      </c>
      <c r="I21" s="27">
        <v>3398</v>
      </c>
      <c r="J21" s="14">
        <v>11835</v>
      </c>
      <c r="K21" s="14">
        <v>6914</v>
      </c>
      <c r="L21" s="14">
        <v>4219</v>
      </c>
      <c r="M21" s="14">
        <f t="shared" si="1"/>
        <v>30704</v>
      </c>
      <c r="N21" s="55"/>
      <c r="O21" s="55"/>
    </row>
    <row r="22" spans="1:15" x14ac:dyDescent="0.2">
      <c r="A22" s="32">
        <v>2018</v>
      </c>
      <c r="B22" s="14">
        <v>1043</v>
      </c>
      <c r="C22" s="14">
        <v>3793</v>
      </c>
      <c r="D22" s="14">
        <v>2111</v>
      </c>
      <c r="E22" s="14">
        <v>2041</v>
      </c>
      <c r="F22" s="14">
        <v>1492</v>
      </c>
      <c r="G22" s="14">
        <v>545</v>
      </c>
      <c r="H22" s="26">
        <v>11025</v>
      </c>
      <c r="I22" s="27">
        <v>4124</v>
      </c>
      <c r="J22" s="14">
        <v>13964</v>
      </c>
      <c r="K22" s="14">
        <v>8255</v>
      </c>
      <c r="L22" s="14">
        <v>4507</v>
      </c>
      <c r="M22" s="14">
        <f t="shared" si="1"/>
        <v>41875</v>
      </c>
      <c r="N22" s="55"/>
      <c r="O22" s="55"/>
    </row>
    <row r="23" spans="1:15" x14ac:dyDescent="0.2">
      <c r="A23" s="31">
        <v>2019</v>
      </c>
      <c r="B23" s="28">
        <v>2221</v>
      </c>
      <c r="C23" s="28">
        <v>5807</v>
      </c>
      <c r="D23" s="28">
        <v>2228</v>
      </c>
      <c r="E23" s="28">
        <v>3052</v>
      </c>
      <c r="F23" s="28">
        <v>2643</v>
      </c>
      <c r="G23" s="28">
        <v>959</v>
      </c>
      <c r="H23" s="26">
        <v>16910</v>
      </c>
      <c r="I23" s="27">
        <v>5276</v>
      </c>
      <c r="J23" s="28">
        <v>14813</v>
      </c>
      <c r="K23" s="28">
        <v>10586</v>
      </c>
      <c r="L23" s="28">
        <v>5367</v>
      </c>
      <c r="M23" s="28">
        <f>SUM(H23:L23)</f>
        <v>52952</v>
      </c>
      <c r="N23" s="55"/>
      <c r="O23" s="55"/>
    </row>
    <row r="24" spans="1:15" s="54" customFormat="1" x14ac:dyDescent="0.2">
      <c r="A24" s="32">
        <v>2020</v>
      </c>
      <c r="B24" s="14">
        <v>1086</v>
      </c>
      <c r="C24" s="14">
        <v>5877</v>
      </c>
      <c r="D24" s="14">
        <v>2916</v>
      </c>
      <c r="E24" s="14">
        <v>3038</v>
      </c>
      <c r="F24" s="14">
        <v>3580</v>
      </c>
      <c r="G24" s="14">
        <v>840</v>
      </c>
      <c r="H24" s="26">
        <v>17337</v>
      </c>
      <c r="I24" s="27">
        <v>3938</v>
      </c>
      <c r="J24" s="14">
        <v>9794</v>
      </c>
      <c r="K24" s="14">
        <v>9472</v>
      </c>
      <c r="L24" s="14">
        <v>7083</v>
      </c>
      <c r="M24" s="14">
        <f>SUM(H24:L24)</f>
        <v>47624</v>
      </c>
      <c r="N24" s="55"/>
      <c r="O24" s="55"/>
    </row>
    <row r="25" spans="1:15" x14ac:dyDescent="0.2">
      <c r="A25" s="32">
        <v>2021</v>
      </c>
      <c r="B25" s="14">
        <v>1689</v>
      </c>
      <c r="C25" s="14">
        <v>3217</v>
      </c>
      <c r="D25" s="14">
        <v>2481</v>
      </c>
      <c r="E25" s="14">
        <v>3223</v>
      </c>
      <c r="F25" s="14">
        <v>2805</v>
      </c>
      <c r="G25" s="14">
        <v>765</v>
      </c>
      <c r="H25" s="26">
        <v>14180</v>
      </c>
      <c r="I25" s="27">
        <v>2721</v>
      </c>
      <c r="J25" s="14">
        <v>7187</v>
      </c>
      <c r="K25" s="14">
        <v>9690</v>
      </c>
      <c r="L25" s="14">
        <v>7110</v>
      </c>
      <c r="M25" s="14">
        <f>SUM(H25:L25)</f>
        <v>40888</v>
      </c>
      <c r="N25" s="55"/>
      <c r="O25" s="55"/>
    </row>
    <row r="26" spans="1:15" x14ac:dyDescent="0.2">
      <c r="A26" s="32">
        <v>2022</v>
      </c>
      <c r="B26" s="14">
        <v>719</v>
      </c>
      <c r="C26" s="14">
        <v>3003</v>
      </c>
      <c r="D26" s="14">
        <v>2949</v>
      </c>
      <c r="E26" s="14">
        <v>5007</v>
      </c>
      <c r="F26" s="14">
        <v>4518</v>
      </c>
      <c r="G26" s="14">
        <v>1301</v>
      </c>
      <c r="H26" s="26">
        <v>17497</v>
      </c>
      <c r="I26" s="27">
        <v>3553</v>
      </c>
      <c r="J26" s="14">
        <v>5844</v>
      </c>
      <c r="K26" s="14">
        <v>9205</v>
      </c>
      <c r="L26" s="14">
        <v>7078</v>
      </c>
      <c r="M26" s="14">
        <f>SUM(H26:L26)</f>
        <v>43177</v>
      </c>
      <c r="N26" s="55"/>
      <c r="O26" s="55"/>
    </row>
    <row r="27" spans="1:15" x14ac:dyDescent="0.2">
      <c r="A27" s="32">
        <v>2023</v>
      </c>
      <c r="B27" s="14">
        <v>926</v>
      </c>
      <c r="C27" s="14">
        <v>4663</v>
      </c>
      <c r="D27" s="14">
        <v>4537</v>
      </c>
      <c r="E27" s="14">
        <v>6871</v>
      </c>
      <c r="F27" s="14">
        <v>10073</v>
      </c>
      <c r="G27" s="14">
        <v>2437</v>
      </c>
      <c r="H27" s="26">
        <v>29507</v>
      </c>
      <c r="I27" s="27">
        <v>5592</v>
      </c>
      <c r="J27" s="14">
        <v>4935</v>
      </c>
      <c r="K27" s="14">
        <v>7948</v>
      </c>
      <c r="L27" s="14">
        <v>6973</v>
      </c>
      <c r="M27" s="14">
        <f>SUM(H27:L27)</f>
        <v>54955</v>
      </c>
      <c r="N27" s="55"/>
      <c r="O27" s="55"/>
    </row>
    <row r="29" spans="1:15" ht="12" x14ac:dyDescent="0.25">
      <c r="A29" s="57" t="s">
        <v>38</v>
      </c>
    </row>
    <row r="31" spans="1:15" x14ac:dyDescent="0.2">
      <c r="A31" s="11" t="s">
        <v>2</v>
      </c>
      <c r="B31" s="21" t="s">
        <v>14</v>
      </c>
      <c r="C31" s="49" t="s">
        <v>15</v>
      </c>
      <c r="D31" s="49" t="s">
        <v>16</v>
      </c>
      <c r="E31" s="50" t="s">
        <v>17</v>
      </c>
      <c r="F31" s="50" t="s">
        <v>18</v>
      </c>
      <c r="G31" s="50" t="s">
        <v>19</v>
      </c>
    </row>
    <row r="32" spans="1:15" x14ac:dyDescent="0.2">
      <c r="A32" s="25">
        <v>2014</v>
      </c>
      <c r="B32" s="16">
        <f>H18/$M18</f>
        <v>7.5968384610359915E-2</v>
      </c>
      <c r="C32" s="17">
        <f t="shared" ref="C32:C40" si="2">I18/$M18</f>
        <v>0.12613495329544713</v>
      </c>
      <c r="D32" s="17">
        <f t="shared" ref="D32:D40" si="3">J18/$M18</f>
        <v>0.37618394408517863</v>
      </c>
      <c r="E32" s="17">
        <f t="shared" ref="E32:E40" si="4">K18/$M18</f>
        <v>0.22378992749363119</v>
      </c>
      <c r="F32" s="17">
        <f t="shared" ref="F32:F40" si="5">L18/$M18</f>
        <v>0.19792279051538311</v>
      </c>
      <c r="G32" s="17">
        <f t="shared" ref="G32:G40" si="6">SUM(B32:F32)</f>
        <v>1</v>
      </c>
    </row>
    <row r="33" spans="1:8" x14ac:dyDescent="0.2">
      <c r="A33" s="25">
        <v>2015</v>
      </c>
      <c r="B33" s="16">
        <f t="shared" ref="B33:B40" si="7">H19/$M19</f>
        <v>5.4249244205576086E-2</v>
      </c>
      <c r="C33" s="17">
        <f t="shared" si="2"/>
        <v>0.1316761840779308</v>
      </c>
      <c r="D33" s="17">
        <f t="shared" si="3"/>
        <v>0.36238943007501961</v>
      </c>
      <c r="E33" s="17">
        <f t="shared" si="4"/>
        <v>0.26542380472511479</v>
      </c>
      <c r="F33" s="17">
        <f t="shared" si="5"/>
        <v>0.18626133691635874</v>
      </c>
      <c r="G33" s="17">
        <f t="shared" si="6"/>
        <v>0.99999999999999989</v>
      </c>
    </row>
    <row r="34" spans="1:8" x14ac:dyDescent="0.2">
      <c r="A34" s="25">
        <v>2016</v>
      </c>
      <c r="B34" s="16">
        <f t="shared" si="7"/>
        <v>8.0410096087536201E-2</v>
      </c>
      <c r="C34" s="17">
        <f t="shared" si="2"/>
        <v>0.10983403061928187</v>
      </c>
      <c r="D34" s="17">
        <f t="shared" si="3"/>
        <v>0.37933888097098983</v>
      </c>
      <c r="E34" s="17">
        <f t="shared" si="4"/>
        <v>0.26003402142430232</v>
      </c>
      <c r="F34" s="17">
        <f t="shared" si="5"/>
        <v>0.17038297089788976</v>
      </c>
      <c r="G34" s="17">
        <f t="shared" si="6"/>
        <v>1</v>
      </c>
    </row>
    <row r="35" spans="1:8" x14ac:dyDescent="0.2">
      <c r="A35" s="25">
        <v>2017</v>
      </c>
      <c r="B35" s="16">
        <f t="shared" si="7"/>
        <v>0.14128452318916102</v>
      </c>
      <c r="C35" s="17">
        <f t="shared" si="2"/>
        <v>0.1106696195935383</v>
      </c>
      <c r="D35" s="17">
        <f t="shared" si="3"/>
        <v>0.38545466388744137</v>
      </c>
      <c r="E35" s="17">
        <f t="shared" si="4"/>
        <v>0.2251823866597186</v>
      </c>
      <c r="F35" s="17">
        <f t="shared" si="5"/>
        <v>0.13740880667014069</v>
      </c>
      <c r="G35" s="17">
        <f t="shared" si="6"/>
        <v>0.99999999999999989</v>
      </c>
    </row>
    <row r="36" spans="1:8" x14ac:dyDescent="0.2">
      <c r="A36" s="25">
        <v>2018</v>
      </c>
      <c r="B36" s="16">
        <f t="shared" si="7"/>
        <v>0.26328358208955221</v>
      </c>
      <c r="C36" s="17">
        <f t="shared" si="2"/>
        <v>9.8483582089552241E-2</v>
      </c>
      <c r="D36" s="17">
        <f t="shared" si="3"/>
        <v>0.3334686567164179</v>
      </c>
      <c r="E36" s="17">
        <f t="shared" si="4"/>
        <v>0.19713432835820896</v>
      </c>
      <c r="F36" s="17">
        <f t="shared" si="5"/>
        <v>0.10762985074626866</v>
      </c>
      <c r="G36" s="17">
        <f t="shared" si="6"/>
        <v>1</v>
      </c>
    </row>
    <row r="37" spans="1:8" x14ac:dyDescent="0.2">
      <c r="A37" s="25">
        <v>2019</v>
      </c>
      <c r="B37" s="16">
        <f t="shared" si="7"/>
        <v>0.31934582263181749</v>
      </c>
      <c r="C37" s="17">
        <f t="shared" si="2"/>
        <v>9.963740746336304E-2</v>
      </c>
      <c r="D37" s="17">
        <f t="shared" si="3"/>
        <v>0.27974391902100015</v>
      </c>
      <c r="E37" s="17">
        <f t="shared" si="4"/>
        <v>0.19991690587702068</v>
      </c>
      <c r="F37" s="17">
        <f t="shared" si="5"/>
        <v>0.10135594500679861</v>
      </c>
      <c r="G37" s="17">
        <f t="shared" si="6"/>
        <v>0.99999999999999989</v>
      </c>
    </row>
    <row r="38" spans="1:8" x14ac:dyDescent="0.2">
      <c r="A38" s="25">
        <v>2020</v>
      </c>
      <c r="B38" s="16">
        <f t="shared" si="7"/>
        <v>0.36403913992944736</v>
      </c>
      <c r="C38" s="17">
        <f t="shared" si="2"/>
        <v>8.2689400302368557E-2</v>
      </c>
      <c r="D38" s="17">
        <f t="shared" si="3"/>
        <v>0.20565261212833866</v>
      </c>
      <c r="E38" s="17">
        <f t="shared" si="4"/>
        <v>0.19889131530320847</v>
      </c>
      <c r="F38" s="17">
        <f t="shared" si="5"/>
        <v>0.14872753233663699</v>
      </c>
      <c r="G38" s="17">
        <f t="shared" si="6"/>
        <v>1</v>
      </c>
    </row>
    <row r="39" spans="1:8" x14ac:dyDescent="0.2">
      <c r="A39" s="25">
        <v>2021</v>
      </c>
      <c r="B39" s="16">
        <f t="shared" si="7"/>
        <v>0.34680101741342201</v>
      </c>
      <c r="C39" s="17">
        <f t="shared" si="2"/>
        <v>6.6547642340050867E-2</v>
      </c>
      <c r="D39" s="17">
        <f t="shared" si="3"/>
        <v>0.17577284288788886</v>
      </c>
      <c r="E39" s="17">
        <f t="shared" si="4"/>
        <v>0.23698884758364314</v>
      </c>
      <c r="F39" s="17">
        <f t="shared" si="5"/>
        <v>0.1738896497749951</v>
      </c>
      <c r="G39" s="17">
        <f t="shared" si="6"/>
        <v>1</v>
      </c>
    </row>
    <row r="40" spans="1:8" x14ac:dyDescent="0.2">
      <c r="A40" s="25">
        <v>2022</v>
      </c>
      <c r="B40" s="16">
        <f t="shared" si="7"/>
        <v>0.40523890034045906</v>
      </c>
      <c r="C40" s="17">
        <f t="shared" si="2"/>
        <v>8.2289181740278383E-2</v>
      </c>
      <c r="D40" s="17">
        <f t="shared" si="3"/>
        <v>0.13534983903467124</v>
      </c>
      <c r="E40" s="17">
        <f t="shared" si="4"/>
        <v>0.2131922088148783</v>
      </c>
      <c r="F40" s="17">
        <f t="shared" si="5"/>
        <v>0.16392987006971305</v>
      </c>
      <c r="G40" s="17">
        <f t="shared" si="6"/>
        <v>1</v>
      </c>
    </row>
    <row r="41" spans="1:8" x14ac:dyDescent="0.2">
      <c r="A41" s="25">
        <v>2023</v>
      </c>
      <c r="B41" s="16">
        <f t="shared" ref="B41:F41" si="8">H27/$M27</f>
        <v>0.53693021563097076</v>
      </c>
      <c r="C41" s="17">
        <f t="shared" si="8"/>
        <v>0.10175598216722773</v>
      </c>
      <c r="D41" s="17">
        <f t="shared" si="8"/>
        <v>8.9800746064962245E-2</v>
      </c>
      <c r="E41" s="17">
        <f t="shared" si="8"/>
        <v>0.14462742243653898</v>
      </c>
      <c r="F41" s="17">
        <f t="shared" si="8"/>
        <v>0.12688563370030023</v>
      </c>
      <c r="G41" s="17">
        <f t="shared" ref="G41" si="9">SUM(B41:F41)</f>
        <v>0.99999999999999989</v>
      </c>
    </row>
    <row r="43" spans="1:8" ht="14.4" x14ac:dyDescent="0.3">
      <c r="H43"/>
    </row>
    <row r="44" spans="1:8" ht="14.4" x14ac:dyDescent="0.3">
      <c r="H44"/>
    </row>
    <row r="45" spans="1:8" ht="14.4" x14ac:dyDescent="0.3">
      <c r="H45"/>
    </row>
    <row r="46" spans="1:8" ht="14.4" x14ac:dyDescent="0.3">
      <c r="H46"/>
    </row>
    <row r="47" spans="1:8" ht="14.4" x14ac:dyDescent="0.3">
      <c r="H47"/>
    </row>
    <row r="48" spans="1:8" ht="14.4" x14ac:dyDescent="0.3">
      <c r="H48"/>
    </row>
  </sheetData>
  <pageMargins left="0.7" right="0.7" top="0.75" bottom="0.75" header="0.3" footer="0.3"/>
  <pageSetup paperSize="9" orientation="portrait" r:id="rId1"/>
  <ignoredErrors>
    <ignoredError sqref="M18:M2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C91A0-73BA-409A-8D98-61B0BC03A01D}">
  <dimension ref="A1:N49"/>
  <sheetViews>
    <sheetView showGridLines="0" zoomScale="120" zoomScaleNormal="120" workbookViewId="0">
      <selection activeCell="M27" sqref="M27"/>
    </sheetView>
  </sheetViews>
  <sheetFormatPr defaultColWidth="9.109375" defaultRowHeight="10.199999999999999" x14ac:dyDescent="0.2"/>
  <cols>
    <col min="1" max="2" width="9.109375" style="51"/>
    <col min="3" max="3" width="11.5546875" style="51" bestFit="1" customWidth="1"/>
    <col min="4" max="4" width="12.33203125" style="51" bestFit="1" customWidth="1"/>
    <col min="5" max="5" width="15.5546875" style="51" customWidth="1"/>
    <col min="6" max="6" width="11.88671875" style="51" customWidth="1"/>
    <col min="7" max="7" width="12.5546875" style="51" customWidth="1"/>
    <col min="8" max="16384" width="9.109375" style="51"/>
  </cols>
  <sheetData>
    <row r="1" spans="1:7" ht="12" x14ac:dyDescent="0.25">
      <c r="A1" s="8" t="s">
        <v>39</v>
      </c>
    </row>
    <row r="2" spans="1:7" x14ac:dyDescent="0.2">
      <c r="A2" s="10"/>
    </row>
    <row r="3" spans="1:7" ht="20.399999999999999" x14ac:dyDescent="0.2">
      <c r="A3" s="11" t="s">
        <v>2</v>
      </c>
      <c r="B3" s="13" t="s">
        <v>3</v>
      </c>
      <c r="C3" s="43" t="s">
        <v>4</v>
      </c>
      <c r="D3" s="43" t="s">
        <v>5</v>
      </c>
      <c r="E3" s="44" t="s">
        <v>8</v>
      </c>
      <c r="F3" s="44" t="s">
        <v>25</v>
      </c>
    </row>
    <row r="4" spans="1:7" x14ac:dyDescent="0.2">
      <c r="A4" s="25">
        <v>2014</v>
      </c>
      <c r="B4" s="26">
        <v>1224287</v>
      </c>
      <c r="C4" s="27">
        <v>188034</v>
      </c>
      <c r="D4" s="14">
        <v>21513</v>
      </c>
      <c r="E4" s="14">
        <v>9151</v>
      </c>
      <c r="F4" s="14">
        <v>156252</v>
      </c>
      <c r="G4" s="52"/>
    </row>
    <row r="5" spans="1:7" x14ac:dyDescent="0.2">
      <c r="A5" s="25">
        <v>2015</v>
      </c>
      <c r="B5" s="26">
        <v>1381784</v>
      </c>
      <c r="C5" s="27">
        <v>206400</v>
      </c>
      <c r="D5" s="14">
        <v>25286</v>
      </c>
      <c r="E5" s="14">
        <v>11043</v>
      </c>
      <c r="F5" s="14">
        <f t="shared" ref="F5:F12" si="0">B5-B4</f>
        <v>157497</v>
      </c>
      <c r="G5" s="52"/>
    </row>
    <row r="6" spans="1:7" x14ac:dyDescent="0.2">
      <c r="A6" s="25">
        <v>2016</v>
      </c>
      <c r="B6" s="26">
        <v>1529744</v>
      </c>
      <c r="C6" s="27">
        <v>201057</v>
      </c>
      <c r="D6" s="14">
        <v>29897</v>
      </c>
      <c r="E6" s="14">
        <v>13772</v>
      </c>
      <c r="F6" s="14">
        <f t="shared" si="0"/>
        <v>147960</v>
      </c>
      <c r="G6" s="52"/>
    </row>
    <row r="7" spans="1:7" x14ac:dyDescent="0.2">
      <c r="A7" s="25">
        <v>2017</v>
      </c>
      <c r="B7" s="26">
        <v>1644862</v>
      </c>
      <c r="C7" s="27">
        <v>191067</v>
      </c>
      <c r="D7" s="14">
        <v>44608</v>
      </c>
      <c r="E7" s="14">
        <v>26272</v>
      </c>
      <c r="F7" s="14">
        <f t="shared" si="0"/>
        <v>115118</v>
      </c>
      <c r="G7" s="52"/>
    </row>
    <row r="8" spans="1:7" x14ac:dyDescent="0.2">
      <c r="A8" s="25">
        <v>2018</v>
      </c>
      <c r="B8" s="26">
        <v>1704457</v>
      </c>
      <c r="C8" s="27">
        <v>137409</v>
      </c>
      <c r="D8" s="14">
        <v>72873</v>
      </c>
      <c r="E8" s="14">
        <v>51069</v>
      </c>
      <c r="F8" s="14">
        <f t="shared" si="0"/>
        <v>59595</v>
      </c>
      <c r="G8" s="52"/>
    </row>
    <row r="9" spans="1:7" x14ac:dyDescent="0.2">
      <c r="A9" s="30">
        <v>2019</v>
      </c>
      <c r="B9" s="26">
        <v>1739904</v>
      </c>
      <c r="C9" s="27">
        <v>122739</v>
      </c>
      <c r="D9" s="27">
        <v>69102</v>
      </c>
      <c r="E9" s="28">
        <v>47082</v>
      </c>
      <c r="F9" s="28">
        <f t="shared" si="0"/>
        <v>35447</v>
      </c>
      <c r="G9" s="52"/>
    </row>
    <row r="10" spans="1:7" s="54" customFormat="1" x14ac:dyDescent="0.2">
      <c r="A10" s="25">
        <v>2020</v>
      </c>
      <c r="B10" s="26">
        <v>1742365</v>
      </c>
      <c r="C10" s="27">
        <v>68073</v>
      </c>
      <c r="D10" s="27">
        <v>62863</v>
      </c>
      <c r="E10" s="14">
        <v>40722</v>
      </c>
      <c r="F10" s="14">
        <f t="shared" si="0"/>
        <v>2461</v>
      </c>
      <c r="G10" s="53"/>
    </row>
    <row r="11" spans="1:7" x14ac:dyDescent="0.2">
      <c r="A11" s="25">
        <v>2021</v>
      </c>
      <c r="B11" s="26">
        <v>1726114</v>
      </c>
      <c r="C11" s="27">
        <v>53734</v>
      </c>
      <c r="D11" s="27">
        <v>56883</v>
      </c>
      <c r="E11" s="14">
        <v>33443</v>
      </c>
      <c r="F11" s="14">
        <f t="shared" si="0"/>
        <v>-16251</v>
      </c>
      <c r="G11" s="52"/>
    </row>
    <row r="12" spans="1:7" x14ac:dyDescent="0.2">
      <c r="A12" s="25">
        <v>2022</v>
      </c>
      <c r="B12" s="26">
        <v>1667176</v>
      </c>
      <c r="C12" s="27">
        <v>36788</v>
      </c>
      <c r="D12" s="27">
        <v>67138</v>
      </c>
      <c r="E12" s="14">
        <v>43541</v>
      </c>
      <c r="F12" s="14">
        <f t="shared" si="0"/>
        <v>-58938</v>
      </c>
      <c r="G12" s="52"/>
    </row>
    <row r="13" spans="1:7" x14ac:dyDescent="0.2">
      <c r="A13" s="25">
        <v>2023</v>
      </c>
      <c r="B13" s="26">
        <v>1607362</v>
      </c>
      <c r="C13" s="27">
        <v>26498</v>
      </c>
      <c r="D13" s="27">
        <v>82193</v>
      </c>
      <c r="E13" s="14">
        <v>57458</v>
      </c>
      <c r="F13" s="14">
        <f t="shared" ref="F13" si="1">B13-B12</f>
        <v>-59814</v>
      </c>
      <c r="G13" s="66"/>
    </row>
    <row r="15" spans="1:7" ht="12" x14ac:dyDescent="0.25">
      <c r="A15" s="9" t="s">
        <v>40</v>
      </c>
    </row>
    <row r="17" spans="1:14" x14ac:dyDescent="0.2">
      <c r="A17" s="11" t="s">
        <v>2</v>
      </c>
      <c r="B17" s="49">
        <v>0</v>
      </c>
      <c r="C17" s="49">
        <v>1</v>
      </c>
      <c r="D17" s="49">
        <v>2</v>
      </c>
      <c r="E17" s="49">
        <v>3</v>
      </c>
      <c r="F17" s="49">
        <v>4</v>
      </c>
      <c r="G17" s="49">
        <v>5</v>
      </c>
      <c r="H17" s="21" t="s">
        <v>14</v>
      </c>
      <c r="I17" s="49" t="s">
        <v>15</v>
      </c>
      <c r="J17" s="49" t="s">
        <v>16</v>
      </c>
      <c r="K17" s="50" t="s">
        <v>17</v>
      </c>
      <c r="L17" s="50" t="s">
        <v>18</v>
      </c>
      <c r="M17" s="50" t="s">
        <v>19</v>
      </c>
    </row>
    <row r="18" spans="1:14" x14ac:dyDescent="0.2">
      <c r="A18" s="32">
        <v>2014</v>
      </c>
      <c r="B18" s="14">
        <v>325</v>
      </c>
      <c r="C18" s="14">
        <v>2266</v>
      </c>
      <c r="D18" s="14">
        <v>1599</v>
      </c>
      <c r="E18" s="14">
        <v>706</v>
      </c>
      <c r="F18" s="14">
        <v>424</v>
      </c>
      <c r="G18" s="14">
        <v>201</v>
      </c>
      <c r="H18" s="26">
        <v>5521</v>
      </c>
      <c r="I18" s="27">
        <v>1732</v>
      </c>
      <c r="J18" s="14">
        <v>1347</v>
      </c>
      <c r="K18" s="14">
        <v>440</v>
      </c>
      <c r="L18" s="14">
        <v>111</v>
      </c>
      <c r="M18" s="14">
        <v>9151</v>
      </c>
      <c r="N18" s="55"/>
    </row>
    <row r="19" spans="1:14" x14ac:dyDescent="0.2">
      <c r="A19" s="32">
        <v>2015</v>
      </c>
      <c r="B19" s="14">
        <v>397</v>
      </c>
      <c r="C19" s="14">
        <v>1670</v>
      </c>
      <c r="D19" s="14">
        <v>1352</v>
      </c>
      <c r="E19" s="14">
        <v>1040</v>
      </c>
      <c r="F19" s="14">
        <v>723</v>
      </c>
      <c r="G19" s="14">
        <v>495</v>
      </c>
      <c r="H19" s="26">
        <v>5677</v>
      </c>
      <c r="I19" s="27">
        <v>2693</v>
      </c>
      <c r="J19" s="14">
        <v>1930</v>
      </c>
      <c r="K19" s="14">
        <v>637</v>
      </c>
      <c r="L19" s="14">
        <v>106</v>
      </c>
      <c r="M19" s="14">
        <v>11043</v>
      </c>
      <c r="N19" s="55"/>
    </row>
    <row r="20" spans="1:14" x14ac:dyDescent="0.2">
      <c r="A20" s="32">
        <v>2016</v>
      </c>
      <c r="B20" s="14">
        <v>708</v>
      </c>
      <c r="C20" s="14">
        <v>1808</v>
      </c>
      <c r="D20" s="14">
        <v>1094</v>
      </c>
      <c r="E20" s="14">
        <v>965</v>
      </c>
      <c r="F20" s="14">
        <v>832</v>
      </c>
      <c r="G20" s="14">
        <v>746</v>
      </c>
      <c r="H20" s="26">
        <v>6153</v>
      </c>
      <c r="I20" s="27">
        <v>4096</v>
      </c>
      <c r="J20" s="14">
        <v>2565</v>
      </c>
      <c r="K20" s="14">
        <v>845</v>
      </c>
      <c r="L20" s="14">
        <v>113</v>
      </c>
      <c r="M20" s="14">
        <v>13772</v>
      </c>
      <c r="N20" s="55"/>
    </row>
    <row r="21" spans="1:14" x14ac:dyDescent="0.2">
      <c r="A21" s="32">
        <v>2017</v>
      </c>
      <c r="B21" s="14">
        <v>1272</v>
      </c>
      <c r="C21" s="14">
        <v>3177</v>
      </c>
      <c r="D21" s="14">
        <v>2614</v>
      </c>
      <c r="E21" s="14">
        <v>2286</v>
      </c>
      <c r="F21" s="14">
        <v>1688</v>
      </c>
      <c r="G21" s="14">
        <v>1211</v>
      </c>
      <c r="H21" s="26">
        <v>12248</v>
      </c>
      <c r="I21" s="27">
        <v>7610</v>
      </c>
      <c r="J21" s="14">
        <v>5066</v>
      </c>
      <c r="K21" s="14">
        <v>1206</v>
      </c>
      <c r="L21" s="14">
        <v>142</v>
      </c>
      <c r="M21" s="14">
        <v>26272</v>
      </c>
      <c r="N21" s="55"/>
    </row>
    <row r="22" spans="1:14" x14ac:dyDescent="0.2">
      <c r="A22" s="32">
        <v>2018</v>
      </c>
      <c r="B22" s="14">
        <v>986</v>
      </c>
      <c r="C22" s="14">
        <v>6844</v>
      </c>
      <c r="D22" s="14">
        <v>6296</v>
      </c>
      <c r="E22" s="14">
        <v>6780</v>
      </c>
      <c r="F22" s="14">
        <v>4903</v>
      </c>
      <c r="G22" s="14">
        <v>2382</v>
      </c>
      <c r="H22" s="26">
        <v>28191</v>
      </c>
      <c r="I22" s="27">
        <v>12876</v>
      </c>
      <c r="J22" s="14">
        <v>8568</v>
      </c>
      <c r="K22" s="14">
        <v>1242</v>
      </c>
      <c r="L22" s="14">
        <v>192</v>
      </c>
      <c r="M22" s="14">
        <f t="shared" ref="M22:M26" si="2">SUM(H22:L22)</f>
        <v>51069</v>
      </c>
      <c r="N22" s="55"/>
    </row>
    <row r="23" spans="1:14" s="54" customFormat="1" x14ac:dyDescent="0.2">
      <c r="A23" s="32">
        <v>2019</v>
      </c>
      <c r="B23" s="28">
        <v>1161</v>
      </c>
      <c r="C23" s="28">
        <v>5074</v>
      </c>
      <c r="D23" s="28">
        <v>4999</v>
      </c>
      <c r="E23" s="28">
        <v>5224</v>
      </c>
      <c r="F23" s="28">
        <v>4997</v>
      </c>
      <c r="G23" s="28">
        <v>2557</v>
      </c>
      <c r="H23" s="26">
        <v>24012</v>
      </c>
      <c r="I23" s="27">
        <v>12166</v>
      </c>
      <c r="J23" s="28">
        <v>9569</v>
      </c>
      <c r="K23" s="28">
        <v>1095</v>
      </c>
      <c r="L23" s="28">
        <v>240</v>
      </c>
      <c r="M23" s="28">
        <f t="shared" si="2"/>
        <v>47082</v>
      </c>
      <c r="N23" s="55"/>
    </row>
    <row r="24" spans="1:14" x14ac:dyDescent="0.2">
      <c r="A24" s="32">
        <v>2020</v>
      </c>
      <c r="B24" s="14">
        <v>1021</v>
      </c>
      <c r="C24" s="14">
        <v>5402</v>
      </c>
      <c r="D24" s="14">
        <v>3303</v>
      </c>
      <c r="E24" s="14">
        <v>5431</v>
      </c>
      <c r="F24" s="14">
        <v>5146</v>
      </c>
      <c r="G24" s="14">
        <v>2428</v>
      </c>
      <c r="H24" s="26">
        <v>22731</v>
      </c>
      <c r="I24" s="27">
        <v>9622</v>
      </c>
      <c r="J24" s="14">
        <v>7217</v>
      </c>
      <c r="K24" s="14">
        <v>932</v>
      </c>
      <c r="L24" s="14">
        <v>220</v>
      </c>
      <c r="M24" s="14">
        <f t="shared" si="2"/>
        <v>40722</v>
      </c>
      <c r="N24" s="55"/>
    </row>
    <row r="25" spans="1:14" x14ac:dyDescent="0.2">
      <c r="A25" s="32">
        <v>2021</v>
      </c>
      <c r="B25" s="14">
        <v>634</v>
      </c>
      <c r="C25" s="14">
        <v>2824</v>
      </c>
      <c r="D25" s="14">
        <v>2997</v>
      </c>
      <c r="E25" s="14">
        <v>3304</v>
      </c>
      <c r="F25" s="14">
        <v>3884</v>
      </c>
      <c r="G25" s="14">
        <v>1939</v>
      </c>
      <c r="H25" s="26">
        <v>15582</v>
      </c>
      <c r="I25" s="27">
        <v>8480</v>
      </c>
      <c r="J25" s="14">
        <v>8159</v>
      </c>
      <c r="K25" s="14">
        <v>1016</v>
      </c>
      <c r="L25" s="14">
        <v>206</v>
      </c>
      <c r="M25" s="14">
        <f t="shared" si="2"/>
        <v>33443</v>
      </c>
      <c r="N25" s="55"/>
    </row>
    <row r="26" spans="1:14" x14ac:dyDescent="0.2">
      <c r="A26" s="32">
        <v>2022</v>
      </c>
      <c r="B26" s="14">
        <v>947</v>
      </c>
      <c r="C26" s="14">
        <v>2499</v>
      </c>
      <c r="D26" s="14">
        <v>2838</v>
      </c>
      <c r="E26" s="14">
        <v>3995</v>
      </c>
      <c r="F26" s="14">
        <v>5125</v>
      </c>
      <c r="G26" s="14">
        <v>3536</v>
      </c>
      <c r="H26" s="26">
        <v>18940</v>
      </c>
      <c r="I26" s="27">
        <v>11446</v>
      </c>
      <c r="J26" s="14">
        <v>11126</v>
      </c>
      <c r="K26" s="14">
        <v>1775</v>
      </c>
      <c r="L26" s="14">
        <v>254</v>
      </c>
      <c r="M26" s="14">
        <f t="shared" si="2"/>
        <v>43541</v>
      </c>
      <c r="N26" s="55"/>
    </row>
    <row r="27" spans="1:14" x14ac:dyDescent="0.2">
      <c r="A27" s="32">
        <v>2023</v>
      </c>
      <c r="B27" s="14">
        <v>649</v>
      </c>
      <c r="C27" s="14">
        <v>3326</v>
      </c>
      <c r="D27" s="14">
        <v>2424</v>
      </c>
      <c r="E27" s="14">
        <v>4583</v>
      </c>
      <c r="F27" s="14">
        <v>8424</v>
      </c>
      <c r="G27" s="14">
        <v>5248</v>
      </c>
      <c r="H27" s="26">
        <v>24654</v>
      </c>
      <c r="I27" s="27">
        <v>16055</v>
      </c>
      <c r="J27" s="14">
        <v>13468</v>
      </c>
      <c r="K27" s="14">
        <v>2995</v>
      </c>
      <c r="L27" s="14">
        <v>286</v>
      </c>
      <c r="M27" s="14">
        <f>SUM(H27:L27)</f>
        <v>57458</v>
      </c>
      <c r="N27" s="55"/>
    </row>
    <row r="29" spans="1:14" ht="12" x14ac:dyDescent="0.25">
      <c r="A29" s="57" t="s">
        <v>41</v>
      </c>
    </row>
    <row r="31" spans="1:14" x14ac:dyDescent="0.2">
      <c r="A31" s="11" t="s">
        <v>2</v>
      </c>
      <c r="B31" s="21" t="s">
        <v>14</v>
      </c>
      <c r="C31" s="49" t="s">
        <v>15</v>
      </c>
      <c r="D31" s="49" t="s">
        <v>16</v>
      </c>
      <c r="E31" s="50" t="s">
        <v>17</v>
      </c>
      <c r="F31" s="50" t="s">
        <v>18</v>
      </c>
      <c r="G31" s="50" t="s">
        <v>19</v>
      </c>
    </row>
    <row r="32" spans="1:14" x14ac:dyDescent="0.2">
      <c r="A32" s="25">
        <v>2014</v>
      </c>
      <c r="B32" s="16">
        <f t="shared" ref="B32:B41" si="3">H18/$M18</f>
        <v>0.60332204130696099</v>
      </c>
      <c r="C32" s="17">
        <f t="shared" ref="C32:C41" si="4">I18/$M18</f>
        <v>0.18926893235711945</v>
      </c>
      <c r="D32" s="17">
        <f t="shared" ref="D32:D41" si="5">J18/$M18</f>
        <v>0.14719702764725168</v>
      </c>
      <c r="E32" s="17">
        <f t="shared" ref="E32:E41" si="6">K18/$M18</f>
        <v>4.8082176811277459E-2</v>
      </c>
      <c r="F32" s="17">
        <f t="shared" ref="F32:F41" si="7">L18/$M18</f>
        <v>1.2129821877390449E-2</v>
      </c>
      <c r="G32" s="17">
        <f t="shared" ref="G32:G38" si="8">SUM(B32:F32)</f>
        <v>0.99999999999999989</v>
      </c>
    </row>
    <row r="33" spans="1:8" x14ac:dyDescent="0.2">
      <c r="A33" s="25">
        <v>2015</v>
      </c>
      <c r="B33" s="16">
        <f t="shared" si="3"/>
        <v>0.51408131848229643</v>
      </c>
      <c r="C33" s="17">
        <f t="shared" si="4"/>
        <v>0.24386489178665219</v>
      </c>
      <c r="D33" s="17">
        <f t="shared" si="5"/>
        <v>0.17477134836548039</v>
      </c>
      <c r="E33" s="17">
        <f t="shared" si="6"/>
        <v>5.7683600470886533E-2</v>
      </c>
      <c r="F33" s="17">
        <f t="shared" si="7"/>
        <v>9.5988408946844159E-3</v>
      </c>
      <c r="G33" s="17">
        <f t="shared" si="8"/>
        <v>0.99999999999999989</v>
      </c>
    </row>
    <row r="34" spans="1:8" x14ac:dyDescent="0.2">
      <c r="A34" s="25">
        <v>2016</v>
      </c>
      <c r="B34" s="16">
        <f t="shared" si="3"/>
        <v>0.44677606738309616</v>
      </c>
      <c r="C34" s="17">
        <f t="shared" si="4"/>
        <v>0.29741504501887889</v>
      </c>
      <c r="D34" s="17">
        <f t="shared" si="5"/>
        <v>0.18624745861167585</v>
      </c>
      <c r="E34" s="17">
        <f t="shared" si="6"/>
        <v>6.1356375254138833E-2</v>
      </c>
      <c r="F34" s="17">
        <f t="shared" si="7"/>
        <v>8.2050537322102823E-3</v>
      </c>
      <c r="G34" s="17">
        <f t="shared" si="8"/>
        <v>1</v>
      </c>
    </row>
    <row r="35" spans="1:8" x14ac:dyDescent="0.2">
      <c r="A35" s="25">
        <v>2017</v>
      </c>
      <c r="B35" s="16">
        <f t="shared" si="3"/>
        <v>0.46619975639464067</v>
      </c>
      <c r="C35" s="17">
        <f t="shared" si="4"/>
        <v>0.28966199756394639</v>
      </c>
      <c r="D35" s="17">
        <f t="shared" si="5"/>
        <v>0.19282886723507917</v>
      </c>
      <c r="E35" s="17">
        <f t="shared" si="6"/>
        <v>4.5904384896467719E-2</v>
      </c>
      <c r="F35" s="17">
        <f t="shared" si="7"/>
        <v>5.404993909866017E-3</v>
      </c>
      <c r="G35" s="17">
        <f t="shared" si="8"/>
        <v>1</v>
      </c>
    </row>
    <row r="36" spans="1:8" x14ac:dyDescent="0.2">
      <c r="A36" s="25">
        <v>2018</v>
      </c>
      <c r="B36" s="16">
        <f t="shared" si="3"/>
        <v>0.55201785819185811</v>
      </c>
      <c r="C36" s="17">
        <f t="shared" si="4"/>
        <v>0.25212947189097101</v>
      </c>
      <c r="D36" s="17">
        <f t="shared" si="5"/>
        <v>0.16777301298243552</v>
      </c>
      <c r="E36" s="17">
        <f t="shared" si="6"/>
        <v>2.4320037596193386E-2</v>
      </c>
      <c r="F36" s="17">
        <f t="shared" si="7"/>
        <v>3.7596193385419727E-3</v>
      </c>
      <c r="G36" s="17">
        <f t="shared" si="8"/>
        <v>1</v>
      </c>
    </row>
    <row r="37" spans="1:8" x14ac:dyDescent="0.2">
      <c r="A37" s="25">
        <v>2019</v>
      </c>
      <c r="B37" s="16">
        <f t="shared" si="3"/>
        <v>0.51000382311711479</v>
      </c>
      <c r="C37" s="17">
        <f t="shared" si="4"/>
        <v>0.25840023788284272</v>
      </c>
      <c r="D37" s="17">
        <f t="shared" si="5"/>
        <v>0.20324115373178708</v>
      </c>
      <c r="E37" s="17">
        <f t="shared" si="6"/>
        <v>2.3257295781827451E-2</v>
      </c>
      <c r="F37" s="17">
        <f t="shared" si="7"/>
        <v>5.0974894864279346E-3</v>
      </c>
      <c r="G37" s="17">
        <f t="shared" si="8"/>
        <v>1</v>
      </c>
    </row>
    <row r="38" spans="1:8" x14ac:dyDescent="0.2">
      <c r="A38" s="25">
        <v>2020</v>
      </c>
      <c r="B38" s="16">
        <f t="shared" si="3"/>
        <v>0.55819949904228672</v>
      </c>
      <c r="C38" s="17">
        <f t="shared" si="4"/>
        <v>0.23628505476155395</v>
      </c>
      <c r="D38" s="17">
        <f t="shared" si="5"/>
        <v>0.17722606944649083</v>
      </c>
      <c r="E38" s="17">
        <f t="shared" si="6"/>
        <v>2.2886891606502629E-2</v>
      </c>
      <c r="F38" s="17">
        <f t="shared" si="7"/>
        <v>5.4024851431658562E-3</v>
      </c>
      <c r="G38" s="17">
        <f t="shared" si="8"/>
        <v>0.99999999999999989</v>
      </c>
    </row>
    <row r="39" spans="1:8" x14ac:dyDescent="0.2">
      <c r="A39" s="25">
        <v>2021</v>
      </c>
      <c r="B39" s="16">
        <f t="shared" si="3"/>
        <v>0.46592709984152142</v>
      </c>
      <c r="C39" s="17">
        <f t="shared" si="4"/>
        <v>0.25356576862123614</v>
      </c>
      <c r="D39" s="17">
        <f t="shared" si="5"/>
        <v>0.2439673474269653</v>
      </c>
      <c r="E39" s="17">
        <f t="shared" si="6"/>
        <v>3.0380049636695272E-2</v>
      </c>
      <c r="F39" s="17">
        <f t="shared" si="7"/>
        <v>6.1597344735819159E-3</v>
      </c>
      <c r="G39" s="17">
        <f t="shared" ref="G39" si="9">SUM(B39:F39)</f>
        <v>0.99999999999999989</v>
      </c>
    </row>
    <row r="40" spans="1:8" x14ac:dyDescent="0.2">
      <c r="A40" s="25">
        <v>2022</v>
      </c>
      <c r="B40" s="16">
        <f t="shared" si="3"/>
        <v>0.43499230610229439</v>
      </c>
      <c r="C40" s="17">
        <f t="shared" si="4"/>
        <v>0.26287866608483956</v>
      </c>
      <c r="D40" s="17">
        <f t="shared" si="5"/>
        <v>0.25552927126156955</v>
      </c>
      <c r="E40" s="17">
        <f t="shared" si="6"/>
        <v>4.0766174410325901E-2</v>
      </c>
      <c r="F40" s="17">
        <f t="shared" si="7"/>
        <v>5.8335821409705793E-3</v>
      </c>
      <c r="G40" s="17">
        <f t="shared" ref="G40" si="10">SUM(B40:F40)</f>
        <v>1</v>
      </c>
    </row>
    <row r="41" spans="1:8" x14ac:dyDescent="0.2">
      <c r="A41" s="25">
        <v>2023</v>
      </c>
      <c r="B41" s="16">
        <f t="shared" si="3"/>
        <v>0.42907863134811514</v>
      </c>
      <c r="C41" s="17">
        <f t="shared" si="4"/>
        <v>0.27942149048000281</v>
      </c>
      <c r="D41" s="17">
        <f t="shared" si="5"/>
        <v>0.23439729889658534</v>
      </c>
      <c r="E41" s="17">
        <f t="shared" si="6"/>
        <v>5.212503045702948E-2</v>
      </c>
      <c r="F41" s="17">
        <f t="shared" si="7"/>
        <v>4.9775488182672561E-3</v>
      </c>
      <c r="G41" s="17">
        <f t="shared" ref="G41" si="11">SUM(B41:F41)</f>
        <v>1</v>
      </c>
    </row>
    <row r="44" spans="1:8" ht="14.4" x14ac:dyDescent="0.3">
      <c r="H44"/>
    </row>
    <row r="45" spans="1:8" ht="14.4" x14ac:dyDescent="0.3">
      <c r="H45"/>
    </row>
    <row r="46" spans="1:8" ht="14.4" x14ac:dyDescent="0.3">
      <c r="H46"/>
    </row>
    <row r="47" spans="1:8" ht="14.4" x14ac:dyDescent="0.3">
      <c r="H47"/>
    </row>
    <row r="48" spans="1:8" ht="14.4" x14ac:dyDescent="0.3">
      <c r="H48"/>
    </row>
    <row r="49" spans="8:8" ht="14.4" x14ac:dyDescent="0.3">
      <c r="H49"/>
    </row>
  </sheetData>
  <pageMargins left="0.7" right="0.7" top="0.75" bottom="0.75" header="0.3" footer="0.3"/>
  <pageSetup paperSize="9" orientation="portrait" r:id="rId1"/>
  <ignoredErrors>
    <ignoredError sqref="M22:M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2F56-9A9A-4852-9900-5B89E1EAA23C}">
  <dimension ref="A1:N27"/>
  <sheetViews>
    <sheetView showGridLines="0" zoomScale="120" zoomScaleNormal="120" workbookViewId="0"/>
  </sheetViews>
  <sheetFormatPr defaultColWidth="9.109375" defaultRowHeight="10.199999999999999" x14ac:dyDescent="0.2"/>
  <cols>
    <col min="1" max="2" width="9.109375" style="51"/>
    <col min="3" max="3" width="11.88671875" style="51" customWidth="1"/>
    <col min="4" max="4" width="12.6640625" style="51" customWidth="1"/>
    <col min="5" max="5" width="15.33203125" style="51" customWidth="1"/>
    <col min="6" max="6" width="11.6640625" style="51" bestFit="1" customWidth="1"/>
    <col min="7" max="7" width="12.109375" style="51" customWidth="1"/>
    <col min="8" max="16384" width="9.109375" style="51"/>
  </cols>
  <sheetData>
    <row r="1" spans="1:7" ht="12" x14ac:dyDescent="0.25">
      <c r="A1" s="8" t="s">
        <v>42</v>
      </c>
    </row>
    <row r="2" spans="1:7" x14ac:dyDescent="0.2">
      <c r="A2" s="10"/>
    </row>
    <row r="3" spans="1:7" ht="20.399999999999999" x14ac:dyDescent="0.2">
      <c r="A3" s="11" t="s">
        <v>2</v>
      </c>
      <c r="B3" s="13" t="s">
        <v>3</v>
      </c>
      <c r="C3" s="43" t="s">
        <v>4</v>
      </c>
      <c r="D3" s="43" t="s">
        <v>5</v>
      </c>
      <c r="E3" s="44" t="s">
        <v>8</v>
      </c>
      <c r="F3" s="44" t="s">
        <v>25</v>
      </c>
    </row>
    <row r="4" spans="1:7" x14ac:dyDescent="0.2">
      <c r="A4" s="25">
        <v>2014</v>
      </c>
      <c r="B4" s="26">
        <v>2172</v>
      </c>
      <c r="C4" s="27">
        <v>1266</v>
      </c>
      <c r="D4" s="27">
        <v>73</v>
      </c>
      <c r="E4" s="14">
        <v>57</v>
      </c>
      <c r="F4" s="14">
        <v>1162</v>
      </c>
      <c r="G4" s="12"/>
    </row>
    <row r="5" spans="1:7" x14ac:dyDescent="0.2">
      <c r="A5" s="25">
        <v>2015</v>
      </c>
      <c r="B5" s="26">
        <v>4765</v>
      </c>
      <c r="C5" s="27">
        <v>2916</v>
      </c>
      <c r="D5" s="27">
        <v>68</v>
      </c>
      <c r="E5" s="14">
        <v>53</v>
      </c>
      <c r="F5" s="14">
        <f t="shared" ref="F5:F8" si="0">B5-B4</f>
        <v>2593</v>
      </c>
      <c r="G5" s="12"/>
    </row>
    <row r="6" spans="1:7" x14ac:dyDescent="0.2">
      <c r="A6" s="25">
        <v>2016</v>
      </c>
      <c r="B6" s="26">
        <v>7532</v>
      </c>
      <c r="C6" s="27">
        <v>2993</v>
      </c>
      <c r="D6" s="27">
        <v>212</v>
      </c>
      <c r="E6" s="14">
        <v>199</v>
      </c>
      <c r="F6" s="14">
        <f t="shared" si="0"/>
        <v>2767</v>
      </c>
      <c r="G6" s="12"/>
    </row>
    <row r="7" spans="1:7" x14ac:dyDescent="0.2">
      <c r="A7" s="25">
        <v>2017</v>
      </c>
      <c r="B7" s="26">
        <v>11034</v>
      </c>
      <c r="C7" s="27">
        <v>4539</v>
      </c>
      <c r="D7" s="27">
        <v>455</v>
      </c>
      <c r="E7" s="14">
        <v>414</v>
      </c>
      <c r="F7" s="14">
        <f t="shared" si="0"/>
        <v>3502</v>
      </c>
      <c r="G7" s="12"/>
    </row>
    <row r="8" spans="1:7" x14ac:dyDescent="0.2">
      <c r="A8" s="25">
        <v>2018</v>
      </c>
      <c r="B8" s="26">
        <v>16664</v>
      </c>
      <c r="C8" s="27">
        <v>7147</v>
      </c>
      <c r="D8" s="27">
        <v>1410</v>
      </c>
      <c r="E8" s="14">
        <v>1308</v>
      </c>
      <c r="F8" s="14">
        <f t="shared" si="0"/>
        <v>5630</v>
      </c>
      <c r="G8" s="12"/>
    </row>
    <row r="9" spans="1:7" s="54" customFormat="1" x14ac:dyDescent="0.2">
      <c r="A9" s="25">
        <v>2019</v>
      </c>
      <c r="B9" s="26">
        <v>30269</v>
      </c>
      <c r="C9" s="27">
        <v>15791</v>
      </c>
      <c r="D9" s="27">
        <v>1623</v>
      </c>
      <c r="E9" s="28">
        <v>1534</v>
      </c>
      <c r="F9" s="28">
        <f t="shared" ref="F9" si="1">B9-B8</f>
        <v>13605</v>
      </c>
      <c r="G9" s="12"/>
    </row>
    <row r="10" spans="1:7" x14ac:dyDescent="0.2">
      <c r="A10" s="25">
        <v>2020</v>
      </c>
      <c r="B10" s="26">
        <v>55734</v>
      </c>
      <c r="C10" s="27">
        <v>28097</v>
      </c>
      <c r="D10" s="27">
        <v>1996</v>
      </c>
      <c r="E10" s="14">
        <v>1813</v>
      </c>
      <c r="F10" s="14">
        <f t="shared" ref="F10:F11" si="2">B10-B9</f>
        <v>25465</v>
      </c>
      <c r="G10" s="12"/>
    </row>
    <row r="11" spans="1:7" x14ac:dyDescent="0.2">
      <c r="A11" s="25">
        <v>2021</v>
      </c>
      <c r="B11" s="26">
        <v>110177</v>
      </c>
      <c r="C11" s="27">
        <v>57881</v>
      </c>
      <c r="D11" s="14">
        <v>2136</v>
      </c>
      <c r="E11" s="14">
        <v>1865</v>
      </c>
      <c r="F11" s="14">
        <f t="shared" si="2"/>
        <v>54443</v>
      </c>
      <c r="G11" s="12"/>
    </row>
    <row r="12" spans="1:7" x14ac:dyDescent="0.2">
      <c r="A12" s="25">
        <v>2022</v>
      </c>
      <c r="B12" s="26">
        <v>197709</v>
      </c>
      <c r="C12" s="27">
        <v>96163</v>
      </c>
      <c r="D12" s="14">
        <v>4434</v>
      </c>
      <c r="E12" s="14">
        <v>3990</v>
      </c>
      <c r="F12" s="14">
        <f>B12-B11</f>
        <v>87532</v>
      </c>
      <c r="G12" s="12"/>
    </row>
    <row r="13" spans="1:7" x14ac:dyDescent="0.2">
      <c r="A13" s="25">
        <v>2023</v>
      </c>
      <c r="B13" s="26">
        <v>291678</v>
      </c>
      <c r="C13" s="27">
        <v>112775</v>
      </c>
      <c r="D13" s="27">
        <v>10857</v>
      </c>
      <c r="E13" s="14">
        <v>10343</v>
      </c>
      <c r="F13" s="14">
        <f>B13-B12</f>
        <v>93969</v>
      </c>
      <c r="G13" s="12"/>
    </row>
    <row r="15" spans="1:7" ht="12" x14ac:dyDescent="0.25">
      <c r="A15" s="9" t="s">
        <v>43</v>
      </c>
    </row>
    <row r="17" spans="1:14" x14ac:dyDescent="0.2">
      <c r="A17" s="11" t="s">
        <v>2</v>
      </c>
      <c r="B17" s="49">
        <v>0</v>
      </c>
      <c r="C17" s="49">
        <v>1</v>
      </c>
      <c r="D17" s="49">
        <v>2</v>
      </c>
      <c r="E17" s="49">
        <v>3</v>
      </c>
      <c r="F17" s="49">
        <v>4</v>
      </c>
      <c r="G17" s="59">
        <v>5</v>
      </c>
      <c r="H17" s="21" t="s">
        <v>14</v>
      </c>
      <c r="I17" s="49" t="s">
        <v>15</v>
      </c>
      <c r="J17" s="49" t="s">
        <v>16</v>
      </c>
      <c r="K17" s="50" t="s">
        <v>17</v>
      </c>
      <c r="L17" s="50" t="s">
        <v>18</v>
      </c>
      <c r="M17" s="50" t="s">
        <v>19</v>
      </c>
    </row>
    <row r="18" spans="1:14" x14ac:dyDescent="0.2">
      <c r="A18" s="32">
        <v>2014</v>
      </c>
      <c r="B18" s="14">
        <v>5</v>
      </c>
      <c r="C18" s="14">
        <v>31</v>
      </c>
      <c r="D18" s="14">
        <v>13</v>
      </c>
      <c r="E18" s="14">
        <v>4</v>
      </c>
      <c r="F18" s="14">
        <v>4</v>
      </c>
      <c r="G18" s="58"/>
      <c r="H18" s="26">
        <v>57</v>
      </c>
      <c r="I18" s="27"/>
      <c r="J18" s="14"/>
      <c r="K18" s="14"/>
      <c r="L18" s="14"/>
      <c r="M18" s="14">
        <v>57</v>
      </c>
    </row>
    <row r="19" spans="1:14" x14ac:dyDescent="0.2">
      <c r="A19" s="32">
        <v>2015</v>
      </c>
      <c r="B19" s="14">
        <v>10</v>
      </c>
      <c r="C19" s="14">
        <v>29</v>
      </c>
      <c r="D19" s="14">
        <v>10</v>
      </c>
      <c r="E19" s="14">
        <v>1</v>
      </c>
      <c r="F19" s="14">
        <v>2</v>
      </c>
      <c r="G19" s="58">
        <v>1</v>
      </c>
      <c r="H19" s="26">
        <v>53</v>
      </c>
      <c r="I19" s="27"/>
      <c r="J19" s="14"/>
      <c r="K19" s="14"/>
      <c r="L19" s="14"/>
      <c r="M19" s="14">
        <v>53</v>
      </c>
      <c r="N19" s="55"/>
    </row>
    <row r="20" spans="1:14" x14ac:dyDescent="0.2">
      <c r="A20" s="32">
        <v>2016</v>
      </c>
      <c r="B20" s="14">
        <v>23</v>
      </c>
      <c r="C20" s="14">
        <v>39</v>
      </c>
      <c r="D20" s="14">
        <v>129</v>
      </c>
      <c r="E20" s="14">
        <v>6</v>
      </c>
      <c r="F20" s="14">
        <v>2</v>
      </c>
      <c r="G20" s="58"/>
      <c r="H20" s="26">
        <v>199</v>
      </c>
      <c r="I20" s="27"/>
      <c r="J20" s="14"/>
      <c r="K20" s="14"/>
      <c r="L20" s="14"/>
      <c r="M20" s="14">
        <v>199</v>
      </c>
      <c r="N20" s="55"/>
    </row>
    <row r="21" spans="1:14" x14ac:dyDescent="0.2">
      <c r="A21" s="32">
        <v>2017</v>
      </c>
      <c r="B21" s="14">
        <v>14</v>
      </c>
      <c r="C21" s="14">
        <v>30</v>
      </c>
      <c r="D21" s="14">
        <v>287</v>
      </c>
      <c r="E21" s="14">
        <v>72</v>
      </c>
      <c r="F21" s="14">
        <v>6</v>
      </c>
      <c r="G21" s="58">
        <v>4</v>
      </c>
      <c r="H21" s="26">
        <v>413</v>
      </c>
      <c r="I21" s="27">
        <v>1</v>
      </c>
      <c r="J21" s="14"/>
      <c r="K21" s="14"/>
      <c r="L21" s="14"/>
      <c r="M21" s="14">
        <v>414</v>
      </c>
      <c r="N21" s="55"/>
    </row>
    <row r="22" spans="1:14" x14ac:dyDescent="0.2">
      <c r="A22" s="32">
        <v>2018</v>
      </c>
      <c r="B22" s="14">
        <v>242</v>
      </c>
      <c r="C22" s="14">
        <v>315</v>
      </c>
      <c r="D22" s="14">
        <v>189</v>
      </c>
      <c r="E22" s="14">
        <v>447</v>
      </c>
      <c r="F22" s="14">
        <v>105</v>
      </c>
      <c r="G22" s="58">
        <v>5</v>
      </c>
      <c r="H22" s="26">
        <v>1303</v>
      </c>
      <c r="I22" s="27">
        <v>4</v>
      </c>
      <c r="J22" s="14"/>
      <c r="K22" s="14"/>
      <c r="L22" s="14">
        <v>1</v>
      </c>
      <c r="M22" s="14">
        <f t="shared" ref="M22:M27" si="3">SUM(H22:L22)</f>
        <v>1308</v>
      </c>
      <c r="N22" s="55"/>
    </row>
    <row r="23" spans="1:14" x14ac:dyDescent="0.2">
      <c r="A23" s="32">
        <v>2019</v>
      </c>
      <c r="B23" s="14">
        <v>137</v>
      </c>
      <c r="C23" s="14">
        <v>455</v>
      </c>
      <c r="D23" s="14">
        <v>431</v>
      </c>
      <c r="E23" s="14">
        <v>343</v>
      </c>
      <c r="F23" s="14">
        <v>132</v>
      </c>
      <c r="G23" s="58">
        <v>24</v>
      </c>
      <c r="H23" s="26">
        <v>1522</v>
      </c>
      <c r="I23" s="27">
        <v>12</v>
      </c>
      <c r="J23" s="14"/>
      <c r="K23" s="14"/>
      <c r="L23" s="14"/>
      <c r="M23" s="14">
        <f t="shared" si="3"/>
        <v>1534</v>
      </c>
      <c r="N23" s="55"/>
    </row>
    <row r="24" spans="1:14" x14ac:dyDescent="0.2">
      <c r="A24" s="32">
        <v>2020</v>
      </c>
      <c r="B24" s="14">
        <v>121</v>
      </c>
      <c r="C24" s="14">
        <v>750</v>
      </c>
      <c r="D24" s="14">
        <v>600</v>
      </c>
      <c r="E24" s="14">
        <v>160</v>
      </c>
      <c r="F24" s="14">
        <v>110</v>
      </c>
      <c r="G24" s="58">
        <v>57</v>
      </c>
      <c r="H24" s="26">
        <v>1798</v>
      </c>
      <c r="I24" s="27">
        <v>14</v>
      </c>
      <c r="J24" s="14"/>
      <c r="K24" s="14"/>
      <c r="L24" s="14">
        <v>1</v>
      </c>
      <c r="M24" s="14">
        <f t="shared" si="3"/>
        <v>1813</v>
      </c>
      <c r="N24" s="55"/>
    </row>
    <row r="25" spans="1:14" x14ac:dyDescent="0.2">
      <c r="A25" s="32">
        <v>2021</v>
      </c>
      <c r="B25" s="14">
        <v>39</v>
      </c>
      <c r="C25" s="14">
        <v>999</v>
      </c>
      <c r="D25" s="14">
        <v>539</v>
      </c>
      <c r="E25" s="14">
        <v>190</v>
      </c>
      <c r="F25" s="14">
        <v>41</v>
      </c>
      <c r="G25" s="58">
        <v>24</v>
      </c>
      <c r="H25" s="26">
        <v>1832</v>
      </c>
      <c r="I25" s="27">
        <v>28</v>
      </c>
      <c r="J25" s="14">
        <v>2</v>
      </c>
      <c r="K25" s="14"/>
      <c r="L25" s="14">
        <v>3</v>
      </c>
      <c r="M25" s="14">
        <f t="shared" si="3"/>
        <v>1865</v>
      </c>
      <c r="N25" s="55"/>
    </row>
    <row r="26" spans="1:14" x14ac:dyDescent="0.2">
      <c r="A26" s="32">
        <v>2022</v>
      </c>
      <c r="B26" s="14">
        <v>157</v>
      </c>
      <c r="C26" s="14">
        <v>1453</v>
      </c>
      <c r="D26" s="14">
        <v>1240</v>
      </c>
      <c r="E26" s="14">
        <v>608</v>
      </c>
      <c r="F26" s="14">
        <v>390</v>
      </c>
      <c r="G26" s="58">
        <v>60</v>
      </c>
      <c r="H26" s="26">
        <v>3908</v>
      </c>
      <c r="I26" s="27">
        <v>81</v>
      </c>
      <c r="J26" s="14">
        <v>1</v>
      </c>
      <c r="K26" s="14"/>
      <c r="L26" s="14"/>
      <c r="M26" s="14">
        <f t="shared" si="3"/>
        <v>3990</v>
      </c>
      <c r="N26" s="55"/>
    </row>
    <row r="27" spans="1:14" x14ac:dyDescent="0.2">
      <c r="A27" s="32">
        <v>2023</v>
      </c>
      <c r="B27" s="14">
        <v>343</v>
      </c>
      <c r="C27" s="14">
        <v>3474</v>
      </c>
      <c r="D27" s="14">
        <v>2610</v>
      </c>
      <c r="E27" s="14">
        <v>2338</v>
      </c>
      <c r="F27" s="14">
        <v>1094</v>
      </c>
      <c r="G27" s="58">
        <v>312</v>
      </c>
      <c r="H27" s="26">
        <v>10171</v>
      </c>
      <c r="I27" s="27">
        <v>167</v>
      </c>
      <c r="J27" s="14">
        <v>4</v>
      </c>
      <c r="K27" s="14"/>
      <c r="L27" s="14">
        <v>1</v>
      </c>
      <c r="M27" s="14">
        <f t="shared" si="3"/>
        <v>10343</v>
      </c>
    </row>
  </sheetData>
  <pageMargins left="0.7" right="0.7" top="0.75" bottom="0.75" header="0.3" footer="0.3"/>
  <pageSetup paperSize="9" orientation="portrait" horizontalDpi="1200" verticalDpi="1200" r:id="rId1"/>
  <ignoredErrors>
    <ignoredError sqref="M22:M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D474D-D71A-4AC1-BAD3-6EEBB82635DE}">
  <dimension ref="A1:N50"/>
  <sheetViews>
    <sheetView showGridLines="0" zoomScale="120" zoomScaleNormal="120" workbookViewId="0"/>
  </sheetViews>
  <sheetFormatPr defaultColWidth="9.109375" defaultRowHeight="10.199999999999999" x14ac:dyDescent="0.2"/>
  <cols>
    <col min="1" max="2" width="9.109375" style="51"/>
    <col min="3" max="3" width="11.5546875" style="51" bestFit="1" customWidth="1"/>
    <col min="4" max="4" width="12.33203125" style="51" bestFit="1" customWidth="1"/>
    <col min="5" max="5" width="15.44140625" style="51" bestFit="1" customWidth="1"/>
    <col min="6" max="6" width="12" style="51" customWidth="1"/>
    <col min="7" max="7" width="9.109375" style="51" customWidth="1"/>
    <col min="8" max="16384" width="9.109375" style="51"/>
  </cols>
  <sheetData>
    <row r="1" spans="1:7" ht="12" x14ac:dyDescent="0.25">
      <c r="A1" s="8" t="s">
        <v>44</v>
      </c>
    </row>
    <row r="2" spans="1:7" x14ac:dyDescent="0.2">
      <c r="A2" s="10"/>
    </row>
    <row r="3" spans="1:7" ht="20.399999999999999" x14ac:dyDescent="0.2">
      <c r="A3" s="11" t="s">
        <v>2</v>
      </c>
      <c r="B3" s="13" t="s">
        <v>3</v>
      </c>
      <c r="C3" s="43" t="s">
        <v>4</v>
      </c>
      <c r="D3" s="43" t="s">
        <v>5</v>
      </c>
      <c r="E3" s="44" t="s">
        <v>8</v>
      </c>
      <c r="F3" s="44" t="s">
        <v>25</v>
      </c>
    </row>
    <row r="4" spans="1:7" x14ac:dyDescent="0.2">
      <c r="A4" s="25">
        <v>2014</v>
      </c>
      <c r="B4" s="26">
        <v>34930</v>
      </c>
      <c r="C4" s="27">
        <v>7054</v>
      </c>
      <c r="D4" s="14">
        <v>537</v>
      </c>
      <c r="E4" s="14">
        <v>266</v>
      </c>
      <c r="F4" s="14">
        <v>6573</v>
      </c>
      <c r="G4" s="55"/>
    </row>
    <row r="5" spans="1:7" x14ac:dyDescent="0.2">
      <c r="A5" s="25">
        <v>2015</v>
      </c>
      <c r="B5" s="26">
        <v>42778</v>
      </c>
      <c r="C5" s="27">
        <v>8769</v>
      </c>
      <c r="D5" s="14">
        <v>551</v>
      </c>
      <c r="E5" s="14">
        <v>167</v>
      </c>
      <c r="F5" s="14">
        <f t="shared" ref="F5:F12" si="0">B5-B4</f>
        <v>7848</v>
      </c>
      <c r="G5" s="55"/>
    </row>
    <row r="6" spans="1:7" x14ac:dyDescent="0.2">
      <c r="A6" s="25">
        <v>2016</v>
      </c>
      <c r="B6" s="26">
        <v>55203</v>
      </c>
      <c r="C6" s="27">
        <v>13636</v>
      </c>
      <c r="D6" s="14">
        <v>784</v>
      </c>
      <c r="E6" s="14">
        <v>302</v>
      </c>
      <c r="F6" s="14">
        <f t="shared" si="0"/>
        <v>12425</v>
      </c>
      <c r="G6" s="55"/>
    </row>
    <row r="7" spans="1:7" x14ac:dyDescent="0.2">
      <c r="A7" s="25">
        <v>2017</v>
      </c>
      <c r="B7" s="26">
        <v>71475</v>
      </c>
      <c r="C7" s="27">
        <v>18640</v>
      </c>
      <c r="D7" s="14">
        <v>1268</v>
      </c>
      <c r="E7" s="14">
        <v>645</v>
      </c>
      <c r="F7" s="14">
        <f t="shared" si="0"/>
        <v>16272</v>
      </c>
      <c r="G7" s="55"/>
    </row>
    <row r="8" spans="1:7" x14ac:dyDescent="0.2">
      <c r="A8" s="25">
        <v>2018</v>
      </c>
      <c r="B8" s="26">
        <v>90273</v>
      </c>
      <c r="C8" s="27">
        <v>21020</v>
      </c>
      <c r="D8" s="14">
        <v>2094</v>
      </c>
      <c r="E8" s="14">
        <v>1396</v>
      </c>
      <c r="F8" s="14">
        <f t="shared" si="0"/>
        <v>18798</v>
      </c>
      <c r="G8" s="55"/>
    </row>
    <row r="9" spans="1:7" x14ac:dyDescent="0.2">
      <c r="A9" s="30">
        <v>2019</v>
      </c>
      <c r="B9" s="26">
        <v>111026</v>
      </c>
      <c r="C9" s="27">
        <v>25456</v>
      </c>
      <c r="D9" s="28">
        <v>2932</v>
      </c>
      <c r="E9" s="28">
        <v>2139</v>
      </c>
      <c r="F9" s="28">
        <f t="shared" si="0"/>
        <v>20753</v>
      </c>
      <c r="G9" s="55"/>
    </row>
    <row r="10" spans="1:7" x14ac:dyDescent="0.2">
      <c r="A10" s="25">
        <v>2020</v>
      </c>
      <c r="B10" s="26">
        <v>130461</v>
      </c>
      <c r="C10" s="27">
        <v>22631</v>
      </c>
      <c r="D10" s="28">
        <v>2677</v>
      </c>
      <c r="E10" s="28">
        <v>1667</v>
      </c>
      <c r="F10" s="28">
        <f t="shared" si="0"/>
        <v>19435</v>
      </c>
      <c r="G10" s="55"/>
    </row>
    <row r="11" spans="1:7" x14ac:dyDescent="0.2">
      <c r="A11" s="25">
        <v>2021</v>
      </c>
      <c r="B11" s="26">
        <v>152738</v>
      </c>
      <c r="C11" s="27">
        <v>24137</v>
      </c>
      <c r="D11" s="14">
        <v>2183</v>
      </c>
      <c r="E11" s="28">
        <v>1179</v>
      </c>
      <c r="F11" s="28">
        <f t="shared" si="0"/>
        <v>22277</v>
      </c>
      <c r="G11" s="55"/>
    </row>
    <row r="12" spans="1:7" x14ac:dyDescent="0.2">
      <c r="A12" s="25">
        <v>2022</v>
      </c>
      <c r="B12" s="26">
        <v>173476</v>
      </c>
      <c r="C12" s="27">
        <v>27584</v>
      </c>
      <c r="D12" s="14">
        <v>3354</v>
      </c>
      <c r="E12" s="28">
        <v>2352</v>
      </c>
      <c r="F12" s="28">
        <f t="shared" si="0"/>
        <v>20738</v>
      </c>
      <c r="G12" s="55"/>
    </row>
    <row r="13" spans="1:7" x14ac:dyDescent="0.2">
      <c r="A13" s="25">
        <v>2023</v>
      </c>
      <c r="B13" s="26">
        <v>190756</v>
      </c>
      <c r="C13" s="27">
        <v>26540</v>
      </c>
      <c r="D13" s="14">
        <v>4131</v>
      </c>
      <c r="E13" s="28">
        <v>3231</v>
      </c>
      <c r="F13" s="28">
        <f t="shared" ref="F13" si="1">B13-B12</f>
        <v>17280</v>
      </c>
      <c r="G13" s="55"/>
    </row>
    <row r="15" spans="1:7" ht="12" x14ac:dyDescent="0.25">
      <c r="A15" s="9" t="s">
        <v>45</v>
      </c>
    </row>
    <row r="17" spans="1:14" x14ac:dyDescent="0.2">
      <c r="A17" s="11" t="s">
        <v>2</v>
      </c>
      <c r="B17" s="49">
        <v>0</v>
      </c>
      <c r="C17" s="49">
        <v>1</v>
      </c>
      <c r="D17" s="49">
        <v>2</v>
      </c>
      <c r="E17" s="49">
        <v>3</v>
      </c>
      <c r="F17" s="49">
        <v>4</v>
      </c>
      <c r="G17" s="49">
        <v>5</v>
      </c>
      <c r="H17" s="21" t="s">
        <v>14</v>
      </c>
      <c r="I17" s="49" t="s">
        <v>15</v>
      </c>
      <c r="J17" s="49" t="s">
        <v>16</v>
      </c>
      <c r="K17" s="50" t="s">
        <v>17</v>
      </c>
      <c r="L17" s="50" t="s">
        <v>18</v>
      </c>
      <c r="M17" s="50" t="s">
        <v>19</v>
      </c>
    </row>
    <row r="18" spans="1:14" x14ac:dyDescent="0.2">
      <c r="A18" s="32">
        <v>2014</v>
      </c>
      <c r="B18" s="14">
        <v>11</v>
      </c>
      <c r="C18" s="14">
        <v>73</v>
      </c>
      <c r="D18" s="14">
        <v>20</v>
      </c>
      <c r="E18" s="14">
        <v>18</v>
      </c>
      <c r="F18" s="14">
        <v>41</v>
      </c>
      <c r="G18" s="14">
        <v>23</v>
      </c>
      <c r="H18" s="26">
        <v>186</v>
      </c>
      <c r="I18" s="27">
        <v>79</v>
      </c>
      <c r="J18" s="14">
        <v>1</v>
      </c>
      <c r="K18" s="14"/>
      <c r="L18" s="14"/>
      <c r="M18" s="14">
        <v>266</v>
      </c>
    </row>
    <row r="19" spans="1:14" x14ac:dyDescent="0.2">
      <c r="A19" s="32">
        <v>2015</v>
      </c>
      <c r="B19" s="14">
        <v>5</v>
      </c>
      <c r="C19" s="14">
        <v>12</v>
      </c>
      <c r="D19" s="14">
        <v>11</v>
      </c>
      <c r="E19" s="14">
        <v>9</v>
      </c>
      <c r="F19" s="14">
        <v>11</v>
      </c>
      <c r="G19" s="14">
        <v>30</v>
      </c>
      <c r="H19" s="26">
        <v>78</v>
      </c>
      <c r="I19" s="27">
        <v>82</v>
      </c>
      <c r="J19" s="14">
        <v>7</v>
      </c>
      <c r="K19" s="14"/>
      <c r="L19" s="14"/>
      <c r="M19" s="14">
        <v>167</v>
      </c>
    </row>
    <row r="20" spans="1:14" x14ac:dyDescent="0.2">
      <c r="A20" s="32">
        <v>2016</v>
      </c>
      <c r="B20" s="14">
        <v>7</v>
      </c>
      <c r="C20" s="14">
        <v>20</v>
      </c>
      <c r="D20" s="14">
        <v>23</v>
      </c>
      <c r="E20" s="14">
        <v>56</v>
      </c>
      <c r="F20" s="14">
        <v>53</v>
      </c>
      <c r="G20" s="14">
        <v>26</v>
      </c>
      <c r="H20" s="26">
        <v>185</v>
      </c>
      <c r="I20" s="27">
        <v>103</v>
      </c>
      <c r="J20" s="14">
        <v>12</v>
      </c>
      <c r="K20" s="14">
        <v>2</v>
      </c>
      <c r="L20" s="14"/>
      <c r="M20" s="14">
        <v>302</v>
      </c>
    </row>
    <row r="21" spans="1:14" x14ac:dyDescent="0.2">
      <c r="A21" s="32">
        <v>2017</v>
      </c>
      <c r="B21" s="14">
        <v>9</v>
      </c>
      <c r="C21" s="14">
        <v>60</v>
      </c>
      <c r="D21" s="14">
        <v>34</v>
      </c>
      <c r="E21" s="14">
        <v>71</v>
      </c>
      <c r="F21" s="14">
        <v>159</v>
      </c>
      <c r="G21" s="14">
        <v>84</v>
      </c>
      <c r="H21" s="26">
        <v>417</v>
      </c>
      <c r="I21" s="27">
        <v>157</v>
      </c>
      <c r="J21" s="14">
        <v>67</v>
      </c>
      <c r="K21" s="14">
        <v>4</v>
      </c>
      <c r="L21" s="14"/>
      <c r="M21" s="14">
        <v>645</v>
      </c>
      <c r="N21" s="55"/>
    </row>
    <row r="22" spans="1:14" x14ac:dyDescent="0.2">
      <c r="A22" s="32">
        <v>2018</v>
      </c>
      <c r="B22" s="14">
        <v>23</v>
      </c>
      <c r="C22" s="14">
        <v>144</v>
      </c>
      <c r="D22" s="14">
        <v>192</v>
      </c>
      <c r="E22" s="14">
        <v>176</v>
      </c>
      <c r="F22" s="14">
        <v>254</v>
      </c>
      <c r="G22" s="14">
        <v>180</v>
      </c>
      <c r="H22" s="26">
        <v>969</v>
      </c>
      <c r="I22" s="27">
        <v>279</v>
      </c>
      <c r="J22" s="14">
        <v>145</v>
      </c>
      <c r="K22" s="14">
        <v>3</v>
      </c>
      <c r="L22" s="14"/>
      <c r="M22" s="14">
        <f t="shared" ref="M22:M27" si="2">SUM(H22:L22)</f>
        <v>1396</v>
      </c>
      <c r="N22" s="55"/>
    </row>
    <row r="23" spans="1:14" s="54" customFormat="1" x14ac:dyDescent="0.2">
      <c r="A23" s="32">
        <v>2019</v>
      </c>
      <c r="B23" s="28">
        <v>126</v>
      </c>
      <c r="C23" s="28">
        <v>275</v>
      </c>
      <c r="D23" s="28">
        <v>253</v>
      </c>
      <c r="E23" s="28">
        <v>386</v>
      </c>
      <c r="F23" s="28">
        <v>328</v>
      </c>
      <c r="G23" s="28">
        <v>171</v>
      </c>
      <c r="H23" s="26">
        <v>1539</v>
      </c>
      <c r="I23" s="27">
        <v>422</v>
      </c>
      <c r="J23" s="28">
        <v>175</v>
      </c>
      <c r="K23" s="28">
        <v>3</v>
      </c>
      <c r="L23" s="28"/>
      <c r="M23" s="28">
        <f t="shared" si="2"/>
        <v>2139</v>
      </c>
      <c r="N23" s="56"/>
    </row>
    <row r="24" spans="1:14" x14ac:dyDescent="0.2">
      <c r="A24" s="32">
        <v>2020</v>
      </c>
      <c r="B24" s="14">
        <v>22</v>
      </c>
      <c r="C24" s="14">
        <v>338</v>
      </c>
      <c r="D24" s="14">
        <v>165</v>
      </c>
      <c r="E24" s="14">
        <v>225</v>
      </c>
      <c r="F24" s="14">
        <v>325</v>
      </c>
      <c r="G24" s="14">
        <v>163</v>
      </c>
      <c r="H24" s="26">
        <v>1238</v>
      </c>
      <c r="I24" s="27">
        <v>281</v>
      </c>
      <c r="J24" s="14">
        <v>136</v>
      </c>
      <c r="K24" s="14">
        <v>12</v>
      </c>
      <c r="L24" s="14"/>
      <c r="M24" s="14">
        <f t="shared" si="2"/>
        <v>1667</v>
      </c>
      <c r="N24" s="55"/>
    </row>
    <row r="25" spans="1:14" x14ac:dyDescent="0.2">
      <c r="A25" s="32">
        <v>2021</v>
      </c>
      <c r="B25" s="14">
        <v>17</v>
      </c>
      <c r="C25" s="14">
        <v>11</v>
      </c>
      <c r="D25" s="14">
        <v>186</v>
      </c>
      <c r="E25" s="14">
        <v>149</v>
      </c>
      <c r="F25" s="14">
        <v>232</v>
      </c>
      <c r="G25" s="14">
        <v>154</v>
      </c>
      <c r="H25" s="26">
        <v>749</v>
      </c>
      <c r="I25" s="27">
        <v>252</v>
      </c>
      <c r="J25" s="14">
        <v>142</v>
      </c>
      <c r="K25" s="14">
        <v>36</v>
      </c>
      <c r="L25" s="14"/>
      <c r="M25" s="14">
        <f t="shared" si="2"/>
        <v>1179</v>
      </c>
      <c r="N25" s="55"/>
    </row>
    <row r="26" spans="1:14" x14ac:dyDescent="0.2">
      <c r="A26" s="32">
        <v>2022</v>
      </c>
      <c r="B26" s="14">
        <v>372</v>
      </c>
      <c r="C26" s="14">
        <v>316</v>
      </c>
      <c r="D26" s="14">
        <v>6</v>
      </c>
      <c r="E26" s="14">
        <v>338</v>
      </c>
      <c r="F26" s="14">
        <v>245</v>
      </c>
      <c r="G26" s="14">
        <v>163</v>
      </c>
      <c r="H26" s="26">
        <v>1440</v>
      </c>
      <c r="I26" s="27">
        <v>481</v>
      </c>
      <c r="J26" s="14">
        <v>270</v>
      </c>
      <c r="K26" s="14">
        <v>161</v>
      </c>
      <c r="L26" s="14"/>
      <c r="M26" s="14">
        <f t="shared" si="2"/>
        <v>2352</v>
      </c>
      <c r="N26" s="55"/>
    </row>
    <row r="27" spans="1:14" x14ac:dyDescent="0.2">
      <c r="A27" s="32">
        <v>2023</v>
      </c>
      <c r="B27" s="14">
        <v>116</v>
      </c>
      <c r="C27" s="14">
        <v>146</v>
      </c>
      <c r="D27" s="14">
        <v>2</v>
      </c>
      <c r="E27" s="14">
        <v>2</v>
      </c>
      <c r="F27" s="14">
        <v>921</v>
      </c>
      <c r="G27" s="14">
        <v>516</v>
      </c>
      <c r="H27" s="26">
        <v>1703</v>
      </c>
      <c r="I27" s="27">
        <v>865</v>
      </c>
      <c r="J27" s="14">
        <v>378</v>
      </c>
      <c r="K27" s="14">
        <v>283</v>
      </c>
      <c r="L27" s="14">
        <v>2</v>
      </c>
      <c r="M27" s="14">
        <f t="shared" si="2"/>
        <v>3231</v>
      </c>
      <c r="N27" s="55"/>
    </row>
    <row r="29" spans="1:14" ht="12" x14ac:dyDescent="0.25">
      <c r="A29" s="57" t="s">
        <v>46</v>
      </c>
    </row>
    <row r="31" spans="1:14" x14ac:dyDescent="0.2">
      <c r="A31" s="11" t="s">
        <v>2</v>
      </c>
      <c r="B31" s="21" t="s">
        <v>14</v>
      </c>
      <c r="C31" s="49" t="s">
        <v>15</v>
      </c>
      <c r="D31" s="49" t="s">
        <v>16</v>
      </c>
      <c r="E31" s="50" t="s">
        <v>17</v>
      </c>
      <c r="F31" s="50" t="s">
        <v>18</v>
      </c>
      <c r="G31" s="50" t="s">
        <v>19</v>
      </c>
    </row>
    <row r="32" spans="1:14" x14ac:dyDescent="0.2">
      <c r="A32" s="25">
        <v>2014</v>
      </c>
      <c r="B32" s="16">
        <f t="shared" ref="B32:B41" si="3">H18/$M18</f>
        <v>0.6992481203007519</v>
      </c>
      <c r="C32" s="17">
        <f t="shared" ref="C32:C41" si="4">I18/$M18</f>
        <v>0.29699248120300753</v>
      </c>
      <c r="D32" s="17">
        <f t="shared" ref="D32:D41" si="5">J18/$M18</f>
        <v>3.7593984962406013E-3</v>
      </c>
      <c r="E32" s="22"/>
      <c r="F32" s="17"/>
      <c r="G32" s="17">
        <f t="shared" ref="G32:G38" si="6">SUM(B32:F32)</f>
        <v>1</v>
      </c>
    </row>
    <row r="33" spans="1:8" x14ac:dyDescent="0.2">
      <c r="A33" s="25">
        <v>2015</v>
      </c>
      <c r="B33" s="16">
        <f t="shared" si="3"/>
        <v>0.46706586826347307</v>
      </c>
      <c r="C33" s="17">
        <f t="shared" si="4"/>
        <v>0.49101796407185627</v>
      </c>
      <c r="D33" s="17">
        <f t="shared" si="5"/>
        <v>4.1916167664670656E-2</v>
      </c>
      <c r="E33" s="22"/>
      <c r="F33" s="17"/>
      <c r="G33" s="17">
        <f t="shared" si="6"/>
        <v>1</v>
      </c>
    </row>
    <row r="34" spans="1:8" x14ac:dyDescent="0.2">
      <c r="A34" s="25">
        <v>2016</v>
      </c>
      <c r="B34" s="16">
        <f t="shared" si="3"/>
        <v>0.61258278145695366</v>
      </c>
      <c r="C34" s="17">
        <f t="shared" si="4"/>
        <v>0.34105960264900664</v>
      </c>
      <c r="D34" s="17">
        <f t="shared" si="5"/>
        <v>3.9735099337748346E-2</v>
      </c>
      <c r="E34" s="22">
        <f t="shared" ref="E34:E41" si="7">K20/$M20</f>
        <v>6.6225165562913907E-3</v>
      </c>
      <c r="F34" s="17"/>
      <c r="G34" s="17">
        <f t="shared" si="6"/>
        <v>1</v>
      </c>
    </row>
    <row r="35" spans="1:8" x14ac:dyDescent="0.2">
      <c r="A35" s="25">
        <v>2017</v>
      </c>
      <c r="B35" s="16">
        <f t="shared" si="3"/>
        <v>0.64651162790697669</v>
      </c>
      <c r="C35" s="17">
        <f t="shared" si="4"/>
        <v>0.24341085271317831</v>
      </c>
      <c r="D35" s="17">
        <f t="shared" si="5"/>
        <v>0.10387596899224806</v>
      </c>
      <c r="E35" s="22">
        <f t="shared" si="7"/>
        <v>6.2015503875968991E-3</v>
      </c>
      <c r="F35" s="17"/>
      <c r="G35" s="17">
        <f t="shared" si="6"/>
        <v>1</v>
      </c>
    </row>
    <row r="36" spans="1:8" x14ac:dyDescent="0.2">
      <c r="A36" s="25">
        <v>2018</v>
      </c>
      <c r="B36" s="16">
        <f t="shared" si="3"/>
        <v>0.69412607449856734</v>
      </c>
      <c r="C36" s="17">
        <f t="shared" si="4"/>
        <v>0.19985673352435529</v>
      </c>
      <c r="D36" s="17">
        <f t="shared" si="5"/>
        <v>0.10386819484240688</v>
      </c>
      <c r="E36" s="22">
        <f t="shared" si="7"/>
        <v>2.1489971346704871E-3</v>
      </c>
      <c r="F36" s="17"/>
      <c r="G36" s="17">
        <f t="shared" si="6"/>
        <v>1</v>
      </c>
    </row>
    <row r="37" spans="1:8" x14ac:dyDescent="0.2">
      <c r="A37" s="25">
        <v>2019</v>
      </c>
      <c r="B37" s="16">
        <f t="shared" si="3"/>
        <v>0.71949509116409538</v>
      </c>
      <c r="C37" s="17">
        <f t="shared" si="4"/>
        <v>0.1972884525479196</v>
      </c>
      <c r="D37" s="17">
        <f t="shared" si="5"/>
        <v>8.181393174380551E-2</v>
      </c>
      <c r="E37" s="22">
        <f t="shared" si="7"/>
        <v>1.4025245441795231E-3</v>
      </c>
      <c r="F37" s="17"/>
      <c r="G37" s="17">
        <f t="shared" si="6"/>
        <v>1</v>
      </c>
    </row>
    <row r="38" spans="1:8" x14ac:dyDescent="0.2">
      <c r="A38" s="25">
        <v>2020</v>
      </c>
      <c r="B38" s="16">
        <f t="shared" si="3"/>
        <v>0.74265146970605878</v>
      </c>
      <c r="C38" s="17">
        <f t="shared" si="4"/>
        <v>0.16856628674265148</v>
      </c>
      <c r="D38" s="17">
        <f t="shared" si="5"/>
        <v>8.1583683263347334E-2</v>
      </c>
      <c r="E38" s="22">
        <f t="shared" si="7"/>
        <v>7.1985602879424118E-3</v>
      </c>
      <c r="F38" s="17"/>
      <c r="G38" s="17">
        <f t="shared" si="6"/>
        <v>1</v>
      </c>
    </row>
    <row r="39" spans="1:8" x14ac:dyDescent="0.2">
      <c r="A39" s="25">
        <v>2021</v>
      </c>
      <c r="B39" s="16">
        <f t="shared" si="3"/>
        <v>0.63528413910093295</v>
      </c>
      <c r="C39" s="17">
        <f t="shared" si="4"/>
        <v>0.21374045801526717</v>
      </c>
      <c r="D39" s="17">
        <f t="shared" si="5"/>
        <v>0.12044105173876166</v>
      </c>
      <c r="E39" s="17">
        <f t="shared" si="7"/>
        <v>3.0534351145038167E-2</v>
      </c>
      <c r="F39" s="17"/>
      <c r="G39" s="17">
        <f t="shared" ref="G39" si="8">SUM(B39:F39)</f>
        <v>1</v>
      </c>
    </row>
    <row r="40" spans="1:8" x14ac:dyDescent="0.2">
      <c r="A40" s="25">
        <v>2022</v>
      </c>
      <c r="B40" s="16">
        <f t="shared" si="3"/>
        <v>0.61224489795918369</v>
      </c>
      <c r="C40" s="17">
        <f t="shared" si="4"/>
        <v>0.20450680272108843</v>
      </c>
      <c r="D40" s="17">
        <f t="shared" si="5"/>
        <v>0.11479591836734694</v>
      </c>
      <c r="E40" s="17">
        <f t="shared" si="7"/>
        <v>6.8452380952380959E-2</v>
      </c>
      <c r="F40" s="17"/>
      <c r="G40" s="17">
        <f t="shared" ref="G40" si="9">SUM(B40:F40)</f>
        <v>1</v>
      </c>
    </row>
    <row r="41" spans="1:8" x14ac:dyDescent="0.2">
      <c r="A41" s="25">
        <v>2023</v>
      </c>
      <c r="B41" s="16">
        <f t="shared" si="3"/>
        <v>0.52708139894769424</v>
      </c>
      <c r="C41" s="17">
        <f t="shared" si="4"/>
        <v>0.2677189724543485</v>
      </c>
      <c r="D41" s="17">
        <f t="shared" si="5"/>
        <v>0.11699164345403899</v>
      </c>
      <c r="E41" s="17">
        <f t="shared" si="7"/>
        <v>8.7588981739399566E-2</v>
      </c>
      <c r="F41" s="17"/>
      <c r="G41" s="17">
        <f t="shared" ref="G41" si="10">SUM(B41:F41)</f>
        <v>0.9993809965954813</v>
      </c>
    </row>
    <row r="46" spans="1:8" ht="14.4" x14ac:dyDescent="0.3">
      <c r="H46"/>
    </row>
    <row r="47" spans="1:8" ht="14.4" x14ac:dyDescent="0.3">
      <c r="H47"/>
    </row>
    <row r="48" spans="1:8" ht="14.4" x14ac:dyDescent="0.3">
      <c r="H48"/>
    </row>
    <row r="49" spans="8:8" ht="14.4" x14ac:dyDescent="0.3">
      <c r="H49"/>
    </row>
    <row r="50" spans="8:8" ht="14.4" x14ac:dyDescent="0.3">
      <c r="H50"/>
    </row>
  </sheetData>
  <pageMargins left="0.7" right="0.7" top="0.75" bottom="0.75" header="0.3" footer="0.3"/>
  <pageSetup paperSize="9" orientation="portrait" horizontalDpi="1200" verticalDpi="1200" r:id="rId1"/>
  <ignoredErrors>
    <ignoredError sqref="M22:M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6C72-C4FB-4272-97DD-733835685A3F}">
  <dimension ref="A1:N41"/>
  <sheetViews>
    <sheetView showGridLines="0" zoomScale="120" zoomScaleNormal="120" workbookViewId="0"/>
  </sheetViews>
  <sheetFormatPr defaultColWidth="9.109375" defaultRowHeight="11.25" customHeight="1" x14ac:dyDescent="0.25"/>
  <cols>
    <col min="1" max="2" width="9.109375" style="33"/>
    <col min="3" max="3" width="11.5546875" style="33" bestFit="1" customWidth="1"/>
    <col min="4" max="4" width="12.33203125" style="33" bestFit="1" customWidth="1"/>
    <col min="5" max="5" width="16.33203125" style="33" customWidth="1"/>
    <col min="6" max="6" width="11.6640625" style="33" bestFit="1" customWidth="1"/>
    <col min="7" max="16384" width="9.109375" style="33"/>
  </cols>
  <sheetData>
    <row r="1" spans="1:7" s="51" customFormat="1" ht="12" x14ac:dyDescent="0.25">
      <c r="A1" s="8" t="s">
        <v>47</v>
      </c>
    </row>
    <row r="2" spans="1:7" s="51" customFormat="1" ht="11.25" customHeight="1" x14ac:dyDescent="0.2">
      <c r="A2" s="10"/>
    </row>
    <row r="3" spans="1:7" s="51" customFormat="1" ht="20.399999999999999" x14ac:dyDescent="0.2">
      <c r="A3" s="11" t="s">
        <v>2</v>
      </c>
      <c r="B3" s="13" t="s">
        <v>3</v>
      </c>
      <c r="C3" s="23" t="s">
        <v>4</v>
      </c>
      <c r="D3" s="43" t="s">
        <v>5</v>
      </c>
      <c r="E3" s="44" t="s">
        <v>8</v>
      </c>
      <c r="F3" s="44" t="s">
        <v>25</v>
      </c>
      <c r="G3" s="63"/>
    </row>
    <row r="4" spans="1:7" s="51" customFormat="1" ht="11.25" customHeight="1" x14ac:dyDescent="0.2">
      <c r="A4" s="25">
        <v>2014</v>
      </c>
      <c r="B4" s="26">
        <v>4922</v>
      </c>
      <c r="C4" s="27">
        <v>3411</v>
      </c>
      <c r="D4" s="14"/>
      <c r="E4" s="14"/>
      <c r="F4" s="14">
        <v>3285</v>
      </c>
      <c r="G4" s="12"/>
    </row>
    <row r="5" spans="1:7" s="51" customFormat="1" ht="11.25" customHeight="1" x14ac:dyDescent="0.2">
      <c r="A5" s="25">
        <v>2015</v>
      </c>
      <c r="B5" s="26">
        <v>9780</v>
      </c>
      <c r="C5" s="27">
        <v>5752</v>
      </c>
      <c r="D5" s="14">
        <v>305</v>
      </c>
      <c r="E5" s="14">
        <v>289</v>
      </c>
      <c r="F5" s="14">
        <f t="shared" ref="F5:F8" si="0">B5-B4</f>
        <v>4858</v>
      </c>
      <c r="G5" s="12"/>
    </row>
    <row r="6" spans="1:7" s="51" customFormat="1" ht="11.25" customHeight="1" x14ac:dyDescent="0.2">
      <c r="A6" s="25">
        <v>2016</v>
      </c>
      <c r="B6" s="26">
        <v>18844</v>
      </c>
      <c r="C6" s="27">
        <v>10290</v>
      </c>
      <c r="D6" s="14">
        <v>1133</v>
      </c>
      <c r="E6" s="14">
        <v>1098</v>
      </c>
      <c r="F6" s="14">
        <f t="shared" si="0"/>
        <v>9064</v>
      </c>
      <c r="G6" s="12"/>
    </row>
    <row r="7" spans="1:7" s="51" customFormat="1" ht="11.25" customHeight="1" x14ac:dyDescent="0.2">
      <c r="A7" s="25">
        <v>2017</v>
      </c>
      <c r="B7" s="26">
        <v>32253</v>
      </c>
      <c r="C7" s="27">
        <v>15989</v>
      </c>
      <c r="D7" s="14">
        <v>1979</v>
      </c>
      <c r="E7" s="14">
        <v>1939</v>
      </c>
      <c r="F7" s="14">
        <f t="shared" si="0"/>
        <v>13409</v>
      </c>
      <c r="G7" s="12"/>
    </row>
    <row r="8" spans="1:7" s="51" customFormat="1" ht="11.25" customHeight="1" x14ac:dyDescent="0.2">
      <c r="A8" s="25">
        <v>2018</v>
      </c>
      <c r="B8" s="26">
        <v>49394</v>
      </c>
      <c r="C8" s="27">
        <v>21811</v>
      </c>
      <c r="D8" s="14">
        <v>3758</v>
      </c>
      <c r="E8" s="14">
        <v>3684</v>
      </c>
      <c r="F8" s="14">
        <f t="shared" si="0"/>
        <v>17141</v>
      </c>
      <c r="G8" s="12"/>
    </row>
    <row r="9" spans="1:7" s="51" customFormat="1" ht="11.25" customHeight="1" x14ac:dyDescent="0.2">
      <c r="A9" s="25">
        <v>2019</v>
      </c>
      <c r="B9" s="26">
        <v>66609</v>
      </c>
      <c r="C9" s="27">
        <v>24907</v>
      </c>
      <c r="D9" s="14">
        <v>5939</v>
      </c>
      <c r="E9" s="14">
        <v>5789</v>
      </c>
      <c r="F9" s="14">
        <f t="shared" ref="F9" si="1">B9-B8</f>
        <v>17215</v>
      </c>
      <c r="G9" s="55"/>
    </row>
    <row r="10" spans="1:7" s="51" customFormat="1" ht="11.25" customHeight="1" x14ac:dyDescent="0.2">
      <c r="A10" s="25">
        <v>2020</v>
      </c>
      <c r="B10" s="26">
        <v>122290</v>
      </c>
      <c r="C10" s="27">
        <v>66134</v>
      </c>
      <c r="D10" s="14">
        <v>7808</v>
      </c>
      <c r="E10" s="14">
        <v>7627</v>
      </c>
      <c r="F10" s="14">
        <f t="shared" ref="F10" si="2">B10-B9</f>
        <v>55681</v>
      </c>
      <c r="G10" s="55"/>
    </row>
    <row r="11" spans="1:7" s="51" customFormat="1" ht="11.25" customHeight="1" x14ac:dyDescent="0.2">
      <c r="A11" s="25">
        <v>2021</v>
      </c>
      <c r="B11" s="26">
        <v>189498</v>
      </c>
      <c r="C11" s="27">
        <v>78200</v>
      </c>
      <c r="D11" s="14">
        <v>9613</v>
      </c>
      <c r="E11" s="14">
        <v>9328</v>
      </c>
      <c r="F11" s="14">
        <f>B11-B10</f>
        <v>67208</v>
      </c>
      <c r="G11" s="55"/>
    </row>
    <row r="12" spans="1:7" s="51" customFormat="1" ht="11.25" customHeight="1" x14ac:dyDescent="0.2">
      <c r="A12" s="25">
        <v>2022</v>
      </c>
      <c r="B12" s="26">
        <v>239531</v>
      </c>
      <c r="C12" s="27">
        <v>66775</v>
      </c>
      <c r="D12" s="27">
        <v>11064</v>
      </c>
      <c r="E12" s="14">
        <v>10603</v>
      </c>
      <c r="F12" s="14">
        <f>B12-B11</f>
        <v>50033</v>
      </c>
      <c r="G12" s="55"/>
    </row>
    <row r="13" spans="1:7" s="51" customFormat="1" ht="11.25" customHeight="1" x14ac:dyDescent="0.2">
      <c r="A13" s="25">
        <v>2023</v>
      </c>
      <c r="B13" s="26">
        <v>272342</v>
      </c>
      <c r="C13" s="27">
        <v>61235</v>
      </c>
      <c r="D13" s="27">
        <v>19939</v>
      </c>
      <c r="E13" s="14">
        <v>19350</v>
      </c>
      <c r="F13" s="14">
        <f>B13-B12</f>
        <v>32811</v>
      </c>
      <c r="G13" s="55"/>
    </row>
    <row r="14" spans="1:7" s="51" customFormat="1" ht="11.25" customHeight="1" x14ac:dyDescent="0.2">
      <c r="A14" s="47"/>
      <c r="B14" s="48"/>
      <c r="C14" s="48"/>
      <c r="D14" s="15"/>
      <c r="E14" s="15"/>
      <c r="F14" s="15"/>
      <c r="G14" s="55"/>
    </row>
    <row r="15" spans="1:7" s="51" customFormat="1" ht="12" x14ac:dyDescent="0.25">
      <c r="A15" s="9" t="s">
        <v>29</v>
      </c>
    </row>
    <row r="16" spans="1:7" s="51" customFormat="1" ht="11.25" customHeight="1" x14ac:dyDescent="0.2">
      <c r="G16" s="61"/>
    </row>
    <row r="17" spans="1:14" s="51" customFormat="1" ht="11.25" customHeight="1" x14ac:dyDescent="0.2">
      <c r="A17" s="11" t="s">
        <v>2</v>
      </c>
      <c r="B17" s="49">
        <v>0</v>
      </c>
      <c r="C17" s="49">
        <v>1</v>
      </c>
      <c r="D17" s="49">
        <v>2</v>
      </c>
      <c r="E17" s="49">
        <v>3</v>
      </c>
      <c r="F17" s="49">
        <v>4</v>
      </c>
      <c r="G17" s="49">
        <v>5</v>
      </c>
      <c r="H17" s="21" t="s">
        <v>14</v>
      </c>
      <c r="I17" s="49" t="s">
        <v>15</v>
      </c>
      <c r="J17" s="49" t="s">
        <v>16</v>
      </c>
      <c r="K17" s="50" t="s">
        <v>17</v>
      </c>
      <c r="L17" s="50" t="s">
        <v>18</v>
      </c>
      <c r="M17" s="50" t="s">
        <v>19</v>
      </c>
    </row>
    <row r="18" spans="1:14" s="51" customFormat="1" ht="11.25" customHeight="1" x14ac:dyDescent="0.2">
      <c r="A18" s="62">
        <v>2015</v>
      </c>
      <c r="B18" s="14">
        <v>59</v>
      </c>
      <c r="C18" s="14">
        <v>139</v>
      </c>
      <c r="D18" s="14">
        <v>84</v>
      </c>
      <c r="E18" s="14">
        <v>7</v>
      </c>
      <c r="F18" s="14"/>
      <c r="G18" s="14"/>
      <c r="H18" s="26">
        <v>289</v>
      </c>
      <c r="I18" s="27"/>
      <c r="J18" s="14"/>
      <c r="K18" s="14"/>
      <c r="L18" s="14"/>
      <c r="M18" s="14">
        <v>289</v>
      </c>
      <c r="N18" s="55"/>
    </row>
    <row r="19" spans="1:14" s="51" customFormat="1" ht="11.25" customHeight="1" x14ac:dyDescent="0.2">
      <c r="A19" s="32">
        <v>2016</v>
      </c>
      <c r="B19" s="14">
        <v>84</v>
      </c>
      <c r="C19" s="14">
        <v>634</v>
      </c>
      <c r="D19" s="14">
        <v>280</v>
      </c>
      <c r="E19" s="14">
        <v>89</v>
      </c>
      <c r="F19" s="14">
        <v>11</v>
      </c>
      <c r="G19" s="14"/>
      <c r="H19" s="26">
        <v>1098</v>
      </c>
      <c r="I19" s="27"/>
      <c r="J19" s="14"/>
      <c r="K19" s="14"/>
      <c r="L19" s="14"/>
      <c r="M19" s="14">
        <v>1098</v>
      </c>
      <c r="N19" s="55"/>
    </row>
    <row r="20" spans="1:14" s="51" customFormat="1" ht="11.25" customHeight="1" x14ac:dyDescent="0.2">
      <c r="A20" s="32">
        <v>2017</v>
      </c>
      <c r="B20" s="14">
        <v>143</v>
      </c>
      <c r="C20" s="14">
        <v>710</v>
      </c>
      <c r="D20" s="14">
        <v>409</v>
      </c>
      <c r="E20" s="14">
        <v>544</v>
      </c>
      <c r="F20" s="14">
        <v>121</v>
      </c>
      <c r="G20" s="14">
        <v>12</v>
      </c>
      <c r="H20" s="26">
        <v>1939</v>
      </c>
      <c r="I20" s="27"/>
      <c r="J20" s="14"/>
      <c r="K20" s="14"/>
      <c r="L20" s="14"/>
      <c r="M20" s="14">
        <v>1939</v>
      </c>
      <c r="N20" s="55"/>
    </row>
    <row r="21" spans="1:14" s="51" customFormat="1" ht="11.25" customHeight="1" x14ac:dyDescent="0.2">
      <c r="A21" s="32">
        <v>2018</v>
      </c>
      <c r="B21" s="14">
        <v>357</v>
      </c>
      <c r="C21" s="14">
        <v>1118</v>
      </c>
      <c r="D21" s="14">
        <v>1015</v>
      </c>
      <c r="E21" s="14">
        <v>563</v>
      </c>
      <c r="F21" s="14">
        <v>559</v>
      </c>
      <c r="G21" s="14">
        <v>52</v>
      </c>
      <c r="H21" s="26">
        <v>3664</v>
      </c>
      <c r="I21" s="27">
        <v>20</v>
      </c>
      <c r="J21" s="14"/>
      <c r="K21" s="14"/>
      <c r="L21" s="14"/>
      <c r="M21" s="14">
        <f t="shared" ref="M21:M26" si="3">SUM(H21:L21)</f>
        <v>3684</v>
      </c>
      <c r="N21" s="55"/>
    </row>
    <row r="22" spans="1:14" s="51" customFormat="1" ht="11.25" customHeight="1" x14ac:dyDescent="0.2">
      <c r="A22" s="32">
        <v>2019</v>
      </c>
      <c r="B22" s="14">
        <v>188</v>
      </c>
      <c r="C22" s="14">
        <v>1945</v>
      </c>
      <c r="D22" s="14">
        <v>1142</v>
      </c>
      <c r="E22" s="14">
        <v>1318</v>
      </c>
      <c r="F22" s="14">
        <v>880</v>
      </c>
      <c r="G22" s="14">
        <v>252</v>
      </c>
      <c r="H22" s="26">
        <v>5725</v>
      </c>
      <c r="I22" s="27">
        <v>64</v>
      </c>
      <c r="J22" s="14"/>
      <c r="K22" s="14"/>
      <c r="L22" s="14"/>
      <c r="M22" s="14">
        <f t="shared" si="3"/>
        <v>5789</v>
      </c>
      <c r="N22" s="55"/>
    </row>
    <row r="23" spans="1:14" s="51" customFormat="1" ht="11.25" customHeight="1" x14ac:dyDescent="0.2">
      <c r="A23" s="32">
        <v>2020</v>
      </c>
      <c r="B23" s="14">
        <v>218</v>
      </c>
      <c r="C23" s="14">
        <v>1957</v>
      </c>
      <c r="D23" s="14">
        <v>1760</v>
      </c>
      <c r="E23" s="14">
        <v>1488</v>
      </c>
      <c r="F23" s="14">
        <v>1799</v>
      </c>
      <c r="G23" s="14">
        <v>274</v>
      </c>
      <c r="H23" s="26">
        <v>7496</v>
      </c>
      <c r="I23" s="27">
        <v>131</v>
      </c>
      <c r="J23" s="14"/>
      <c r="K23" s="14"/>
      <c r="L23" s="14"/>
      <c r="M23" s="14">
        <f t="shared" si="3"/>
        <v>7627</v>
      </c>
      <c r="N23" s="55"/>
    </row>
    <row r="24" spans="1:14" ht="11.25" customHeight="1" x14ac:dyDescent="0.25">
      <c r="A24" s="32">
        <v>2021</v>
      </c>
      <c r="B24" s="14">
        <v>129</v>
      </c>
      <c r="C24" s="14">
        <v>2376</v>
      </c>
      <c r="D24" s="14">
        <v>2171</v>
      </c>
      <c r="E24" s="14">
        <v>1748</v>
      </c>
      <c r="F24" s="14">
        <v>2016</v>
      </c>
      <c r="G24" s="14">
        <v>648</v>
      </c>
      <c r="H24" s="26">
        <v>9088</v>
      </c>
      <c r="I24" s="27">
        <v>240</v>
      </c>
      <c r="J24" s="14"/>
      <c r="K24" s="14"/>
      <c r="L24" s="14"/>
      <c r="M24" s="14">
        <f t="shared" si="3"/>
        <v>9328</v>
      </c>
    </row>
    <row r="25" spans="1:14" ht="11.25" customHeight="1" x14ac:dyDescent="0.25">
      <c r="A25" s="32">
        <v>2022</v>
      </c>
      <c r="B25" s="14">
        <v>180</v>
      </c>
      <c r="C25" s="14">
        <v>2072</v>
      </c>
      <c r="D25" s="14">
        <v>2787</v>
      </c>
      <c r="E25" s="14">
        <v>1913</v>
      </c>
      <c r="F25" s="14">
        <v>1937</v>
      </c>
      <c r="G25" s="14">
        <v>1050</v>
      </c>
      <c r="H25" s="26">
        <v>9939</v>
      </c>
      <c r="I25" s="27">
        <v>664</v>
      </c>
      <c r="J25" s="14"/>
      <c r="K25" s="14"/>
      <c r="L25" s="14"/>
      <c r="M25" s="14">
        <f t="shared" si="3"/>
        <v>10603</v>
      </c>
    </row>
    <row r="26" spans="1:14" ht="11.25" customHeight="1" x14ac:dyDescent="0.25">
      <c r="A26" s="32">
        <v>2023</v>
      </c>
      <c r="B26" s="14">
        <v>461</v>
      </c>
      <c r="C26" s="14">
        <v>2587</v>
      </c>
      <c r="D26" s="14">
        <v>3694</v>
      </c>
      <c r="E26" s="14">
        <v>5952</v>
      </c>
      <c r="F26" s="14">
        <v>4159</v>
      </c>
      <c r="G26" s="14">
        <v>1533</v>
      </c>
      <c r="H26" s="26">
        <v>18386</v>
      </c>
      <c r="I26" s="27">
        <v>948</v>
      </c>
      <c r="J26" s="14">
        <v>16</v>
      </c>
      <c r="K26" s="14"/>
      <c r="L26" s="14"/>
      <c r="M26" s="14">
        <f t="shared" si="3"/>
        <v>19350</v>
      </c>
    </row>
    <row r="36" spans="8:8" ht="11.25" customHeight="1" x14ac:dyDescent="0.3">
      <c r="H36"/>
    </row>
    <row r="37" spans="8:8" ht="11.25" customHeight="1" x14ac:dyDescent="0.3">
      <c r="H37"/>
    </row>
    <row r="38" spans="8:8" ht="11.25" customHeight="1" x14ac:dyDescent="0.3">
      <c r="H38"/>
    </row>
    <row r="39" spans="8:8" ht="11.25" customHeight="1" x14ac:dyDescent="0.3">
      <c r="H39"/>
    </row>
    <row r="40" spans="8:8" ht="11.25" customHeight="1" x14ac:dyDescent="0.3">
      <c r="H40"/>
    </row>
    <row r="41" spans="8:8" ht="11.25" customHeight="1" x14ac:dyDescent="0.3">
      <c r="H41"/>
    </row>
  </sheetData>
  <pageMargins left="0.7" right="0.7" top="0.75" bottom="0.75" header="0.3" footer="0.3"/>
  <pageSetup paperSize="9" orientation="portrait" horizontalDpi="1200" verticalDpi="1200" r:id="rId1"/>
  <ignoredErrors>
    <ignoredError sqref="M21:M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21061-EF7A-463E-AB32-195812BC8D49}">
  <dimension ref="A1:N41"/>
  <sheetViews>
    <sheetView showGridLines="0" zoomScale="120" zoomScaleNormal="120" workbookViewId="0"/>
  </sheetViews>
  <sheetFormatPr defaultColWidth="9.109375" defaultRowHeight="10.199999999999999" x14ac:dyDescent="0.2"/>
  <cols>
    <col min="1" max="2" width="9.109375" style="51"/>
    <col min="3" max="3" width="11.5546875" style="51" bestFit="1" customWidth="1"/>
    <col min="4" max="4" width="12.33203125" style="51" bestFit="1" customWidth="1"/>
    <col min="5" max="5" width="16.44140625" style="51" customWidth="1"/>
    <col min="6" max="6" width="11.109375" style="51" bestFit="1" customWidth="1"/>
    <col min="7" max="7" width="9.109375" style="51" customWidth="1"/>
    <col min="8" max="16384" width="9.109375" style="51"/>
  </cols>
  <sheetData>
    <row r="1" spans="1:7" ht="12" x14ac:dyDescent="0.25">
      <c r="A1" s="8" t="s">
        <v>48</v>
      </c>
    </row>
    <row r="2" spans="1:7" x14ac:dyDescent="0.2">
      <c r="A2" s="10"/>
    </row>
    <row r="3" spans="1:7" ht="20.399999999999999" x14ac:dyDescent="0.2">
      <c r="A3" s="11" t="s">
        <v>2</v>
      </c>
      <c r="B3" s="13" t="s">
        <v>3</v>
      </c>
      <c r="C3" s="23" t="s">
        <v>4</v>
      </c>
      <c r="D3" s="43" t="s">
        <v>5</v>
      </c>
      <c r="E3" s="44" t="s">
        <v>8</v>
      </c>
      <c r="F3" s="44" t="s">
        <v>26</v>
      </c>
      <c r="G3" s="63"/>
    </row>
    <row r="4" spans="1:7" x14ac:dyDescent="0.2">
      <c r="A4" s="25">
        <v>2014</v>
      </c>
      <c r="B4" s="26">
        <v>229621</v>
      </c>
      <c r="C4" s="27">
        <v>2691</v>
      </c>
      <c r="D4" s="14">
        <v>1826</v>
      </c>
      <c r="E4" s="14">
        <v>467</v>
      </c>
      <c r="F4" s="14">
        <v>895</v>
      </c>
      <c r="G4" s="12"/>
    </row>
    <row r="5" spans="1:7" x14ac:dyDescent="0.2">
      <c r="A5" s="25">
        <v>2015</v>
      </c>
      <c r="B5" s="26">
        <v>228175</v>
      </c>
      <c r="C5" s="27">
        <v>1370</v>
      </c>
      <c r="D5" s="14">
        <v>2376</v>
      </c>
      <c r="E5" s="14">
        <v>568</v>
      </c>
      <c r="F5" s="14">
        <f t="shared" ref="F5:F8" si="0">B5-B4</f>
        <v>-1446</v>
      </c>
      <c r="G5" s="12"/>
    </row>
    <row r="6" spans="1:7" x14ac:dyDescent="0.2">
      <c r="A6" s="25">
        <v>2016</v>
      </c>
      <c r="B6" s="26">
        <v>224788</v>
      </c>
      <c r="C6" s="27">
        <v>856</v>
      </c>
      <c r="D6" s="14">
        <v>3296</v>
      </c>
      <c r="E6" s="14">
        <v>909</v>
      </c>
      <c r="F6" s="14">
        <f t="shared" si="0"/>
        <v>-3387</v>
      </c>
      <c r="G6" s="12"/>
    </row>
    <row r="7" spans="1:7" x14ac:dyDescent="0.2">
      <c r="A7" s="25">
        <v>2017</v>
      </c>
      <c r="B7" s="26">
        <v>220223</v>
      </c>
      <c r="C7" s="27">
        <v>1090</v>
      </c>
      <c r="D7" s="14">
        <v>4672</v>
      </c>
      <c r="E7" s="14">
        <v>1796</v>
      </c>
      <c r="F7" s="14">
        <f t="shared" si="0"/>
        <v>-4565</v>
      </c>
      <c r="G7" s="12"/>
    </row>
    <row r="8" spans="1:7" x14ac:dyDescent="0.2">
      <c r="A8" s="25">
        <v>2018</v>
      </c>
      <c r="B8" s="26">
        <v>212385</v>
      </c>
      <c r="C8" s="27">
        <v>1020</v>
      </c>
      <c r="D8" s="14">
        <v>6826</v>
      </c>
      <c r="E8" s="14">
        <v>2852</v>
      </c>
      <c r="F8" s="14">
        <f t="shared" si="0"/>
        <v>-7838</v>
      </c>
      <c r="G8" s="12"/>
    </row>
    <row r="9" spans="1:7" x14ac:dyDescent="0.2">
      <c r="A9" s="25">
        <v>2019</v>
      </c>
      <c r="B9" s="26">
        <v>201714</v>
      </c>
      <c r="C9" s="27">
        <v>1167</v>
      </c>
      <c r="D9" s="14">
        <v>8490</v>
      </c>
      <c r="E9" s="14">
        <v>4105</v>
      </c>
      <c r="F9" s="14">
        <f t="shared" ref="F9" si="1">B9-B8</f>
        <v>-10671</v>
      </c>
    </row>
    <row r="10" spans="1:7" x14ac:dyDescent="0.2">
      <c r="A10" s="25">
        <v>2020</v>
      </c>
      <c r="B10" s="26">
        <v>193904</v>
      </c>
      <c r="C10" s="27">
        <v>70</v>
      </c>
      <c r="D10" s="14">
        <v>7843</v>
      </c>
      <c r="E10" s="14">
        <v>3437</v>
      </c>
      <c r="F10" s="14">
        <f t="shared" ref="F10" si="2">B10-B9</f>
        <v>-7810</v>
      </c>
      <c r="G10" s="60"/>
    </row>
    <row r="11" spans="1:7" x14ac:dyDescent="0.2">
      <c r="A11" s="25">
        <v>2021</v>
      </c>
      <c r="B11" s="26">
        <v>185415</v>
      </c>
      <c r="C11" s="27">
        <v>1300</v>
      </c>
      <c r="D11" s="14">
        <v>8090</v>
      </c>
      <c r="E11" s="14">
        <v>2842</v>
      </c>
      <c r="F11" s="14">
        <f>B11-B10</f>
        <v>-8489</v>
      </c>
      <c r="G11" s="60"/>
    </row>
    <row r="12" spans="1:7" x14ac:dyDescent="0.2">
      <c r="A12" s="25">
        <v>2022</v>
      </c>
      <c r="B12" s="26">
        <v>178316</v>
      </c>
      <c r="C12" s="27">
        <v>2708</v>
      </c>
      <c r="D12" s="14">
        <v>8221</v>
      </c>
      <c r="E12" s="14">
        <v>2659</v>
      </c>
      <c r="F12" s="14">
        <f>B12-B11</f>
        <v>-7099</v>
      </c>
      <c r="G12" s="60"/>
    </row>
    <row r="13" spans="1:7" x14ac:dyDescent="0.2">
      <c r="A13" s="25">
        <v>2023</v>
      </c>
      <c r="B13" s="26">
        <v>172705</v>
      </c>
      <c r="C13" s="27">
        <v>4222</v>
      </c>
      <c r="D13" s="14">
        <v>8202</v>
      </c>
      <c r="E13" s="14">
        <v>2607</v>
      </c>
      <c r="F13" s="14">
        <f>B13-B12</f>
        <v>-5611</v>
      </c>
      <c r="G13" s="60"/>
    </row>
    <row r="15" spans="1:7" ht="12" x14ac:dyDescent="0.25">
      <c r="A15" s="9" t="s">
        <v>49</v>
      </c>
    </row>
    <row r="17" spans="1:14" x14ac:dyDescent="0.2">
      <c r="A17" s="11" t="s">
        <v>2</v>
      </c>
      <c r="B17" s="49">
        <v>0</v>
      </c>
      <c r="C17" s="49">
        <v>1</v>
      </c>
      <c r="D17" s="49">
        <v>2</v>
      </c>
      <c r="E17" s="49">
        <v>3</v>
      </c>
      <c r="F17" s="49">
        <v>4</v>
      </c>
      <c r="G17" s="49">
        <v>5</v>
      </c>
      <c r="H17" s="21" t="s">
        <v>14</v>
      </c>
      <c r="I17" s="49" t="s">
        <v>15</v>
      </c>
      <c r="J17" s="49" t="s">
        <v>16</v>
      </c>
      <c r="K17" s="50" t="s">
        <v>17</v>
      </c>
      <c r="L17" s="50" t="s">
        <v>18</v>
      </c>
      <c r="M17" s="50" t="s">
        <v>19</v>
      </c>
    </row>
    <row r="18" spans="1:14" x14ac:dyDescent="0.2">
      <c r="A18" s="32">
        <v>2014</v>
      </c>
      <c r="B18" s="14"/>
      <c r="C18" s="14">
        <v>62</v>
      </c>
      <c r="D18" s="14">
        <v>55</v>
      </c>
      <c r="E18" s="14">
        <v>45</v>
      </c>
      <c r="F18" s="14">
        <v>48</v>
      </c>
      <c r="G18" s="14">
        <v>38</v>
      </c>
      <c r="H18" s="26">
        <v>248</v>
      </c>
      <c r="I18" s="27">
        <v>204</v>
      </c>
      <c r="J18" s="14">
        <v>15</v>
      </c>
      <c r="K18" s="14"/>
      <c r="L18" s="14"/>
      <c r="M18" s="14">
        <v>467</v>
      </c>
    </row>
    <row r="19" spans="1:14" x14ac:dyDescent="0.2">
      <c r="A19" s="32">
        <v>2015</v>
      </c>
      <c r="B19" s="14"/>
      <c r="C19" s="14"/>
      <c r="D19" s="14">
        <v>10</v>
      </c>
      <c r="E19" s="14">
        <v>20</v>
      </c>
      <c r="F19" s="14">
        <v>66</v>
      </c>
      <c r="G19" s="14">
        <v>64</v>
      </c>
      <c r="H19" s="26">
        <v>160</v>
      </c>
      <c r="I19" s="27">
        <v>373</v>
      </c>
      <c r="J19" s="14">
        <v>34</v>
      </c>
      <c r="K19" s="14">
        <v>1</v>
      </c>
      <c r="L19" s="14"/>
      <c r="M19" s="14">
        <v>568</v>
      </c>
    </row>
    <row r="20" spans="1:14" x14ac:dyDescent="0.2">
      <c r="A20" s="32">
        <v>2016</v>
      </c>
      <c r="B20" s="14"/>
      <c r="C20" s="14"/>
      <c r="D20" s="14">
        <v>10</v>
      </c>
      <c r="E20" s="14">
        <v>16</v>
      </c>
      <c r="F20" s="14">
        <v>43</v>
      </c>
      <c r="G20" s="14">
        <v>59</v>
      </c>
      <c r="H20" s="26">
        <v>128</v>
      </c>
      <c r="I20" s="27">
        <v>692</v>
      </c>
      <c r="J20" s="14">
        <v>89</v>
      </c>
      <c r="K20" s="14"/>
      <c r="L20" s="14"/>
      <c r="M20" s="14">
        <v>909</v>
      </c>
    </row>
    <row r="21" spans="1:14" x14ac:dyDescent="0.2">
      <c r="A21" s="32">
        <v>2017</v>
      </c>
      <c r="B21" s="14"/>
      <c r="C21" s="14">
        <v>1</v>
      </c>
      <c r="D21" s="14">
        <v>5</v>
      </c>
      <c r="E21" s="14">
        <v>32</v>
      </c>
      <c r="F21" s="14">
        <v>46</v>
      </c>
      <c r="G21" s="14">
        <v>38</v>
      </c>
      <c r="H21" s="26">
        <v>122</v>
      </c>
      <c r="I21" s="27">
        <v>1340</v>
      </c>
      <c r="J21" s="14">
        <v>331</v>
      </c>
      <c r="K21" s="14">
        <v>3</v>
      </c>
      <c r="L21" s="14"/>
      <c r="M21" s="14">
        <v>1796</v>
      </c>
      <c r="N21" s="55"/>
    </row>
    <row r="22" spans="1:14" x14ac:dyDescent="0.2">
      <c r="A22" s="31">
        <v>2018</v>
      </c>
      <c r="B22" s="14"/>
      <c r="C22" s="14">
        <v>3</v>
      </c>
      <c r="D22" s="14"/>
      <c r="E22" s="14">
        <v>32</v>
      </c>
      <c r="F22" s="14">
        <v>89</v>
      </c>
      <c r="G22" s="14">
        <v>36</v>
      </c>
      <c r="H22" s="26">
        <v>160</v>
      </c>
      <c r="I22" s="27">
        <v>1890</v>
      </c>
      <c r="J22" s="14">
        <v>794</v>
      </c>
      <c r="K22" s="14">
        <v>7</v>
      </c>
      <c r="L22" s="14">
        <v>1</v>
      </c>
      <c r="M22" s="14">
        <f t="shared" ref="M22:M27" si="3">SUM(H22:L22)</f>
        <v>2852</v>
      </c>
      <c r="N22" s="55"/>
    </row>
    <row r="23" spans="1:14" x14ac:dyDescent="0.2">
      <c r="A23" s="31">
        <v>2019</v>
      </c>
      <c r="B23" s="14"/>
      <c r="C23" s="14">
        <v>31</v>
      </c>
      <c r="D23" s="14">
        <v>36</v>
      </c>
      <c r="E23" s="14">
        <v>14</v>
      </c>
      <c r="F23" s="14">
        <v>49</v>
      </c>
      <c r="G23" s="14">
        <v>61</v>
      </c>
      <c r="H23" s="26">
        <v>191</v>
      </c>
      <c r="I23" s="27">
        <v>1670</v>
      </c>
      <c r="J23" s="14">
        <v>2224</v>
      </c>
      <c r="K23" s="14">
        <v>20</v>
      </c>
      <c r="L23" s="14"/>
      <c r="M23" s="14">
        <f t="shared" si="3"/>
        <v>4105</v>
      </c>
      <c r="N23" s="55"/>
    </row>
    <row r="24" spans="1:14" x14ac:dyDescent="0.2">
      <c r="A24" s="31">
        <v>2020</v>
      </c>
      <c r="B24" s="14"/>
      <c r="C24" s="14">
        <v>3</v>
      </c>
      <c r="D24" s="14">
        <v>104</v>
      </c>
      <c r="E24" s="14">
        <v>49</v>
      </c>
      <c r="F24" s="14">
        <v>33</v>
      </c>
      <c r="G24" s="14">
        <v>34</v>
      </c>
      <c r="H24" s="26">
        <v>223</v>
      </c>
      <c r="I24" s="27">
        <v>890</v>
      </c>
      <c r="J24" s="14">
        <v>2304</v>
      </c>
      <c r="K24" s="14">
        <v>18</v>
      </c>
      <c r="L24" s="14">
        <v>2</v>
      </c>
      <c r="M24" s="14">
        <f t="shared" si="3"/>
        <v>3437</v>
      </c>
      <c r="N24" s="55"/>
    </row>
    <row r="25" spans="1:14" x14ac:dyDescent="0.2">
      <c r="A25" s="31">
        <v>2021</v>
      </c>
      <c r="B25" s="14">
        <v>3</v>
      </c>
      <c r="C25" s="14"/>
      <c r="D25" s="14">
        <v>1</v>
      </c>
      <c r="E25" s="14">
        <v>38</v>
      </c>
      <c r="F25" s="14">
        <v>65</v>
      </c>
      <c r="G25" s="14">
        <v>28</v>
      </c>
      <c r="H25" s="26">
        <v>135</v>
      </c>
      <c r="I25" s="27">
        <v>313</v>
      </c>
      <c r="J25" s="14">
        <v>2338</v>
      </c>
      <c r="K25" s="14">
        <v>54</v>
      </c>
      <c r="L25" s="14">
        <v>2</v>
      </c>
      <c r="M25" s="14">
        <f t="shared" si="3"/>
        <v>2842</v>
      </c>
      <c r="N25" s="55"/>
    </row>
    <row r="26" spans="1:14" x14ac:dyDescent="0.2">
      <c r="A26" s="31">
        <v>2022</v>
      </c>
      <c r="B26" s="14">
        <v>36</v>
      </c>
      <c r="C26" s="14">
        <v>66</v>
      </c>
      <c r="D26" s="14"/>
      <c r="E26" s="14">
        <v>18</v>
      </c>
      <c r="F26" s="14">
        <v>44</v>
      </c>
      <c r="G26" s="14">
        <v>53</v>
      </c>
      <c r="H26" s="26">
        <v>217</v>
      </c>
      <c r="I26" s="27">
        <v>144</v>
      </c>
      <c r="J26" s="14">
        <v>2132</v>
      </c>
      <c r="K26" s="14">
        <v>162</v>
      </c>
      <c r="L26" s="14">
        <v>4</v>
      </c>
      <c r="M26" s="14">
        <f t="shared" si="3"/>
        <v>2659</v>
      </c>
      <c r="N26" s="55"/>
    </row>
    <row r="27" spans="1:14" x14ac:dyDescent="0.2">
      <c r="A27" s="31">
        <v>2023</v>
      </c>
      <c r="B27" s="14">
        <v>9</v>
      </c>
      <c r="C27" s="14">
        <v>73</v>
      </c>
      <c r="D27" s="14">
        <v>35</v>
      </c>
      <c r="E27" s="14">
        <v>1</v>
      </c>
      <c r="F27" s="14">
        <v>59</v>
      </c>
      <c r="G27" s="14">
        <v>77</v>
      </c>
      <c r="H27" s="26">
        <v>254</v>
      </c>
      <c r="I27" s="27">
        <v>178</v>
      </c>
      <c r="J27" s="14">
        <v>1823</v>
      </c>
      <c r="K27" s="14">
        <v>345</v>
      </c>
      <c r="L27" s="14">
        <v>7</v>
      </c>
      <c r="M27" s="14">
        <f t="shared" si="3"/>
        <v>2607</v>
      </c>
      <c r="N27" s="55"/>
    </row>
    <row r="29" spans="1:14" ht="12" x14ac:dyDescent="0.25">
      <c r="A29" s="57" t="s">
        <v>50</v>
      </c>
    </row>
    <row r="31" spans="1:14" x14ac:dyDescent="0.2">
      <c r="A31" s="11" t="s">
        <v>2</v>
      </c>
      <c r="B31" s="21" t="s">
        <v>14</v>
      </c>
      <c r="C31" s="49" t="s">
        <v>15</v>
      </c>
      <c r="D31" s="49" t="s">
        <v>16</v>
      </c>
      <c r="E31" s="50" t="s">
        <v>17</v>
      </c>
      <c r="F31" s="50" t="s">
        <v>18</v>
      </c>
      <c r="G31" s="50" t="s">
        <v>19</v>
      </c>
    </row>
    <row r="32" spans="1:14" x14ac:dyDescent="0.2">
      <c r="A32" s="25">
        <v>2014</v>
      </c>
      <c r="B32" s="16">
        <f t="shared" ref="B32:B41" si="4">H18/$M18</f>
        <v>0.53104925053533192</v>
      </c>
      <c r="C32" s="17">
        <f t="shared" ref="C32:C41" si="5">I18/$M18</f>
        <v>0.43683083511777304</v>
      </c>
      <c r="D32" s="17">
        <f t="shared" ref="D32:D41" si="6">J18/$M18</f>
        <v>3.2119914346895075E-2</v>
      </c>
      <c r="E32" s="22"/>
      <c r="F32" s="17"/>
      <c r="G32" s="17">
        <f t="shared" ref="G32:G35" si="7">SUM(B32:F32)</f>
        <v>1</v>
      </c>
    </row>
    <row r="33" spans="1:7" x14ac:dyDescent="0.2">
      <c r="A33" s="25">
        <v>2015</v>
      </c>
      <c r="B33" s="16">
        <f t="shared" si="4"/>
        <v>0.28169014084507044</v>
      </c>
      <c r="C33" s="17">
        <f t="shared" si="5"/>
        <v>0.65669014084507038</v>
      </c>
      <c r="D33" s="17">
        <f t="shared" si="6"/>
        <v>5.9859154929577461E-2</v>
      </c>
      <c r="E33" s="22">
        <f>K19/$M19</f>
        <v>1.7605633802816902E-3</v>
      </c>
      <c r="F33" s="22"/>
      <c r="G33" s="17">
        <f t="shared" si="7"/>
        <v>1</v>
      </c>
    </row>
    <row r="34" spans="1:7" x14ac:dyDescent="0.2">
      <c r="A34" s="25">
        <v>2016</v>
      </c>
      <c r="B34" s="16">
        <f t="shared" si="4"/>
        <v>0.14081408140814081</v>
      </c>
      <c r="C34" s="17">
        <f t="shared" si="5"/>
        <v>0.76127612761276131</v>
      </c>
      <c r="D34" s="17">
        <f t="shared" si="6"/>
        <v>9.790979097909791E-2</v>
      </c>
      <c r="E34" s="22"/>
      <c r="F34" s="22"/>
      <c r="G34" s="17">
        <f t="shared" si="7"/>
        <v>1</v>
      </c>
    </row>
    <row r="35" spans="1:7" x14ac:dyDescent="0.2">
      <c r="A35" s="25">
        <v>2017</v>
      </c>
      <c r="B35" s="16">
        <f t="shared" si="4"/>
        <v>6.7928730512249444E-2</v>
      </c>
      <c r="C35" s="17">
        <f t="shared" si="5"/>
        <v>0.74610244988864138</v>
      </c>
      <c r="D35" s="17">
        <f t="shared" si="6"/>
        <v>0.18429844097995546</v>
      </c>
      <c r="E35" s="22">
        <f t="shared" ref="E35:E41" si="8">K21/$M21</f>
        <v>1.6703786191536749E-3</v>
      </c>
      <c r="F35" s="22"/>
      <c r="G35" s="17">
        <f t="shared" si="7"/>
        <v>1</v>
      </c>
    </row>
    <row r="36" spans="1:7" x14ac:dyDescent="0.2">
      <c r="A36" s="25">
        <v>2018</v>
      </c>
      <c r="B36" s="16">
        <f t="shared" si="4"/>
        <v>5.6100981767180924E-2</v>
      </c>
      <c r="C36" s="17">
        <f t="shared" si="5"/>
        <v>0.66269284712482468</v>
      </c>
      <c r="D36" s="17">
        <f t="shared" si="6"/>
        <v>0.27840112201963535</v>
      </c>
      <c r="E36" s="22">
        <f t="shared" si="8"/>
        <v>2.4544179523141654E-3</v>
      </c>
      <c r="F36" s="22">
        <f>L22/$M22</f>
        <v>3.5063113604488078E-4</v>
      </c>
      <c r="G36" s="17">
        <f t="shared" ref="G36" si="9">SUM(B36:F36)</f>
        <v>0.99999999999999989</v>
      </c>
    </row>
    <row r="37" spans="1:7" x14ac:dyDescent="0.2">
      <c r="A37" s="25">
        <v>2019</v>
      </c>
      <c r="B37" s="16">
        <f t="shared" si="4"/>
        <v>4.6528623629719851E-2</v>
      </c>
      <c r="C37" s="17">
        <f t="shared" si="5"/>
        <v>0.40682095006090135</v>
      </c>
      <c r="D37" s="17">
        <f t="shared" si="6"/>
        <v>0.54177831912302066</v>
      </c>
      <c r="E37" s="22">
        <f t="shared" si="8"/>
        <v>4.8721071863580996E-3</v>
      </c>
      <c r="F37" s="22"/>
      <c r="G37" s="17">
        <f t="shared" ref="G37" si="10">SUM(B37:F37)</f>
        <v>1</v>
      </c>
    </row>
    <row r="38" spans="1:7" x14ac:dyDescent="0.2">
      <c r="A38" s="25">
        <v>2020</v>
      </c>
      <c r="B38" s="16">
        <f t="shared" si="4"/>
        <v>6.4882164678498694E-2</v>
      </c>
      <c r="C38" s="17">
        <f t="shared" si="5"/>
        <v>0.25894675589176608</v>
      </c>
      <c r="D38" s="17">
        <f t="shared" si="6"/>
        <v>0.67035205120744834</v>
      </c>
      <c r="E38" s="22">
        <f t="shared" si="8"/>
        <v>5.2371254000581902E-3</v>
      </c>
      <c r="F38" s="22">
        <f>L24/$M24</f>
        <v>5.8190282222868783E-4</v>
      </c>
      <c r="G38" s="17">
        <f t="shared" ref="G38" si="11">SUM(B38:F38)</f>
        <v>1</v>
      </c>
    </row>
    <row r="39" spans="1:7" x14ac:dyDescent="0.2">
      <c r="A39" s="25">
        <v>2021</v>
      </c>
      <c r="B39" s="16">
        <f t="shared" si="4"/>
        <v>4.7501759324419426E-2</v>
      </c>
      <c r="C39" s="17">
        <f t="shared" si="5"/>
        <v>0.11013370865587614</v>
      </c>
      <c r="D39" s="17">
        <f t="shared" si="6"/>
        <v>0.82266009852216748</v>
      </c>
      <c r="E39" s="22">
        <f t="shared" si="8"/>
        <v>1.9000703729767768E-2</v>
      </c>
      <c r="F39" s="22">
        <f>L25/$M25</f>
        <v>7.0372976776917663E-4</v>
      </c>
      <c r="G39" s="17">
        <f t="shared" ref="G39" si="12">SUM(B39:F39)</f>
        <v>1</v>
      </c>
    </row>
    <row r="40" spans="1:7" x14ac:dyDescent="0.2">
      <c r="A40" s="25">
        <v>2022</v>
      </c>
      <c r="B40" s="16">
        <f t="shared" si="4"/>
        <v>8.1609627679578786E-2</v>
      </c>
      <c r="C40" s="17">
        <f t="shared" si="5"/>
        <v>5.4155697630688227E-2</v>
      </c>
      <c r="D40" s="17">
        <f t="shared" si="6"/>
        <v>0.8018051899210229</v>
      </c>
      <c r="E40" s="17">
        <f t="shared" si="8"/>
        <v>6.0925159834524255E-2</v>
      </c>
      <c r="F40" s="22">
        <f>L26/$M26</f>
        <v>1.5043249341857841E-3</v>
      </c>
      <c r="G40" s="17">
        <f t="shared" ref="G40" si="13">SUM(B40:F40)</f>
        <v>0.99999999999999989</v>
      </c>
    </row>
    <row r="41" spans="1:7" x14ac:dyDescent="0.2">
      <c r="A41" s="25">
        <v>2023</v>
      </c>
      <c r="B41" s="16">
        <f t="shared" si="4"/>
        <v>9.7429996164173374E-2</v>
      </c>
      <c r="C41" s="17">
        <f t="shared" si="5"/>
        <v>6.8277713847334096E-2</v>
      </c>
      <c r="D41" s="17">
        <f t="shared" si="6"/>
        <v>0.69927119294207907</v>
      </c>
      <c r="E41" s="17">
        <f t="shared" si="8"/>
        <v>0.13233601841196779</v>
      </c>
      <c r="F41" s="22">
        <f>L27/$M27</f>
        <v>2.685078634445723E-3</v>
      </c>
      <c r="G41" s="17">
        <f t="shared" ref="G41" si="14">SUM(B41:F41)</f>
        <v>1</v>
      </c>
    </row>
  </sheetData>
  <pageMargins left="0.7" right="0.7" top="0.75" bottom="0.75" header="0.3" footer="0.3"/>
  <pageSetup paperSize="9" orientation="portrait" horizontalDpi="1200" verticalDpi="1200" r:id="rId1"/>
  <ignoredErrors>
    <ignoredError sqref="M22:M2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Diagram</vt:lpstr>
      </vt:variant>
      <vt:variant>
        <vt:i4>1</vt:i4>
      </vt:variant>
    </vt:vector>
  </HeadingPairs>
  <TitlesOfParts>
    <vt:vector size="11" baseType="lpstr">
      <vt:lpstr>Titel</vt:lpstr>
      <vt:lpstr>Info</vt:lpstr>
      <vt:lpstr>Totalt</vt:lpstr>
      <vt:lpstr>Bensin</vt:lpstr>
      <vt:lpstr>Diesel</vt:lpstr>
      <vt:lpstr>El</vt:lpstr>
      <vt:lpstr>Elhybrid</vt:lpstr>
      <vt:lpstr>Laddhybrid</vt:lpstr>
      <vt:lpstr>Etanol</vt:lpstr>
      <vt:lpstr>Gas</vt:lpstr>
      <vt:lpstr>Figur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2024-02-28T12:04:19Z</dcterms:created>
  <dcterms:modified xsi:type="dcterms:W3CDTF">2024-02-28T12:06:24Z</dcterms:modified>
</cp:coreProperties>
</file>