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S:\Information\Publikationer\Statistik\Fordon\2019\"/>
    </mc:Choice>
  </mc:AlternateContent>
  <xr:revisionPtr revIDLastSave="0" documentId="13_ncr:1_{A9D534CD-B2A7-4617-9284-0F38841ED921}" xr6:coauthVersionLast="43" xr6:coauthVersionMax="43" xr10:uidLastSave="{00000000-0000-0000-0000-000000000000}"/>
  <bookViews>
    <workbookView xWindow="-120" yWindow="-120" windowWidth="24240" windowHeight="13140" tabRatio="745" xr2:uid="{00000000-000D-0000-FFFF-FFFF00000000}"/>
  </bookViews>
  <sheets>
    <sheet name="Titel" sheetId="8" r:id="rId1"/>
    <sheet name="Info" sheetId="9" r:id="rId2"/>
    <sheet name="Totalt" sheetId="10" r:id="rId3"/>
    <sheet name="Bensin" sheetId="1" r:id="rId4"/>
    <sheet name="Diesel" sheetId="2" r:id="rId5"/>
    <sheet name="El" sheetId="3" r:id="rId6"/>
    <sheet name="Elhybrid" sheetId="4" r:id="rId7"/>
    <sheet name="Laddhybrid" sheetId="5" r:id="rId8"/>
    <sheet name="Gas" sheetId="7" r:id="rId9"/>
    <sheet name="Etanol" sheetId="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8" i="7" l="1"/>
  <c r="B42" i="7" l="1"/>
  <c r="C42" i="7"/>
  <c r="D42" i="7"/>
  <c r="E42" i="7"/>
  <c r="C42" i="6"/>
  <c r="D42" i="6"/>
  <c r="M28" i="6"/>
  <c r="E42" i="6" s="1"/>
  <c r="M19" i="5"/>
  <c r="C42" i="4"/>
  <c r="D42" i="4"/>
  <c r="M28" i="4"/>
  <c r="E42" i="4" s="1"/>
  <c r="M28" i="3"/>
  <c r="M28" i="2"/>
  <c r="E42" i="2" s="1"/>
  <c r="E42" i="1"/>
  <c r="M28" i="1"/>
  <c r="B42" i="1" s="1"/>
  <c r="F13" i="3"/>
  <c r="F13" i="7"/>
  <c r="F13" i="6"/>
  <c r="F10" i="5"/>
  <c r="F13" i="4"/>
  <c r="F13" i="2"/>
  <c r="F13" i="1"/>
  <c r="G42" i="7" l="1"/>
  <c r="B42" i="6"/>
  <c r="G42" i="6" s="1"/>
  <c r="G42" i="4"/>
  <c r="B42" i="4"/>
  <c r="C42" i="2"/>
  <c r="F42" i="2"/>
  <c r="B42" i="2"/>
  <c r="D42" i="2"/>
  <c r="D42" i="1"/>
  <c r="C42" i="1"/>
  <c r="G42" i="1" s="1"/>
  <c r="F42" i="1"/>
  <c r="A43" i="10"/>
  <c r="B43" i="10"/>
  <c r="C43" i="10"/>
  <c r="D43" i="10"/>
  <c r="E43" i="10"/>
  <c r="F43" i="10"/>
  <c r="G43" i="10"/>
  <c r="H43" i="10"/>
  <c r="B28" i="10"/>
  <c r="C28" i="10"/>
  <c r="D28" i="10"/>
  <c r="E28" i="10"/>
  <c r="F28" i="10"/>
  <c r="G28" i="10"/>
  <c r="H28" i="10"/>
  <c r="G42" i="2" l="1"/>
  <c r="E41" i="7"/>
  <c r="D41" i="7"/>
  <c r="C41" i="7"/>
  <c r="B41" i="7"/>
  <c r="E40" i="7"/>
  <c r="D40" i="7"/>
  <c r="C40" i="7"/>
  <c r="B40" i="7"/>
  <c r="E39" i="7"/>
  <c r="D39" i="7"/>
  <c r="C39" i="7"/>
  <c r="B39" i="7"/>
  <c r="E38" i="7"/>
  <c r="D38" i="7"/>
  <c r="C38" i="7"/>
  <c r="B38" i="7"/>
  <c r="E37" i="7"/>
  <c r="D37" i="7"/>
  <c r="C37" i="7"/>
  <c r="B37" i="7"/>
  <c r="E36" i="7"/>
  <c r="D36" i="7"/>
  <c r="C36" i="7"/>
  <c r="B36" i="7"/>
  <c r="D35" i="7"/>
  <c r="C35" i="7"/>
  <c r="B35" i="7"/>
  <c r="G35" i="7" s="1"/>
  <c r="D34" i="7"/>
  <c r="C34" i="7"/>
  <c r="B34" i="7"/>
  <c r="E33" i="7"/>
  <c r="D33" i="7"/>
  <c r="C33" i="7"/>
  <c r="B33" i="7"/>
  <c r="E41" i="6"/>
  <c r="D41" i="6"/>
  <c r="C41" i="6"/>
  <c r="B41" i="6"/>
  <c r="D40" i="6"/>
  <c r="C40" i="6"/>
  <c r="B40" i="6"/>
  <c r="E39" i="6"/>
  <c r="D39" i="6"/>
  <c r="C39" i="6"/>
  <c r="B39" i="6"/>
  <c r="D38" i="6"/>
  <c r="C38" i="6"/>
  <c r="B38" i="6"/>
  <c r="E37" i="6"/>
  <c r="D37" i="6"/>
  <c r="C37" i="6"/>
  <c r="B37" i="6"/>
  <c r="E36" i="6"/>
  <c r="D36" i="6"/>
  <c r="C36" i="6"/>
  <c r="B36" i="6"/>
  <c r="D35" i="6"/>
  <c r="C35" i="6"/>
  <c r="B35" i="6"/>
  <c r="D34" i="6"/>
  <c r="C34" i="6"/>
  <c r="B34" i="6"/>
  <c r="C33" i="6"/>
  <c r="B33" i="6"/>
  <c r="E41" i="4"/>
  <c r="D41" i="4"/>
  <c r="C41" i="4"/>
  <c r="B41" i="4"/>
  <c r="E40" i="4"/>
  <c r="D40" i="4"/>
  <c r="C40" i="4"/>
  <c r="B40" i="4"/>
  <c r="D39" i="4"/>
  <c r="C39" i="4"/>
  <c r="B39" i="4"/>
  <c r="D38" i="4"/>
  <c r="C38" i="4"/>
  <c r="B38" i="4"/>
  <c r="D37" i="4"/>
  <c r="C37" i="4"/>
  <c r="B37" i="4"/>
  <c r="D36" i="4"/>
  <c r="C36" i="4"/>
  <c r="B36" i="4"/>
  <c r="C35" i="4"/>
  <c r="B35" i="4"/>
  <c r="C34" i="4"/>
  <c r="B34" i="4"/>
  <c r="C33" i="4"/>
  <c r="B33" i="4"/>
  <c r="D41" i="2"/>
  <c r="D39" i="2"/>
  <c r="F38" i="2"/>
  <c r="B38" i="2"/>
  <c r="D37" i="2"/>
  <c r="D35" i="2"/>
  <c r="F34" i="2"/>
  <c r="B34" i="2"/>
  <c r="D33" i="2"/>
  <c r="C41" i="2"/>
  <c r="E40" i="2"/>
  <c r="C39" i="2"/>
  <c r="E38" i="2"/>
  <c r="C37" i="2"/>
  <c r="E36" i="2"/>
  <c r="C35" i="2"/>
  <c r="E34" i="2"/>
  <c r="C33" i="2"/>
  <c r="M27" i="1"/>
  <c r="M26" i="1"/>
  <c r="C40" i="1" s="1"/>
  <c r="M25" i="1"/>
  <c r="E39" i="1" s="1"/>
  <c r="M24" i="1"/>
  <c r="D38" i="1" s="1"/>
  <c r="M23" i="1"/>
  <c r="C37" i="1" s="1"/>
  <c r="M22" i="1"/>
  <c r="C36" i="1" s="1"/>
  <c r="M21" i="1"/>
  <c r="E35" i="1" s="1"/>
  <c r="M20" i="1"/>
  <c r="D34" i="1" s="1"/>
  <c r="M19" i="1"/>
  <c r="C33" i="1" s="1"/>
  <c r="H35" i="10"/>
  <c r="H36" i="10"/>
  <c r="H37" i="10"/>
  <c r="H38" i="10"/>
  <c r="H39" i="10"/>
  <c r="H40" i="10"/>
  <c r="H41" i="10"/>
  <c r="H42" i="10"/>
  <c r="H34" i="10"/>
  <c r="G35" i="10"/>
  <c r="G36" i="10"/>
  <c r="G37" i="10"/>
  <c r="G38" i="10"/>
  <c r="G39" i="10"/>
  <c r="G40" i="10"/>
  <c r="G41" i="10"/>
  <c r="G42" i="10"/>
  <c r="G34" i="10"/>
  <c r="F41" i="10"/>
  <c r="F42" i="10"/>
  <c r="F40" i="10"/>
  <c r="E35" i="10"/>
  <c r="E36" i="10"/>
  <c r="E37" i="10"/>
  <c r="E38" i="10"/>
  <c r="E39" i="10"/>
  <c r="E40" i="10"/>
  <c r="E41" i="10"/>
  <c r="E42" i="10"/>
  <c r="E34" i="10"/>
  <c r="D35" i="10"/>
  <c r="D36" i="10"/>
  <c r="D37" i="10"/>
  <c r="D38" i="10"/>
  <c r="D39" i="10"/>
  <c r="D40" i="10"/>
  <c r="D41" i="10"/>
  <c r="D42" i="10"/>
  <c r="D34" i="10"/>
  <c r="C35" i="10"/>
  <c r="C36" i="10"/>
  <c r="C37" i="10"/>
  <c r="C38" i="10"/>
  <c r="C39" i="10"/>
  <c r="C40" i="10"/>
  <c r="C41" i="10"/>
  <c r="C42" i="10"/>
  <c r="C34" i="10"/>
  <c r="B35" i="10"/>
  <c r="B36" i="10"/>
  <c r="B37" i="10"/>
  <c r="B38" i="10"/>
  <c r="B39" i="10"/>
  <c r="B40" i="10"/>
  <c r="B41" i="10"/>
  <c r="B42" i="10"/>
  <c r="B34" i="10"/>
  <c r="H20" i="10"/>
  <c r="H21" i="10"/>
  <c r="H22" i="10"/>
  <c r="H23" i="10"/>
  <c r="H24" i="10"/>
  <c r="H25" i="10"/>
  <c r="H26" i="10"/>
  <c r="H27" i="10"/>
  <c r="H19" i="10"/>
  <c r="G20" i="10"/>
  <c r="G21" i="10"/>
  <c r="G22" i="10"/>
  <c r="G23" i="10"/>
  <c r="G24" i="10"/>
  <c r="G25" i="10"/>
  <c r="G26" i="10"/>
  <c r="G27" i="10"/>
  <c r="G19" i="10"/>
  <c r="F26" i="10"/>
  <c r="F27" i="10"/>
  <c r="F25" i="10"/>
  <c r="E20" i="10"/>
  <c r="E21" i="10"/>
  <c r="E22" i="10"/>
  <c r="E23" i="10"/>
  <c r="E24" i="10"/>
  <c r="E25" i="10"/>
  <c r="E26" i="10"/>
  <c r="E27" i="10"/>
  <c r="E19" i="10"/>
  <c r="D20" i="10"/>
  <c r="D21" i="10"/>
  <c r="D22" i="10"/>
  <c r="D23" i="10"/>
  <c r="D24" i="10"/>
  <c r="D25" i="10"/>
  <c r="D26" i="10"/>
  <c r="D27" i="10"/>
  <c r="D19" i="10"/>
  <c r="C20" i="10"/>
  <c r="C21" i="10"/>
  <c r="C22" i="10"/>
  <c r="C23" i="10"/>
  <c r="C24" i="10"/>
  <c r="C25" i="10"/>
  <c r="C26" i="10"/>
  <c r="C27" i="10"/>
  <c r="C19" i="10"/>
  <c r="B20" i="10"/>
  <c r="B21" i="10"/>
  <c r="B22" i="10"/>
  <c r="B23" i="10"/>
  <c r="B24" i="10"/>
  <c r="B25" i="10"/>
  <c r="B26" i="10"/>
  <c r="B27" i="10"/>
  <c r="B19" i="10"/>
  <c r="F5" i="1"/>
  <c r="F6" i="1"/>
  <c r="F7" i="1"/>
  <c r="F8" i="1"/>
  <c r="F9" i="1"/>
  <c r="F10" i="1"/>
  <c r="F11" i="1"/>
  <c r="F12" i="1"/>
  <c r="H33" i="10"/>
  <c r="G33" i="10"/>
  <c r="F33" i="10"/>
  <c r="E33" i="10"/>
  <c r="D33" i="10"/>
  <c r="C33" i="10"/>
  <c r="B33" i="10"/>
  <c r="A42" i="10"/>
  <c r="A41" i="10"/>
  <c r="A40" i="10"/>
  <c r="A39" i="10"/>
  <c r="A38" i="10"/>
  <c r="A37" i="10"/>
  <c r="A36" i="10"/>
  <c r="A35" i="10"/>
  <c r="A34" i="10"/>
  <c r="G39" i="7" l="1"/>
  <c r="C41" i="1"/>
  <c r="B41" i="1"/>
  <c r="B40" i="1"/>
  <c r="D39" i="1"/>
  <c r="D36" i="1"/>
  <c r="B39" i="1"/>
  <c r="F34" i="1"/>
  <c r="C39" i="1"/>
  <c r="D35" i="1"/>
  <c r="F38" i="1"/>
  <c r="B36" i="1"/>
  <c r="E40" i="1"/>
  <c r="C38" i="1"/>
  <c r="C35" i="1"/>
  <c r="B35" i="1"/>
  <c r="D40" i="1"/>
  <c r="G40" i="1" s="1"/>
  <c r="E36" i="1"/>
  <c r="C34" i="1"/>
  <c r="F37" i="1"/>
  <c r="E41" i="1"/>
  <c r="E37" i="1"/>
  <c r="E33" i="1"/>
  <c r="F41" i="1"/>
  <c r="B33" i="1"/>
  <c r="B38" i="1"/>
  <c r="B34" i="1"/>
  <c r="F40" i="1"/>
  <c r="F36" i="1"/>
  <c r="D41" i="1"/>
  <c r="E38" i="1"/>
  <c r="D37" i="1"/>
  <c r="E34" i="1"/>
  <c r="D33" i="1"/>
  <c r="F33" i="1"/>
  <c r="B37" i="1"/>
  <c r="G37" i="1" s="1"/>
  <c r="F39" i="1"/>
  <c r="F35" i="1"/>
  <c r="G36" i="7"/>
  <c r="G40" i="7"/>
  <c r="G33" i="7"/>
  <c r="G37" i="7"/>
  <c r="G41" i="7"/>
  <c r="G34" i="7"/>
  <c r="G38" i="7"/>
  <c r="G36" i="6"/>
  <c r="G40" i="6"/>
  <c r="G33" i="6"/>
  <c r="G41" i="6"/>
  <c r="G35" i="6"/>
  <c r="G39" i="6"/>
  <c r="G34" i="6"/>
  <c r="G37" i="6"/>
  <c r="G38" i="6"/>
  <c r="G35" i="4"/>
  <c r="G36" i="4"/>
  <c r="G39" i="4"/>
  <c r="G40" i="4"/>
  <c r="G41" i="4"/>
  <c r="G33" i="4"/>
  <c r="G34" i="4"/>
  <c r="G37" i="4"/>
  <c r="G38" i="4"/>
  <c r="B36" i="2"/>
  <c r="E33" i="2"/>
  <c r="C34" i="2"/>
  <c r="E35" i="2"/>
  <c r="C36" i="2"/>
  <c r="E37" i="2"/>
  <c r="C38" i="2"/>
  <c r="E39" i="2"/>
  <c r="C40" i="2"/>
  <c r="E41" i="2"/>
  <c r="F36" i="2"/>
  <c r="B40" i="2"/>
  <c r="B33" i="2"/>
  <c r="F33" i="2"/>
  <c r="D34" i="2"/>
  <c r="G34" i="2" s="1"/>
  <c r="B35" i="2"/>
  <c r="F35" i="2"/>
  <c r="D36" i="2"/>
  <c r="B37" i="2"/>
  <c r="F37" i="2"/>
  <c r="D38" i="2"/>
  <c r="B39" i="2"/>
  <c r="F39" i="2"/>
  <c r="D40" i="2"/>
  <c r="B41" i="2"/>
  <c r="F41" i="2"/>
  <c r="F40" i="2"/>
  <c r="G38" i="1" l="1"/>
  <c r="G36" i="1"/>
  <c r="G41" i="1"/>
  <c r="G38" i="2"/>
  <c r="G35" i="1"/>
  <c r="G35" i="2"/>
  <c r="G39" i="1"/>
  <c r="G34" i="1"/>
  <c r="G33" i="1"/>
  <c r="G39" i="2"/>
  <c r="G41" i="2"/>
  <c r="G33" i="2"/>
  <c r="G36" i="2"/>
  <c r="G40" i="2"/>
  <c r="G37" i="2"/>
  <c r="F6" i="7" l="1"/>
  <c r="F7" i="7"/>
  <c r="F8" i="7"/>
  <c r="F9" i="7"/>
  <c r="F10" i="7"/>
  <c r="F11" i="7"/>
  <c r="F12" i="7"/>
  <c r="F5" i="7"/>
  <c r="F6" i="6"/>
  <c r="F7" i="6"/>
  <c r="F8" i="6"/>
  <c r="F9" i="6"/>
  <c r="F10" i="6"/>
  <c r="F11" i="6"/>
  <c r="F12" i="6"/>
  <c r="F5" i="6"/>
  <c r="F6" i="5"/>
  <c r="F7" i="5"/>
  <c r="F8" i="5"/>
  <c r="F9" i="5"/>
  <c r="F5" i="5"/>
  <c r="F6" i="4"/>
  <c r="F7" i="4"/>
  <c r="F8" i="4"/>
  <c r="F9" i="4"/>
  <c r="F10" i="4"/>
  <c r="F11" i="4"/>
  <c r="F12" i="4"/>
  <c r="F5" i="4"/>
  <c r="F6" i="3"/>
  <c r="F7" i="3"/>
  <c r="F8" i="3"/>
  <c r="F9" i="3"/>
  <c r="F10" i="3"/>
  <c r="F11" i="3"/>
  <c r="F12" i="3"/>
  <c r="F5" i="3"/>
  <c r="F6" i="2"/>
  <c r="F7" i="2"/>
  <c r="F8" i="2"/>
  <c r="F9" i="2"/>
  <c r="F10" i="2"/>
  <c r="F11" i="2"/>
  <c r="F12" i="2"/>
  <c r="F5" i="2"/>
</calcChain>
</file>

<file path=xl/sharedStrings.xml><?xml version="1.0" encoding="utf-8"?>
<sst xmlns="http://schemas.openxmlformats.org/spreadsheetml/2006/main" count="176" uniqueCount="56">
  <si>
    <t>El</t>
  </si>
  <si>
    <t>Bensin</t>
  </si>
  <si>
    <t>År</t>
  </si>
  <si>
    <t>I trafik</t>
  </si>
  <si>
    <t>Nyregisteringar</t>
  </si>
  <si>
    <t>Avregistreringar</t>
  </si>
  <si>
    <t>Diesel</t>
  </si>
  <si>
    <t>Etanol</t>
  </si>
  <si>
    <t>Nettoökning</t>
  </si>
  <si>
    <t>Varav avregistrering till utland</t>
  </si>
  <si>
    <t>Anette Myhr</t>
  </si>
  <si>
    <t>tel: 010-414 42 17, e-post: anette.myhr@trafa.se</t>
  </si>
  <si>
    <t>Mikael Levin</t>
  </si>
  <si>
    <t>tel: 010-414 42 27, e-post: mikael.levin@trafa.se</t>
  </si>
  <si>
    <t>Kontaktpersoner:</t>
  </si>
  <si>
    <t xml:space="preserve">                               </t>
  </si>
  <si>
    <t>Gas</t>
  </si>
  <si>
    <t xml:space="preserve">0-5 år </t>
  </si>
  <si>
    <t xml:space="preserve">6-10 år </t>
  </si>
  <si>
    <t xml:space="preserve">11-15 år </t>
  </si>
  <si>
    <t xml:space="preserve">16-20 år </t>
  </si>
  <si>
    <t xml:space="preserve">20+ år </t>
  </si>
  <si>
    <t>Totalt</t>
  </si>
  <si>
    <t xml:space="preserve"> </t>
  </si>
  <si>
    <t>Personbilar avregistrerade till utlandet</t>
  </si>
  <si>
    <t>Elhybrid</t>
  </si>
  <si>
    <t>Laddhybrid</t>
  </si>
  <si>
    <t>Statistiken baseras på uppgifter från Vägtrafikregistret och avser avregistrerade personbilar under året. Gruppering av drivmedel är samma som i den officiella statistiken om fordon.</t>
  </si>
  <si>
    <t>Att avregistrera ett fordon innebär att fordonet tas bort permanent från Vägtrafikregistret. Den vanligaste orsaken till en avregistrering är att fordonet skrotas. Om du exporterar ett fordon ur Sverige ska det avregistreras. Fordon kan även avregistreras via administrativ skrotning, där Transportstyrelsen avregistrerar fordon som varit avställda en längre tid och har obetalda avgifter.</t>
  </si>
  <si>
    <r>
      <t xml:space="preserve">Publiceringsdatum: </t>
    </r>
    <r>
      <rPr>
        <sz val="10"/>
        <color theme="1"/>
        <rFont val="Arial"/>
        <family val="2"/>
        <scheme val="minor"/>
      </rPr>
      <t>2019-03-12</t>
    </r>
  </si>
  <si>
    <t>Personbilar i trafik, nyregistreringar, avregistreringar totalt samt till utlandet. År 2009–2018.</t>
  </si>
  <si>
    <t>Antal avregistrerade personbilar, per bränsle. År 2009–2018.</t>
  </si>
  <si>
    <t>Andel av avregistrerade personbilar som går till utlandet, per bränsle. År 2009–2018.</t>
  </si>
  <si>
    <t>Personbilar i trafik, nyregistreringar, avregistreringar totalt samt till utlandet. Drivmedel bensin. År 2009–2018.</t>
  </si>
  <si>
    <t>Personbilar avregistrerade till utlandet fördelat på bilens ålder. Drivmedel bensin. År 2009–2018.</t>
  </si>
  <si>
    <t>Personbilar avregistrerade till utlandet, andelar per bilåldersgrupp. Drivmedel bensin. År 2009–2018.</t>
  </si>
  <si>
    <t>Personbilar i trafik, nyregistreringar, avregistreringar totalt samt till utlandet. Drivmedel diesel. År 2009–2018.</t>
  </si>
  <si>
    <t>Personbilar avregistrerade till utlandet fördelat på bilens ålder. Drivmedel diesel. År 2009–2018.</t>
  </si>
  <si>
    <t>Personbilar avregistrerade till utlandet, andelar per bilåldersgrupp. Drivmedel diesel. År 2009–2018.</t>
  </si>
  <si>
    <t>Personbilar i trafik, nyregistreringar, avregistreringar totalt samt till utlandet. Drivmedel el. År 2009–2018.</t>
  </si>
  <si>
    <t>Personbilar avregistrerade till utlandet fördelat på bilens ålder. Drivmedel el. År 2009–2018.</t>
  </si>
  <si>
    <t>Personbilar i trafik, nyregistreringar, avregistreringar totalt samt till utlandet. Drivmedel elhybrid. År 2009–2018.</t>
  </si>
  <si>
    <t>Personbilar avregistrerade till utlandet fördelat på bilens ålder. Drivmedel elhybrid. År 2009–2018.</t>
  </si>
  <si>
    <t>Personbilar avregistrerade till utlandet, andelar per bilåldersgrupp. Drivmedel elhybrid År 2009–2018.</t>
  </si>
  <si>
    <t>Personbilar i trafik, nyregistreringar, avregistreringar totalt samt till utlandet. Drivmedel laddhybrid. År 2009–2018.</t>
  </si>
  <si>
    <t>Personbilar avregistrerade till utlandet fördelat på bilens ålder. Drivmedel laddhybrid År 2009–2018.</t>
  </si>
  <si>
    <t>Personbilar i trafik, nyregistreringar, avregistreringar totalt samt till utlandet. Drivmedel etanol. År 2009–2018.</t>
  </si>
  <si>
    <t>Personbilar avregistrerade till utlandet fördelat på bilens ålder. Drivmedel etanol. År 2009–2018.</t>
  </si>
  <si>
    <t>Personbilar avregistrerade till utlandet, andelar per bilåldersgrupp. Drivmedel etanol. År 2009–2018.</t>
  </si>
  <si>
    <r>
      <t xml:space="preserve">Läs mer i </t>
    </r>
    <r>
      <rPr>
        <i/>
        <sz val="9"/>
        <color theme="1"/>
        <rFont val="Arial"/>
        <family val="2"/>
        <scheme val="minor"/>
      </rPr>
      <t>Export av begagnade miljöbilar och fossiloberoendet</t>
    </r>
    <r>
      <rPr>
        <sz val="9"/>
        <color theme="1"/>
        <rFont val="Arial"/>
        <family val="2"/>
        <scheme val="minor"/>
      </rPr>
      <t xml:space="preserve"> (Trafikanalys Rapport 2017:6) samt</t>
    </r>
    <r>
      <rPr>
        <i/>
        <sz val="9"/>
        <color theme="1"/>
        <rFont val="Arial"/>
        <family val="2"/>
        <scheme val="minor"/>
      </rPr>
      <t xml:space="preserve"> Personbilsparkens fossiloberoende - utveckling och styrmedel </t>
    </r>
    <r>
      <rPr>
        <sz val="9"/>
        <color theme="1"/>
        <rFont val="Arial"/>
        <family val="2"/>
        <scheme val="minor"/>
      </rPr>
      <t>(Trafikanalys Rapport 2016:11</t>
    </r>
    <r>
      <rPr>
        <i/>
        <sz val="9"/>
        <color theme="1"/>
        <rFont val="Arial"/>
        <family val="2"/>
        <scheme val="minor"/>
      </rPr>
      <t>).</t>
    </r>
  </si>
  <si>
    <r>
      <t>Personbilar i trafik, nyregistreringar, avregistreringar totalt samt till utlandet. Drivmedel gas. År 2009</t>
    </r>
    <r>
      <rPr>
        <b/>
        <sz val="9"/>
        <rFont val="Calibri"/>
        <family val="2"/>
      </rPr>
      <t>–</t>
    </r>
    <r>
      <rPr>
        <b/>
        <sz val="9"/>
        <rFont val="Arial"/>
        <family val="2"/>
      </rPr>
      <t>2018.</t>
    </r>
  </si>
  <si>
    <t>Personbilar avregistrerade till utlandet fördelat på bilens ålder. Drivmedel gas. År 2009–2018.</t>
  </si>
  <si>
    <t>Personbilar avregistrerade till utlandet, andelar per bilåldersgrupp. Drivmedel gas. År 2009–2018.</t>
  </si>
  <si>
    <t xml:space="preserve">Trafikanalys har i tidigare publiceringar uppmärksammat att vissa miljöbilar exporteras i en betydande omfattning efter några få år i Sverige. Detta gäller främst gasbilar och laddhybrider. Under 2018 har exporten av begagnade personbilar ökat för samtliga drivlinor. Sett till antal är det främst begagnade bensin- och dieselbilar som exporteras. Sett till andel av antalet fordon i trafik är det däremot exporten av elbilar, laddhybrider och gasbilar som är påfallande hög.                                                                                                                                                                                                                                                                                                                                                                                                                                                                                                  </t>
  </si>
  <si>
    <r>
      <t xml:space="preserve">Reviderad: </t>
    </r>
    <r>
      <rPr>
        <i/>
        <sz val="10"/>
        <rFont val="Arial"/>
        <family val="2"/>
        <scheme val="minor"/>
      </rPr>
      <t>2019-08-15</t>
    </r>
  </si>
  <si>
    <r>
      <t>2018</t>
    </r>
    <r>
      <rPr>
        <vertAlign val="superscript"/>
        <sz val="8"/>
        <rFont val="Arial"/>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</si>
</sst>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amily val="2"/>
      <scheme val="minor"/>
    </font>
    <font>
      <sz val="10"/>
      <name val="Arial"/>
      <family val="2"/>
    </font>
    <font>
      <sz val="8"/>
      <name val="Arial"/>
      <family val="2"/>
    </font>
    <font>
      <sz val="11"/>
      <color rgb="FFFF0000"/>
      <name val="Arial"/>
      <family val="2"/>
      <scheme val="minor"/>
    </font>
    <font>
      <b/>
      <sz val="16"/>
      <color indexed="9"/>
      <name val="Tahoma"/>
      <family val="2"/>
    </font>
    <font>
      <b/>
      <sz val="18"/>
      <name val="Arial"/>
      <family val="2"/>
      <scheme val="minor"/>
    </font>
    <font>
      <b/>
      <i/>
      <sz val="11"/>
      <color rgb="FFFF0000"/>
      <name val="Arial"/>
      <family val="2"/>
      <scheme val="minor"/>
    </font>
    <font>
      <sz val="9"/>
      <name val="Arial"/>
      <family val="2"/>
    </font>
    <font>
      <b/>
      <i/>
      <sz val="14"/>
      <name val="Arial"/>
      <family val="2"/>
      <scheme val="minor"/>
    </font>
    <font>
      <b/>
      <i/>
      <sz val="14"/>
      <name val="Arial"/>
      <family val="2"/>
    </font>
    <font>
      <i/>
      <sz val="11"/>
      <color theme="1"/>
      <name val="Arial"/>
      <family val="2"/>
      <scheme val="minor"/>
    </font>
    <font>
      <sz val="10"/>
      <color theme="1"/>
      <name val="Arial"/>
      <family val="2"/>
      <scheme val="minor"/>
    </font>
    <font>
      <sz val="10"/>
      <name val="System"/>
    </font>
    <font>
      <sz val="11"/>
      <color theme="1"/>
      <name val="Arial"/>
      <family val="2"/>
      <scheme val="minor"/>
    </font>
    <font>
      <b/>
      <sz val="10"/>
      <color theme="1"/>
      <name val="Arial"/>
      <family val="2"/>
      <scheme val="minor"/>
    </font>
    <font>
      <b/>
      <sz val="9"/>
      <name val="Arial"/>
      <family val="2"/>
    </font>
    <font>
      <b/>
      <sz val="9"/>
      <color theme="1"/>
      <name val="Arial"/>
      <family val="2"/>
      <scheme val="minor"/>
    </font>
    <font>
      <sz val="8"/>
      <color theme="1"/>
      <name val="Arial"/>
      <family val="2"/>
      <scheme val="minor"/>
    </font>
    <font>
      <sz val="8"/>
      <color theme="1"/>
      <name val="Arial"/>
      <family val="2"/>
    </font>
    <font>
      <b/>
      <i/>
      <sz val="10"/>
      <name val="Arial"/>
      <family val="2"/>
      <scheme val="minor"/>
    </font>
    <font>
      <b/>
      <sz val="10"/>
      <name val="Arial"/>
      <family val="2"/>
      <scheme val="minor"/>
    </font>
    <font>
      <sz val="10"/>
      <name val="Arial"/>
      <family val="2"/>
      <scheme val="minor"/>
    </font>
    <font>
      <i/>
      <sz val="10"/>
      <name val="Arial"/>
      <family val="2"/>
      <scheme val="minor"/>
    </font>
    <font>
      <sz val="9"/>
      <color theme="1"/>
      <name val="Arial"/>
      <family val="2"/>
      <scheme val="minor"/>
    </font>
    <font>
      <i/>
      <sz val="9"/>
      <color theme="1"/>
      <name val="Arial"/>
      <family val="2"/>
      <scheme val="minor"/>
    </font>
    <font>
      <b/>
      <sz val="9"/>
      <name val="Calibri"/>
      <family val="2"/>
    </font>
    <font>
      <vertAlign val="superscript"/>
      <sz val="8"/>
      <name val="Arial"/>
      <family val="2"/>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s>
  <cellStyleXfs count="4">
    <xf numFmtId="0" fontId="0" fillId="0" borderId="0"/>
    <xf numFmtId="0" fontId="2" fillId="0" borderId="0"/>
    <xf numFmtId="0" fontId="12" fillId="0" borderId="0"/>
    <xf numFmtId="9" fontId="13" fillId="0" borderId="0" applyFont="0" applyFill="0" applyBorder="0" applyAlignment="0" applyProtection="0"/>
  </cellStyleXfs>
  <cellXfs count="52">
    <xf numFmtId="0" fontId="0" fillId="0" borderId="0" xfId="0"/>
    <xf numFmtId="0" fontId="1" fillId="0" borderId="0" xfId="0" applyFont="1" applyAlignment="1">
      <alignment horizontal="right"/>
    </xf>
    <xf numFmtId="0" fontId="5" fillId="0" borderId="0" xfId="0" applyFont="1"/>
    <xf numFmtId="0" fontId="6" fillId="0" borderId="0" xfId="0" applyFont="1"/>
    <xf numFmtId="0" fontId="7" fillId="0" borderId="0" xfId="0" applyFont="1"/>
    <xf numFmtId="0" fontId="3"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0" fillId="4" borderId="0" xfId="0" applyFill="1"/>
    <xf numFmtId="0" fontId="0" fillId="4" borderId="1" xfId="0" applyFill="1" applyBorder="1"/>
    <xf numFmtId="0" fontId="14" fillId="0" borderId="0" xfId="0" applyFont="1"/>
    <xf numFmtId="0" fontId="15" fillId="0" borderId="0" xfId="0" applyFont="1" applyAlignment="1">
      <alignment horizontal="left"/>
    </xf>
    <xf numFmtId="0" fontId="15" fillId="0" borderId="0" xfId="0" applyFont="1"/>
    <xf numFmtId="0" fontId="16" fillId="0" borderId="0" xfId="0" applyFont="1"/>
    <xf numFmtId="0" fontId="17" fillId="0" borderId="0" xfId="0" applyFont="1"/>
    <xf numFmtId="0" fontId="2" fillId="0" borderId="0" xfId="0" applyFont="1" applyAlignment="1">
      <alignment horizontal="right"/>
    </xf>
    <xf numFmtId="0" fontId="2" fillId="0" borderId="2" xfId="0" applyFont="1" applyBorder="1"/>
    <xf numFmtId="0" fontId="17" fillId="0" borderId="1" xfId="0" applyFont="1" applyBorder="1"/>
    <xf numFmtId="0" fontId="17" fillId="0" borderId="1" xfId="0" applyFont="1" applyBorder="1" applyAlignment="1">
      <alignment wrapText="1"/>
    </xf>
    <xf numFmtId="3" fontId="2" fillId="0" borderId="0" xfId="1" applyNumberFormat="1"/>
    <xf numFmtId="9" fontId="18" fillId="0" borderId="0" xfId="3" applyFont="1" applyAlignment="1">
      <alignment horizontal="right"/>
    </xf>
    <xf numFmtId="3" fontId="18" fillId="0" borderId="3" xfId="0" applyNumberFormat="1" applyFont="1" applyBorder="1"/>
    <xf numFmtId="3" fontId="2" fillId="0" borderId="4" xfId="1" applyNumberFormat="1" applyBorder="1"/>
    <xf numFmtId="3" fontId="2" fillId="0" borderId="5" xfId="1" applyNumberFormat="1" applyBorder="1"/>
    <xf numFmtId="3" fontId="18" fillId="0" borderId="5" xfId="0" applyNumberFormat="1" applyFont="1" applyBorder="1" applyAlignment="1">
      <alignment horizontal="right"/>
    </xf>
    <xf numFmtId="0" fontId="2" fillId="0" borderId="4" xfId="1" applyBorder="1"/>
    <xf numFmtId="3" fontId="18" fillId="0" borderId="0" xfId="0" applyNumberFormat="1" applyFont="1" applyAlignment="1">
      <alignment horizontal="right"/>
    </xf>
    <xf numFmtId="9" fontId="2" fillId="0" borderId="4" xfId="3" applyFont="1" applyBorder="1"/>
    <xf numFmtId="9" fontId="2" fillId="0" borderId="5" xfId="3" applyFont="1" applyBorder="1"/>
    <xf numFmtId="9" fontId="18" fillId="0" borderId="5" xfId="3" applyFont="1" applyBorder="1" applyAlignment="1">
      <alignment horizontal="right"/>
    </xf>
    <xf numFmtId="0" fontId="19" fillId="0" borderId="0" xfId="0" applyFont="1"/>
    <xf numFmtId="0" fontId="20" fillId="0" borderId="0" xfId="0" applyFont="1"/>
    <xf numFmtId="0" fontId="21" fillId="0" borderId="0" xfId="0" applyFont="1"/>
    <xf numFmtId="0" fontId="22" fillId="0" borderId="0" xfId="0" applyFont="1"/>
    <xf numFmtId="0" fontId="1" fillId="0" borderId="0" xfId="0" applyFont="1"/>
    <xf numFmtId="9" fontId="17" fillId="0" borderId="0" xfId="3" applyFont="1"/>
    <xf numFmtId="0" fontId="2" fillId="0" borderId="0" xfId="1"/>
    <xf numFmtId="3" fontId="18" fillId="0" borderId="3" xfId="0" applyNumberFormat="1" applyFont="1" applyBorder="1" applyAlignment="1">
      <alignment horizontal="right"/>
    </xf>
    <xf numFmtId="0" fontId="17" fillId="0" borderId="1" xfId="0" applyFont="1" applyBorder="1" applyAlignment="1">
      <alignment horizontal="right"/>
    </xf>
    <xf numFmtId="0" fontId="17" fillId="0" borderId="1" xfId="0" applyFont="1" applyBorder="1" applyAlignment="1">
      <alignment horizontal="right" wrapText="1"/>
    </xf>
    <xf numFmtId="0" fontId="23" fillId="0" borderId="0" xfId="0" applyFont="1" applyAlignment="1">
      <alignment horizontal="left" vertical="top" wrapText="1"/>
    </xf>
    <xf numFmtId="0" fontId="23" fillId="0" borderId="0" xfId="0" applyFont="1" applyAlignment="1">
      <alignment vertical="top" wrapText="1"/>
    </xf>
    <xf numFmtId="164" fontId="18" fillId="0" borderId="5" xfId="3" applyNumberFormat="1" applyFont="1" applyBorder="1" applyAlignment="1">
      <alignment horizontal="right"/>
    </xf>
    <xf numFmtId="0" fontId="17" fillId="0" borderId="0" xfId="0" applyFont="1" applyAlignment="1">
      <alignment horizontal="right" wrapText="1"/>
    </xf>
    <xf numFmtId="0" fontId="2" fillId="0" borderId="6" xfId="1" applyBorder="1"/>
    <xf numFmtId="0" fontId="2" fillId="0" borderId="7" xfId="1" applyBorder="1"/>
    <xf numFmtId="0" fontId="2" fillId="0" borderId="7" xfId="1" applyBorder="1" applyAlignment="1">
      <alignment horizontal="right"/>
    </xf>
    <xf numFmtId="0" fontId="4" fillId="2" borderId="0" xfId="0" applyFont="1" applyFill="1" applyAlignment="1">
      <alignment horizontal="left" vertical="center"/>
    </xf>
    <xf numFmtId="0" fontId="4" fillId="3" borderId="0" xfId="0" applyFont="1" applyFill="1" applyAlignment="1">
      <alignment vertical="center"/>
    </xf>
    <xf numFmtId="0" fontId="23" fillId="0" borderId="0" xfId="0" applyFont="1" applyAlignment="1">
      <alignment horizontal="left" vertical="top" wrapText="1"/>
    </xf>
  </cellXfs>
  <cellStyles count="4">
    <cellStyle name="Normal" xfId="0" builtinId="0"/>
    <cellStyle name="Normal 2" xfId="2" xr:uid="{00000000-0005-0000-0000-000030000000}"/>
    <cellStyle name="Normal_Tabell 3" xfId="1" xr:uid="{5FA8F3A3-7D23-433B-A504-9267EFCE7D58}"/>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444455</xdr:colOff>
      <xdr:row>8</xdr:row>
      <xdr:rowOff>28575</xdr:rowOff>
    </xdr:to>
    <xdr:pic>
      <xdr:nvPicPr>
        <xdr:cNvPr id="2" name="Bildobjekt 1">
          <a:extLst>
            <a:ext uri="{FF2B5EF4-FFF2-40B4-BE49-F238E27FC236}">
              <a16:creationId xmlns:a16="http://schemas.microsoft.com/office/drawing/2014/main" id="{7C096E9F-4C41-4DB3-B8A5-6AF87B851F74}"/>
            </a:ext>
          </a:extLst>
        </xdr:cNvPr>
        <xdr:cNvPicPr>
          <a:picLocks noChangeAspect="1"/>
        </xdr:cNvPicPr>
      </xdr:nvPicPr>
      <xdr:blipFill>
        <a:blip xmlns:r="http://schemas.openxmlformats.org/officeDocument/2006/relationships" r:embed="rId1"/>
        <a:stretch>
          <a:fillRect/>
        </a:stretch>
      </xdr:blipFill>
      <xdr:spPr>
        <a:xfrm>
          <a:off x="609600" y="790575"/>
          <a:ext cx="3359105"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26</xdr:row>
      <xdr:rowOff>0</xdr:rowOff>
    </xdr:from>
    <xdr:to>
      <xdr:col>8</xdr:col>
      <xdr:colOff>171115</xdr:colOff>
      <xdr:row>27</xdr:row>
      <xdr:rowOff>57150</xdr:rowOff>
    </xdr:to>
    <xdr:pic>
      <xdr:nvPicPr>
        <xdr:cNvPr id="2" name="Bildobjekt 1">
          <a:extLst>
            <a:ext uri="{FF2B5EF4-FFF2-40B4-BE49-F238E27FC236}">
              <a16:creationId xmlns:a16="http://schemas.microsoft.com/office/drawing/2014/main" id="{BEC053F9-3E82-47A0-9993-CB45C9A1F903}"/>
            </a:ext>
          </a:extLst>
        </xdr:cNvPr>
        <xdr:cNvPicPr>
          <a:picLocks noChangeAspect="1"/>
        </xdr:cNvPicPr>
      </xdr:nvPicPr>
      <xdr:blipFill>
        <a:blip xmlns:r="http://schemas.openxmlformats.org/officeDocument/2006/relationships" r:embed="rId1"/>
        <a:stretch>
          <a:fillRect/>
        </a:stretch>
      </xdr:blipFill>
      <xdr:spPr>
        <a:xfrm>
          <a:off x="4267200" y="6505575"/>
          <a:ext cx="856915" cy="238125"/>
        </a:xfrm>
        <a:prstGeom prst="rect">
          <a:avLst/>
        </a:prstGeom>
      </xdr:spPr>
    </xdr:pic>
    <xdr:clientData/>
  </xdr:twoCellAnchor>
</xdr:wsDr>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D02C-E6CD-4C9C-85B5-AF5EB34EDE25}">
  <dimension ref="A1:J27"/>
  <sheetViews>
    <sheetView showGridLines="0" tabSelected="1" workbookViewId="0">
      <selection sqref="A1:J1"/>
    </sheetView>
  </sheetViews>
  <sheetFormatPr defaultRowHeight="12" x14ac:dyDescent="0.2"/>
  <cols>
    <col min="1" max="1" width="9" style="4"/>
    <col min="2" max="2" width="11.25" style="4" customWidth="1"/>
    <col min="3" max="255" width="9" style="4"/>
    <col min="256" max="256" width="11.25" style="4" customWidth="1"/>
    <col min="257" max="511" width="9" style="4"/>
    <col min="512" max="512" width="11.25" style="4" customWidth="1"/>
    <col min="513" max="767" width="9" style="4"/>
    <col min="768" max="768" width="11.25" style="4" customWidth="1"/>
    <col min="769" max="1023" width="9" style="4"/>
    <col min="1024" max="1024" width="11.25" style="4" customWidth="1"/>
    <col min="1025" max="1279" width="9" style="4"/>
    <col min="1280" max="1280" width="11.25" style="4" customWidth="1"/>
    <col min="1281" max="1535" width="9" style="4"/>
    <col min="1536" max="1536" width="11.25" style="4" customWidth="1"/>
    <col min="1537" max="1791" width="9" style="4"/>
    <col min="1792" max="1792" width="11.25" style="4" customWidth="1"/>
    <col min="1793" max="2047" width="9" style="4"/>
    <col min="2048" max="2048" width="11.25" style="4" customWidth="1"/>
    <col min="2049" max="2303" width="9" style="4"/>
    <col min="2304" max="2304" width="11.25" style="4" customWidth="1"/>
    <col min="2305" max="2559" width="9" style="4"/>
    <col min="2560" max="2560" width="11.25" style="4" customWidth="1"/>
    <col min="2561" max="2815" width="9" style="4"/>
    <col min="2816" max="2816" width="11.25" style="4" customWidth="1"/>
    <col min="2817" max="3071" width="9" style="4"/>
    <col min="3072" max="3072" width="11.25" style="4" customWidth="1"/>
    <col min="3073" max="3327" width="9" style="4"/>
    <col min="3328" max="3328" width="11.25" style="4" customWidth="1"/>
    <col min="3329" max="3583" width="9" style="4"/>
    <col min="3584" max="3584" width="11.25" style="4" customWidth="1"/>
    <col min="3585" max="3839" width="9" style="4"/>
    <col min="3840" max="3840" width="11.25" style="4" customWidth="1"/>
    <col min="3841" max="4095" width="9" style="4"/>
    <col min="4096" max="4096" width="11.25" style="4" customWidth="1"/>
    <col min="4097" max="4351" width="9" style="4"/>
    <col min="4352" max="4352" width="11.25" style="4" customWidth="1"/>
    <col min="4353" max="4607" width="9" style="4"/>
    <col min="4608" max="4608" width="11.25" style="4" customWidth="1"/>
    <col min="4609" max="4863" width="9" style="4"/>
    <col min="4864" max="4864" width="11.25" style="4" customWidth="1"/>
    <col min="4865" max="5119" width="9" style="4"/>
    <col min="5120" max="5120" width="11.25" style="4" customWidth="1"/>
    <col min="5121" max="5375" width="9" style="4"/>
    <col min="5376" max="5376" width="11.25" style="4" customWidth="1"/>
    <col min="5377" max="5631" width="9" style="4"/>
    <col min="5632" max="5632" width="11.25" style="4" customWidth="1"/>
    <col min="5633" max="5887" width="9" style="4"/>
    <col min="5888" max="5888" width="11.25" style="4" customWidth="1"/>
    <col min="5889" max="6143" width="9" style="4"/>
    <col min="6144" max="6144" width="11.25" style="4" customWidth="1"/>
    <col min="6145" max="6399" width="9" style="4"/>
    <col min="6400" max="6400" width="11.25" style="4" customWidth="1"/>
    <col min="6401" max="6655" width="9" style="4"/>
    <col min="6656" max="6656" width="11.25" style="4" customWidth="1"/>
    <col min="6657" max="6911" width="9" style="4"/>
    <col min="6912" max="6912" width="11.25" style="4" customWidth="1"/>
    <col min="6913" max="7167" width="9" style="4"/>
    <col min="7168" max="7168" width="11.25" style="4" customWidth="1"/>
    <col min="7169" max="7423" width="9" style="4"/>
    <col min="7424" max="7424" width="11.25" style="4" customWidth="1"/>
    <col min="7425" max="7679" width="9" style="4"/>
    <col min="7680" max="7680" width="11.25" style="4" customWidth="1"/>
    <col min="7681" max="7935" width="9" style="4"/>
    <col min="7936" max="7936" width="11.25" style="4" customWidth="1"/>
    <col min="7937" max="8191" width="9" style="4"/>
    <col min="8192" max="8192" width="11.25" style="4" customWidth="1"/>
    <col min="8193" max="8447" width="9" style="4"/>
    <col min="8448" max="8448" width="11.25" style="4" customWidth="1"/>
    <col min="8449" max="8703" width="9" style="4"/>
    <col min="8704" max="8704" width="11.25" style="4" customWidth="1"/>
    <col min="8705" max="8959" width="9" style="4"/>
    <col min="8960" max="8960" width="11.25" style="4" customWidth="1"/>
    <col min="8961" max="9215" width="9" style="4"/>
    <col min="9216" max="9216" width="11.25" style="4" customWidth="1"/>
    <col min="9217" max="9471" width="9" style="4"/>
    <col min="9472" max="9472" width="11.25" style="4" customWidth="1"/>
    <col min="9473" max="9727" width="9" style="4"/>
    <col min="9728" max="9728" width="11.25" style="4" customWidth="1"/>
    <col min="9729" max="9983" width="9" style="4"/>
    <col min="9984" max="9984" width="11.25" style="4" customWidth="1"/>
    <col min="9985" max="10239" width="9" style="4"/>
    <col min="10240" max="10240" width="11.25" style="4" customWidth="1"/>
    <col min="10241" max="10495" width="9" style="4"/>
    <col min="10496" max="10496" width="11.25" style="4" customWidth="1"/>
    <col min="10497" max="10751" width="9" style="4"/>
    <col min="10752" max="10752" width="11.25" style="4" customWidth="1"/>
    <col min="10753" max="11007" width="9" style="4"/>
    <col min="11008" max="11008" width="11.25" style="4" customWidth="1"/>
    <col min="11009" max="11263" width="9" style="4"/>
    <col min="11264" max="11264" width="11.25" style="4" customWidth="1"/>
    <col min="11265" max="11519" width="9" style="4"/>
    <col min="11520" max="11520" width="11.25" style="4" customWidth="1"/>
    <col min="11521" max="11775" width="9" style="4"/>
    <col min="11776" max="11776" width="11.25" style="4" customWidth="1"/>
    <col min="11777" max="12031" width="9" style="4"/>
    <col min="12032" max="12032" width="11.25" style="4" customWidth="1"/>
    <col min="12033" max="12287" width="9" style="4"/>
    <col min="12288" max="12288" width="11.25" style="4" customWidth="1"/>
    <col min="12289" max="12543" width="9" style="4"/>
    <col min="12544" max="12544" width="11.25" style="4" customWidth="1"/>
    <col min="12545" max="12799" width="9" style="4"/>
    <col min="12800" max="12800" width="11.25" style="4" customWidth="1"/>
    <col min="12801" max="13055" width="9" style="4"/>
    <col min="13056" max="13056" width="11.25" style="4" customWidth="1"/>
    <col min="13057" max="13311" width="9" style="4"/>
    <col min="13312" max="13312" width="11.25" style="4" customWidth="1"/>
    <col min="13313" max="13567" width="9" style="4"/>
    <col min="13568" max="13568" width="11.25" style="4" customWidth="1"/>
    <col min="13569" max="13823" width="9" style="4"/>
    <col min="13824" max="13824" width="11.25" style="4" customWidth="1"/>
    <col min="13825" max="14079" width="9" style="4"/>
    <col min="14080" max="14080" width="11.25" style="4" customWidth="1"/>
    <col min="14081" max="14335" width="9" style="4"/>
    <col min="14336" max="14336" width="11.25" style="4" customWidth="1"/>
    <col min="14337" max="14591" width="9" style="4"/>
    <col min="14592" max="14592" width="11.25" style="4" customWidth="1"/>
    <col min="14593" max="14847" width="9" style="4"/>
    <col min="14848" max="14848" width="11.25" style="4" customWidth="1"/>
    <col min="14849" max="15103" width="9" style="4"/>
    <col min="15104" max="15104" width="11.25" style="4" customWidth="1"/>
    <col min="15105" max="15359" width="9" style="4"/>
    <col min="15360" max="15360" width="11.25" style="4" customWidth="1"/>
    <col min="15361" max="15615" width="9" style="4"/>
    <col min="15616" max="15616" width="11.25" style="4" customWidth="1"/>
    <col min="15617" max="15871" width="9" style="4"/>
    <col min="15872" max="15872" width="11.25" style="4" customWidth="1"/>
    <col min="15873" max="16127" width="9" style="4"/>
    <col min="16128" max="16128" width="11.25" style="4" customWidth="1"/>
    <col min="16129" max="16384" width="9" style="4"/>
  </cols>
  <sheetData>
    <row r="1" spans="1:10" customFormat="1" ht="19.5" x14ac:dyDescent="0.2">
      <c r="A1" s="49" t="s">
        <v>15</v>
      </c>
      <c r="B1" s="49"/>
      <c r="C1" s="49"/>
      <c r="D1" s="49"/>
      <c r="E1" s="49"/>
      <c r="F1" s="49"/>
      <c r="G1" s="49"/>
      <c r="H1" s="49"/>
      <c r="I1" s="49"/>
      <c r="J1" s="49"/>
    </row>
    <row r="2" spans="1:10" customFormat="1" ht="14.25" customHeight="1" x14ac:dyDescent="0.2"/>
    <row r="3" spans="1:10" customFormat="1" ht="14.25" customHeight="1" x14ac:dyDescent="0.2"/>
    <row r="4" spans="1:10" customFormat="1" ht="14.25" customHeight="1" x14ac:dyDescent="0.2"/>
    <row r="5" spans="1:10" customFormat="1" ht="14.25" customHeight="1" x14ac:dyDescent="0.2"/>
    <row r="6" spans="1:10" customFormat="1" ht="14.25" customHeight="1" x14ac:dyDescent="0.2"/>
    <row r="7" spans="1:10" customFormat="1" ht="14.25" customHeight="1" x14ac:dyDescent="0.2"/>
    <row r="8" spans="1:10" customFormat="1" ht="14.25" customHeight="1" x14ac:dyDescent="0.2"/>
    <row r="9" spans="1:10" customFormat="1" ht="14.25" customHeight="1" x14ac:dyDescent="0.2"/>
    <row r="10" spans="1:10" customFormat="1" ht="14.25" customHeight="1" x14ac:dyDescent="0.2"/>
    <row r="11" spans="1:10" customFormat="1" ht="23.25" x14ac:dyDescent="0.35">
      <c r="B11" s="2" t="s">
        <v>24</v>
      </c>
      <c r="G11" s="3"/>
      <c r="H11" s="4"/>
      <c r="I11" s="5"/>
    </row>
    <row r="12" spans="1:10" customFormat="1" ht="14.25" customHeight="1" x14ac:dyDescent="0.3">
      <c r="B12" s="6"/>
    </row>
    <row r="13" spans="1:10" customFormat="1" ht="14.25" customHeight="1" x14ac:dyDescent="0.3">
      <c r="B13" s="7"/>
    </row>
    <row r="14" spans="1:10" customFormat="1" ht="14.25" customHeight="1" x14ac:dyDescent="0.2">
      <c r="B14" s="12" t="s">
        <v>29</v>
      </c>
      <c r="E14" s="8"/>
      <c r="F14" s="5"/>
    </row>
    <row r="15" spans="1:10" customFormat="1" ht="14.25" customHeight="1" x14ac:dyDescent="0.2">
      <c r="B15" s="32" t="s">
        <v>54</v>
      </c>
    </row>
    <row r="16" spans="1:10" customFormat="1" ht="14.25" customHeight="1" x14ac:dyDescent="0.2">
      <c r="B16" s="32"/>
    </row>
    <row r="17" spans="2:2" customFormat="1" ht="14.25" customHeight="1" x14ac:dyDescent="0.2">
      <c r="B17" s="32"/>
    </row>
    <row r="18" spans="2:2" customFormat="1" ht="14.25" customHeight="1" x14ac:dyDescent="0.2">
      <c r="B18" s="32"/>
    </row>
    <row r="19" spans="2:2" customFormat="1" ht="14.25" customHeight="1" x14ac:dyDescent="0.2">
      <c r="B19" s="33" t="s">
        <v>14</v>
      </c>
    </row>
    <row r="20" spans="2:2" ht="14.25" customHeight="1" x14ac:dyDescent="0.2">
      <c r="B20" s="9" t="s">
        <v>12</v>
      </c>
    </row>
    <row r="21" spans="2:2" ht="14.25" customHeight="1" x14ac:dyDescent="0.2">
      <c r="B21" s="36" t="s">
        <v>13</v>
      </c>
    </row>
    <row r="22" spans="2:2" ht="14.25" customHeight="1" x14ac:dyDescent="0.2"/>
    <row r="23" spans="2:2" customFormat="1" ht="14.25" customHeight="1" x14ac:dyDescent="0.2">
      <c r="B23" s="34" t="s">
        <v>10</v>
      </c>
    </row>
    <row r="24" spans="2:2" customFormat="1" ht="14.25" customHeight="1" x14ac:dyDescent="0.2">
      <c r="B24" s="34" t="s">
        <v>11</v>
      </c>
    </row>
    <row r="25" spans="2:2" customFormat="1" ht="14.25" customHeight="1" x14ac:dyDescent="0.2">
      <c r="B25" s="35"/>
    </row>
    <row r="26" spans="2:2" ht="14.25" customHeight="1" x14ac:dyDescent="0.2"/>
    <row r="27" spans="2:2" ht="14.25" customHeight="1" x14ac:dyDescent="0.2"/>
  </sheetData>
  <mergeCells count="1">
    <mergeCell ref="A1:J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1061-EF7A-463E-AB32-195812BC8D49}">
  <dimension ref="A1:N42"/>
  <sheetViews>
    <sheetView showGridLines="0" workbookViewId="0"/>
  </sheetViews>
  <sheetFormatPr defaultRowHeight="11.25" x14ac:dyDescent="0.2"/>
  <cols>
    <col min="1" max="2" width="9" style="16"/>
    <col min="3" max="3" width="10.125" style="16" bestFit="1" customWidth="1"/>
    <col min="4" max="4" width="10.75" style="16" bestFit="1" customWidth="1"/>
    <col min="5" max="5" width="14.125" style="16" customWidth="1"/>
    <col min="6" max="7" width="9" style="16" customWidth="1"/>
    <col min="8" max="16384" width="9" style="16"/>
  </cols>
  <sheetData>
    <row r="1" spans="1:7" ht="12" x14ac:dyDescent="0.2">
      <c r="A1" s="13" t="s">
        <v>46</v>
      </c>
    </row>
    <row r="2" spans="1:7" x14ac:dyDescent="0.2">
      <c r="A2" s="17"/>
    </row>
    <row r="3" spans="1:7" ht="22.5" x14ac:dyDescent="0.2">
      <c r="A3" s="18" t="s">
        <v>2</v>
      </c>
      <c r="B3" s="23" t="s">
        <v>3</v>
      </c>
      <c r="C3" s="19" t="s">
        <v>4</v>
      </c>
      <c r="D3" s="19" t="s">
        <v>5</v>
      </c>
      <c r="E3" s="20" t="s">
        <v>9</v>
      </c>
      <c r="F3" s="20" t="s">
        <v>8</v>
      </c>
    </row>
    <row r="4" spans="1:7" x14ac:dyDescent="0.2">
      <c r="A4" s="27">
        <v>2009</v>
      </c>
      <c r="B4" s="24">
        <v>175153</v>
      </c>
      <c r="C4" s="25">
        <v>40165</v>
      </c>
      <c r="D4" s="26">
        <v>1229</v>
      </c>
      <c r="E4" s="26">
        <v>804</v>
      </c>
      <c r="F4" s="26"/>
      <c r="G4" s="22"/>
    </row>
    <row r="5" spans="1:7" x14ac:dyDescent="0.2">
      <c r="A5" s="27">
        <v>2010</v>
      </c>
      <c r="B5" s="24">
        <v>204456</v>
      </c>
      <c r="C5" s="25">
        <v>35465</v>
      </c>
      <c r="D5" s="26">
        <v>1022</v>
      </c>
      <c r="E5" s="26">
        <v>423</v>
      </c>
      <c r="F5" s="26">
        <f>B5-B4</f>
        <v>29303</v>
      </c>
      <c r="G5" s="22"/>
    </row>
    <row r="6" spans="1:7" x14ac:dyDescent="0.2">
      <c r="A6" s="27">
        <v>2011</v>
      </c>
      <c r="B6" s="24">
        <v>218175</v>
      </c>
      <c r="C6" s="25">
        <v>15283</v>
      </c>
      <c r="D6" s="26">
        <v>2064</v>
      </c>
      <c r="E6" s="26">
        <v>1305</v>
      </c>
      <c r="F6" s="26">
        <f t="shared" ref="F6:F13" si="0">B6-B5</f>
        <v>13719</v>
      </c>
      <c r="G6" s="22"/>
    </row>
    <row r="7" spans="1:7" x14ac:dyDescent="0.2">
      <c r="A7" s="27">
        <v>2012</v>
      </c>
      <c r="B7" s="24">
        <v>225868</v>
      </c>
      <c r="C7" s="25">
        <v>5904</v>
      </c>
      <c r="D7" s="26">
        <v>2014</v>
      </c>
      <c r="E7" s="26">
        <v>1021</v>
      </c>
      <c r="F7" s="26">
        <f t="shared" si="0"/>
        <v>7693</v>
      </c>
      <c r="G7" s="22"/>
    </row>
    <row r="8" spans="1:7" x14ac:dyDescent="0.2">
      <c r="A8" s="27">
        <v>2013</v>
      </c>
      <c r="B8" s="24">
        <v>228726</v>
      </c>
      <c r="C8" s="25">
        <v>3243</v>
      </c>
      <c r="D8" s="26">
        <v>1605</v>
      </c>
      <c r="E8" s="26">
        <v>406</v>
      </c>
      <c r="F8" s="26">
        <f t="shared" si="0"/>
        <v>2858</v>
      </c>
      <c r="G8" s="22"/>
    </row>
    <row r="9" spans="1:7" x14ac:dyDescent="0.2">
      <c r="A9" s="27">
        <v>2014</v>
      </c>
      <c r="B9" s="24">
        <v>229621</v>
      </c>
      <c r="C9" s="25">
        <v>2691</v>
      </c>
      <c r="D9" s="26">
        <v>1826</v>
      </c>
      <c r="E9" s="26">
        <v>467</v>
      </c>
      <c r="F9" s="26">
        <f t="shared" si="0"/>
        <v>895</v>
      </c>
      <c r="G9" s="22"/>
    </row>
    <row r="10" spans="1:7" x14ac:dyDescent="0.2">
      <c r="A10" s="27">
        <v>2015</v>
      </c>
      <c r="B10" s="24">
        <v>228175</v>
      </c>
      <c r="C10" s="25">
        <v>1370</v>
      </c>
      <c r="D10" s="26">
        <v>2376</v>
      </c>
      <c r="E10" s="26">
        <v>568</v>
      </c>
      <c r="F10" s="26">
        <f t="shared" si="0"/>
        <v>-1446</v>
      </c>
      <c r="G10" s="22"/>
    </row>
    <row r="11" spans="1:7" x14ac:dyDescent="0.2">
      <c r="A11" s="27">
        <v>2016</v>
      </c>
      <c r="B11" s="24">
        <v>224788</v>
      </c>
      <c r="C11" s="25">
        <v>856</v>
      </c>
      <c r="D11" s="26">
        <v>3296</v>
      </c>
      <c r="E11" s="26">
        <v>909</v>
      </c>
      <c r="F11" s="26">
        <f t="shared" si="0"/>
        <v>-3387</v>
      </c>
      <c r="G11" s="22"/>
    </row>
    <row r="12" spans="1:7" x14ac:dyDescent="0.2">
      <c r="A12" s="27">
        <v>2017</v>
      </c>
      <c r="B12" s="24">
        <v>220223</v>
      </c>
      <c r="C12" s="25">
        <v>1090</v>
      </c>
      <c r="D12" s="26">
        <v>4672</v>
      </c>
      <c r="E12" s="26">
        <v>1796</v>
      </c>
      <c r="F12" s="26">
        <f t="shared" si="0"/>
        <v>-4565</v>
      </c>
      <c r="G12" s="22"/>
    </row>
    <row r="13" spans="1:7" x14ac:dyDescent="0.2">
      <c r="A13" s="27">
        <v>2018</v>
      </c>
      <c r="B13" s="24">
        <v>212385</v>
      </c>
      <c r="C13" s="25">
        <v>1020</v>
      </c>
      <c r="D13" s="26">
        <v>6826</v>
      </c>
      <c r="E13" s="26">
        <v>2852</v>
      </c>
      <c r="F13" s="26">
        <f t="shared" si="0"/>
        <v>-7838</v>
      </c>
      <c r="G13" s="22"/>
    </row>
    <row r="16" spans="1:7" ht="12" x14ac:dyDescent="0.2">
      <c r="A16" s="14" t="s">
        <v>47</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v>45</v>
      </c>
      <c r="C19" s="26">
        <v>367</v>
      </c>
      <c r="D19" s="26">
        <v>211</v>
      </c>
      <c r="E19" s="26">
        <v>142</v>
      </c>
      <c r="F19" s="26">
        <v>28</v>
      </c>
      <c r="G19" s="26">
        <v>6</v>
      </c>
      <c r="H19" s="24">
        <v>799</v>
      </c>
      <c r="I19" s="25">
        <v>5</v>
      </c>
      <c r="J19" s="26"/>
      <c r="K19" s="26"/>
      <c r="L19" s="26"/>
      <c r="M19" s="26">
        <v>804</v>
      </c>
    </row>
    <row r="20" spans="1:14" x14ac:dyDescent="0.2">
      <c r="A20" s="47">
        <v>2010</v>
      </c>
      <c r="B20" s="26">
        <v>7</v>
      </c>
      <c r="C20" s="26">
        <v>46</v>
      </c>
      <c r="D20" s="26">
        <v>150</v>
      </c>
      <c r="E20" s="26">
        <v>85</v>
      </c>
      <c r="F20" s="26">
        <v>96</v>
      </c>
      <c r="G20" s="26">
        <v>17</v>
      </c>
      <c r="H20" s="24">
        <v>401</v>
      </c>
      <c r="I20" s="25">
        <v>20</v>
      </c>
      <c r="J20" s="26">
        <v>2</v>
      </c>
      <c r="K20" s="26"/>
      <c r="L20" s="26"/>
      <c r="M20" s="26">
        <v>423</v>
      </c>
    </row>
    <row r="21" spans="1:14" x14ac:dyDescent="0.2">
      <c r="A21" s="47">
        <v>2011</v>
      </c>
      <c r="B21" s="26">
        <v>2</v>
      </c>
      <c r="C21" s="26">
        <v>286</v>
      </c>
      <c r="D21" s="26">
        <v>454</v>
      </c>
      <c r="E21" s="26">
        <v>341</v>
      </c>
      <c r="F21" s="26">
        <v>146</v>
      </c>
      <c r="G21" s="26">
        <v>45</v>
      </c>
      <c r="H21" s="24">
        <v>1274</v>
      </c>
      <c r="I21" s="25">
        <v>30</v>
      </c>
      <c r="J21" s="26">
        <v>1</v>
      </c>
      <c r="K21" s="26"/>
      <c r="L21" s="26"/>
      <c r="M21" s="26">
        <v>1305</v>
      </c>
    </row>
    <row r="22" spans="1:14" x14ac:dyDescent="0.2">
      <c r="A22" s="47">
        <v>2012</v>
      </c>
      <c r="B22" s="26"/>
      <c r="C22" s="26">
        <v>77</v>
      </c>
      <c r="D22" s="26">
        <v>515</v>
      </c>
      <c r="E22" s="26">
        <v>126</v>
      </c>
      <c r="F22" s="26">
        <v>164</v>
      </c>
      <c r="G22" s="26">
        <v>63</v>
      </c>
      <c r="H22" s="24">
        <v>945</v>
      </c>
      <c r="I22" s="25">
        <v>73</v>
      </c>
      <c r="J22" s="26">
        <v>2</v>
      </c>
      <c r="K22" s="26">
        <v>1</v>
      </c>
      <c r="L22" s="26"/>
      <c r="M22" s="26">
        <v>1021</v>
      </c>
    </row>
    <row r="23" spans="1:14" x14ac:dyDescent="0.2">
      <c r="A23" s="47">
        <v>2013</v>
      </c>
      <c r="B23" s="26">
        <v>2</v>
      </c>
      <c r="C23" s="26">
        <v>5</v>
      </c>
      <c r="D23" s="26">
        <v>36</v>
      </c>
      <c r="E23" s="26">
        <v>99</v>
      </c>
      <c r="F23" s="26">
        <v>57</v>
      </c>
      <c r="G23" s="26">
        <v>85</v>
      </c>
      <c r="H23" s="24">
        <v>284</v>
      </c>
      <c r="I23" s="25">
        <v>108</v>
      </c>
      <c r="J23" s="26">
        <v>12</v>
      </c>
      <c r="K23" s="26">
        <v>2</v>
      </c>
      <c r="L23" s="26"/>
      <c r="M23" s="26">
        <v>406</v>
      </c>
    </row>
    <row r="24" spans="1:14" x14ac:dyDescent="0.2">
      <c r="A24" s="47">
        <v>2014</v>
      </c>
      <c r="B24" s="26"/>
      <c r="C24" s="26">
        <v>62</v>
      </c>
      <c r="D24" s="26">
        <v>55</v>
      </c>
      <c r="E24" s="26">
        <v>45</v>
      </c>
      <c r="F24" s="26">
        <v>48</v>
      </c>
      <c r="G24" s="26">
        <v>38</v>
      </c>
      <c r="H24" s="24">
        <v>248</v>
      </c>
      <c r="I24" s="25">
        <v>204</v>
      </c>
      <c r="J24" s="26">
        <v>15</v>
      </c>
      <c r="K24" s="26"/>
      <c r="L24" s="26"/>
      <c r="M24" s="26">
        <v>467</v>
      </c>
    </row>
    <row r="25" spans="1:14" x14ac:dyDescent="0.2">
      <c r="A25" s="47">
        <v>2015</v>
      </c>
      <c r="B25" s="26"/>
      <c r="C25" s="26"/>
      <c r="D25" s="26">
        <v>10</v>
      </c>
      <c r="E25" s="26">
        <v>20</v>
      </c>
      <c r="F25" s="26">
        <v>66</v>
      </c>
      <c r="G25" s="26">
        <v>64</v>
      </c>
      <c r="H25" s="24">
        <v>160</v>
      </c>
      <c r="I25" s="25">
        <v>373</v>
      </c>
      <c r="J25" s="26">
        <v>34</v>
      </c>
      <c r="K25" s="26">
        <v>1</v>
      </c>
      <c r="L25" s="26"/>
      <c r="M25" s="26">
        <v>568</v>
      </c>
    </row>
    <row r="26" spans="1:14" x14ac:dyDescent="0.2">
      <c r="A26" s="47">
        <v>2016</v>
      </c>
      <c r="B26" s="26"/>
      <c r="C26" s="26"/>
      <c r="D26" s="26">
        <v>10</v>
      </c>
      <c r="E26" s="26">
        <v>16</v>
      </c>
      <c r="F26" s="26">
        <v>43</v>
      </c>
      <c r="G26" s="26">
        <v>59</v>
      </c>
      <c r="H26" s="24">
        <v>128</v>
      </c>
      <c r="I26" s="25">
        <v>692</v>
      </c>
      <c r="J26" s="26">
        <v>89</v>
      </c>
      <c r="K26" s="26"/>
      <c r="L26" s="26"/>
      <c r="M26" s="26">
        <v>909</v>
      </c>
    </row>
    <row r="27" spans="1:14" x14ac:dyDescent="0.2">
      <c r="A27" s="47">
        <v>2017</v>
      </c>
      <c r="B27" s="26"/>
      <c r="C27" s="26">
        <v>1</v>
      </c>
      <c r="D27" s="26">
        <v>5</v>
      </c>
      <c r="E27" s="26">
        <v>32</v>
      </c>
      <c r="F27" s="26">
        <v>46</v>
      </c>
      <c r="G27" s="26">
        <v>38</v>
      </c>
      <c r="H27" s="24">
        <v>122</v>
      </c>
      <c r="I27" s="25">
        <v>1340</v>
      </c>
      <c r="J27" s="26">
        <v>331</v>
      </c>
      <c r="K27" s="26">
        <v>3</v>
      </c>
      <c r="L27" s="26"/>
      <c r="M27" s="26">
        <v>1796</v>
      </c>
      <c r="N27" s="37"/>
    </row>
    <row r="28" spans="1:14" x14ac:dyDescent="0.2">
      <c r="A28" s="48" t="s">
        <v>55</v>
      </c>
      <c r="B28" s="26"/>
      <c r="C28" s="26">
        <v>3</v>
      </c>
      <c r="D28" s="26"/>
      <c r="E28" s="26">
        <v>32</v>
      </c>
      <c r="F28" s="26">
        <v>89</v>
      </c>
      <c r="G28" s="26">
        <v>36</v>
      </c>
      <c r="H28" s="24">
        <v>160</v>
      </c>
      <c r="I28" s="25">
        <v>1890</v>
      </c>
      <c r="J28" s="26">
        <v>794</v>
      </c>
      <c r="K28" s="26">
        <v>7</v>
      </c>
      <c r="L28" s="26">
        <v>1</v>
      </c>
      <c r="M28" s="26">
        <f>SUM(H28:L28)</f>
        <v>2852</v>
      </c>
      <c r="N28" s="37"/>
    </row>
    <row r="30" spans="1:14" ht="12" x14ac:dyDescent="0.2">
      <c r="A30" s="15" t="s">
        <v>48</v>
      </c>
    </row>
    <row r="32" spans="1:14" x14ac:dyDescent="0.2">
      <c r="A32" s="18" t="s">
        <v>2</v>
      </c>
      <c r="B32" s="39" t="s">
        <v>17</v>
      </c>
      <c r="C32" s="40" t="s">
        <v>18</v>
      </c>
      <c r="D32" s="40" t="s">
        <v>19</v>
      </c>
      <c r="E32" s="41" t="s">
        <v>20</v>
      </c>
      <c r="F32" s="41" t="s">
        <v>21</v>
      </c>
      <c r="G32" s="41" t="s">
        <v>22</v>
      </c>
    </row>
    <row r="33" spans="1:7" x14ac:dyDescent="0.2">
      <c r="A33" s="27">
        <v>2009</v>
      </c>
      <c r="B33" s="29">
        <f t="shared" ref="B33:B42" si="1">H19/$M19</f>
        <v>0.99378109452736318</v>
      </c>
      <c r="C33" s="31">
        <f t="shared" ref="C33:C42" si="2">I19/$M19</f>
        <v>6.2189054726368162E-3</v>
      </c>
      <c r="D33" s="31"/>
      <c r="E33" s="31"/>
      <c r="F33" s="31"/>
      <c r="G33" s="31">
        <f t="shared" ref="G33:G41" si="3">SUM(B33:F33)</f>
        <v>1</v>
      </c>
    </row>
    <row r="34" spans="1:7" x14ac:dyDescent="0.2">
      <c r="A34" s="27">
        <v>2010</v>
      </c>
      <c r="B34" s="29">
        <f t="shared" si="1"/>
        <v>0.94799054373522462</v>
      </c>
      <c r="C34" s="31">
        <f t="shared" si="2"/>
        <v>4.7281323877068557E-2</v>
      </c>
      <c r="D34" s="31">
        <f t="shared" ref="D34:D42" si="4">J20/$M20</f>
        <v>4.7281323877068557E-3</v>
      </c>
      <c r="E34" s="31"/>
      <c r="F34" s="31"/>
      <c r="G34" s="31">
        <f t="shared" si="3"/>
        <v>1</v>
      </c>
    </row>
    <row r="35" spans="1:7" x14ac:dyDescent="0.2">
      <c r="A35" s="27">
        <v>2011</v>
      </c>
      <c r="B35" s="29">
        <f t="shared" si="1"/>
        <v>0.97624521072796933</v>
      </c>
      <c r="C35" s="31">
        <f t="shared" si="2"/>
        <v>2.2988505747126436E-2</v>
      </c>
      <c r="D35" s="31">
        <f t="shared" si="4"/>
        <v>7.6628352490421458E-4</v>
      </c>
      <c r="E35" s="31"/>
      <c r="F35" s="31"/>
      <c r="G35" s="31">
        <f t="shared" si="3"/>
        <v>1</v>
      </c>
    </row>
    <row r="36" spans="1:7" x14ac:dyDescent="0.2">
      <c r="A36" s="27">
        <v>2012</v>
      </c>
      <c r="B36" s="29">
        <f t="shared" si="1"/>
        <v>0.92556317335945149</v>
      </c>
      <c r="C36" s="31">
        <f t="shared" si="2"/>
        <v>7.1498530852105779E-2</v>
      </c>
      <c r="D36" s="31">
        <f t="shared" si="4"/>
        <v>1.9588638589618022E-3</v>
      </c>
      <c r="E36" s="44">
        <f>K22/$M22</f>
        <v>9.7943192948090111E-4</v>
      </c>
      <c r="F36" s="31"/>
      <c r="G36" s="31">
        <f t="shared" si="3"/>
        <v>1</v>
      </c>
    </row>
    <row r="37" spans="1:7" x14ac:dyDescent="0.2">
      <c r="A37" s="27">
        <v>2013</v>
      </c>
      <c r="B37" s="29">
        <f t="shared" si="1"/>
        <v>0.69950738916256161</v>
      </c>
      <c r="C37" s="31">
        <f t="shared" si="2"/>
        <v>0.26600985221674878</v>
      </c>
      <c r="D37" s="31">
        <f t="shared" si="4"/>
        <v>2.9556650246305417E-2</v>
      </c>
      <c r="E37" s="44">
        <f>K23/$M23</f>
        <v>4.9261083743842365E-3</v>
      </c>
      <c r="F37" s="31"/>
      <c r="G37" s="31">
        <f t="shared" si="3"/>
        <v>1</v>
      </c>
    </row>
    <row r="38" spans="1:7" x14ac:dyDescent="0.2">
      <c r="A38" s="27">
        <v>2014</v>
      </c>
      <c r="B38" s="29">
        <f t="shared" si="1"/>
        <v>0.53104925053533192</v>
      </c>
      <c r="C38" s="31">
        <f t="shared" si="2"/>
        <v>0.43683083511777304</v>
      </c>
      <c r="D38" s="31">
        <f t="shared" si="4"/>
        <v>3.2119914346895075E-2</v>
      </c>
      <c r="E38" s="44"/>
      <c r="F38" s="31"/>
      <c r="G38" s="31">
        <f t="shared" si="3"/>
        <v>1</v>
      </c>
    </row>
    <row r="39" spans="1:7" x14ac:dyDescent="0.2">
      <c r="A39" s="27">
        <v>2015</v>
      </c>
      <c r="B39" s="29">
        <f t="shared" si="1"/>
        <v>0.28169014084507044</v>
      </c>
      <c r="C39" s="31">
        <f t="shared" si="2"/>
        <v>0.65669014084507038</v>
      </c>
      <c r="D39" s="31">
        <f t="shared" si="4"/>
        <v>5.9859154929577461E-2</v>
      </c>
      <c r="E39" s="44">
        <f>K25/$M25</f>
        <v>1.7605633802816902E-3</v>
      </c>
      <c r="F39" s="31"/>
      <c r="G39" s="31">
        <f t="shared" si="3"/>
        <v>1</v>
      </c>
    </row>
    <row r="40" spans="1:7" x14ac:dyDescent="0.2">
      <c r="A40" s="27">
        <v>2016</v>
      </c>
      <c r="B40" s="29">
        <f t="shared" si="1"/>
        <v>0.14081408140814081</v>
      </c>
      <c r="C40" s="31">
        <f t="shared" si="2"/>
        <v>0.76127612761276131</v>
      </c>
      <c r="D40" s="31">
        <f t="shared" si="4"/>
        <v>9.790979097909791E-2</v>
      </c>
      <c r="E40" s="44"/>
      <c r="F40" s="31"/>
      <c r="G40" s="31">
        <f t="shared" si="3"/>
        <v>1</v>
      </c>
    </row>
    <row r="41" spans="1:7" x14ac:dyDescent="0.2">
      <c r="A41" s="27">
        <v>2017</v>
      </c>
      <c r="B41" s="29">
        <f t="shared" si="1"/>
        <v>6.7928730512249444E-2</v>
      </c>
      <c r="C41" s="31">
        <f t="shared" si="2"/>
        <v>0.74610244988864138</v>
      </c>
      <c r="D41" s="31">
        <f t="shared" si="4"/>
        <v>0.18429844097995546</v>
      </c>
      <c r="E41" s="44">
        <f>K27/$M27</f>
        <v>1.6703786191536749E-3</v>
      </c>
      <c r="F41" s="31"/>
      <c r="G41" s="31">
        <f t="shared" si="3"/>
        <v>1</v>
      </c>
    </row>
    <row r="42" spans="1:7" x14ac:dyDescent="0.2">
      <c r="A42" s="27">
        <v>2018</v>
      </c>
      <c r="B42" s="29">
        <f t="shared" si="1"/>
        <v>5.6100981767180924E-2</v>
      </c>
      <c r="C42" s="31">
        <f t="shared" si="2"/>
        <v>0.66269284712482468</v>
      </c>
      <c r="D42" s="31">
        <f t="shared" si="4"/>
        <v>0.27840112201963535</v>
      </c>
      <c r="E42" s="44">
        <f>K28/$M28</f>
        <v>2.4544179523141654E-3</v>
      </c>
      <c r="F42" s="31"/>
      <c r="G42" s="31">
        <f t="shared" ref="G42" si="5">SUM(B42:F42)</f>
        <v>0.99964936886395506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130A-4EAC-4C9A-9E4C-28260BDF12A4}">
  <sheetPr>
    <tabColor rgb="FFFF0000"/>
  </sheetPr>
  <dimension ref="A1:K29"/>
  <sheetViews>
    <sheetView showGridLines="0" workbookViewId="0">
      <selection sqref="A1:I1"/>
    </sheetView>
  </sheetViews>
  <sheetFormatPr defaultRowHeight="14.25" x14ac:dyDescent="0.2"/>
  <sheetData>
    <row r="1" spans="1:11" ht="19.5" x14ac:dyDescent="0.2">
      <c r="A1" s="50" t="s">
        <v>24</v>
      </c>
      <c r="B1" s="50"/>
      <c r="C1" s="50"/>
      <c r="D1" s="50"/>
      <c r="E1" s="50"/>
      <c r="F1" s="50"/>
      <c r="G1" s="50"/>
      <c r="H1" s="50"/>
      <c r="I1" s="50"/>
    </row>
    <row r="2" spans="1:11" x14ac:dyDescent="0.2">
      <c r="A2" s="10"/>
      <c r="B2" s="10"/>
      <c r="C2" s="10"/>
      <c r="D2" s="10"/>
      <c r="E2" s="10"/>
      <c r="F2" s="10"/>
      <c r="G2" s="10"/>
      <c r="H2" s="10"/>
      <c r="I2" s="10"/>
    </row>
    <row r="3" spans="1:11" ht="14.25" customHeight="1" x14ac:dyDescent="0.2">
      <c r="A3" s="51" t="s">
        <v>53</v>
      </c>
      <c r="B3" s="51"/>
      <c r="C3" s="51"/>
      <c r="D3" s="51"/>
      <c r="E3" s="51"/>
      <c r="F3" s="51"/>
      <c r="G3" s="51"/>
      <c r="H3" s="51"/>
      <c r="I3" s="51"/>
      <c r="K3" t="s">
        <v>23</v>
      </c>
    </row>
    <row r="4" spans="1:11" x14ac:dyDescent="0.2">
      <c r="A4" s="51"/>
      <c r="B4" s="51"/>
      <c r="C4" s="51"/>
      <c r="D4" s="51"/>
      <c r="E4" s="51"/>
      <c r="F4" s="51"/>
      <c r="G4" s="51"/>
      <c r="H4" s="51"/>
      <c r="I4" s="51"/>
    </row>
    <row r="5" spans="1:11" x14ac:dyDescent="0.2">
      <c r="A5" s="51"/>
      <c r="B5" s="51"/>
      <c r="C5" s="51"/>
      <c r="D5" s="51"/>
      <c r="E5" s="51"/>
      <c r="F5" s="51"/>
      <c r="G5" s="51"/>
      <c r="H5" s="51"/>
      <c r="I5" s="51"/>
    </row>
    <row r="6" spans="1:11" x14ac:dyDescent="0.2">
      <c r="A6" s="51"/>
      <c r="B6" s="51"/>
      <c r="C6" s="51"/>
      <c r="D6" s="51"/>
      <c r="E6" s="51"/>
      <c r="F6" s="51"/>
      <c r="G6" s="51"/>
      <c r="H6" s="51"/>
      <c r="I6" s="51"/>
    </row>
    <row r="7" spans="1:11" x14ac:dyDescent="0.2">
      <c r="A7" s="51"/>
      <c r="B7" s="51"/>
      <c r="C7" s="51"/>
      <c r="D7" s="51"/>
      <c r="E7" s="51"/>
      <c r="F7" s="51"/>
      <c r="G7" s="51"/>
      <c r="H7" s="51"/>
      <c r="I7" s="51"/>
    </row>
    <row r="8" spans="1:11" ht="14.25" customHeight="1" x14ac:dyDescent="0.2">
      <c r="A8" s="51" t="s">
        <v>27</v>
      </c>
      <c r="B8" s="51"/>
      <c r="C8" s="51"/>
      <c r="D8" s="51"/>
      <c r="E8" s="51"/>
      <c r="F8" s="51"/>
      <c r="G8" s="51"/>
      <c r="H8" s="51"/>
      <c r="I8" s="51"/>
    </row>
    <row r="9" spans="1:11" x14ac:dyDescent="0.2">
      <c r="A9" s="51"/>
      <c r="B9" s="51"/>
      <c r="C9" s="51"/>
      <c r="D9" s="51"/>
      <c r="E9" s="51"/>
      <c r="F9" s="51"/>
      <c r="G9" s="51"/>
      <c r="H9" s="51"/>
      <c r="I9" s="51"/>
    </row>
    <row r="10" spans="1:11" x14ac:dyDescent="0.2">
      <c r="A10" s="42"/>
      <c r="B10" s="42"/>
      <c r="C10" s="42"/>
      <c r="D10" s="42"/>
      <c r="E10" s="42"/>
      <c r="F10" s="42"/>
      <c r="G10" s="42"/>
      <c r="H10" s="42"/>
      <c r="I10" s="42"/>
    </row>
    <row r="11" spans="1:11" ht="14.25" customHeight="1" x14ac:dyDescent="0.2">
      <c r="A11" s="51" t="s">
        <v>28</v>
      </c>
      <c r="B11" s="51"/>
      <c r="C11" s="51"/>
      <c r="D11" s="51"/>
      <c r="E11" s="51"/>
      <c r="F11" s="51"/>
      <c r="G11" s="51"/>
      <c r="H11" s="51"/>
      <c r="I11" s="51"/>
    </row>
    <row r="12" spans="1:11" x14ac:dyDescent="0.2">
      <c r="A12" s="51"/>
      <c r="B12" s="51"/>
      <c r="C12" s="51"/>
      <c r="D12" s="51"/>
      <c r="E12" s="51"/>
      <c r="F12" s="51"/>
      <c r="G12" s="51"/>
      <c r="H12" s="51"/>
      <c r="I12" s="51"/>
    </row>
    <row r="13" spans="1:11" x14ac:dyDescent="0.2">
      <c r="A13" s="51"/>
      <c r="B13" s="51"/>
      <c r="C13" s="51"/>
      <c r="D13" s="51"/>
      <c r="E13" s="51"/>
      <c r="F13" s="51"/>
      <c r="G13" s="51"/>
      <c r="H13" s="51"/>
      <c r="I13" s="51"/>
    </row>
    <row r="14" spans="1:11" x14ac:dyDescent="0.2">
      <c r="A14" s="51"/>
      <c r="B14" s="51"/>
      <c r="C14" s="51"/>
      <c r="D14" s="51"/>
      <c r="E14" s="51"/>
      <c r="F14" s="51"/>
      <c r="G14" s="51"/>
      <c r="H14" s="51"/>
      <c r="I14" s="51"/>
    </row>
    <row r="15" spans="1:11" x14ac:dyDescent="0.2">
      <c r="A15" s="43"/>
      <c r="B15" s="43"/>
      <c r="C15" s="43"/>
      <c r="D15" s="43"/>
      <c r="E15" s="43"/>
      <c r="F15" s="43"/>
      <c r="G15" s="43"/>
      <c r="H15" s="43"/>
      <c r="I15" s="43"/>
    </row>
    <row r="16" spans="1:11" ht="14.25" customHeight="1" x14ac:dyDescent="0.2">
      <c r="A16" s="51" t="s">
        <v>49</v>
      </c>
      <c r="B16" s="51"/>
      <c r="C16" s="51"/>
      <c r="D16" s="51"/>
      <c r="E16" s="51"/>
      <c r="F16" s="51"/>
      <c r="G16" s="51"/>
      <c r="H16" s="51"/>
      <c r="I16" s="51"/>
    </row>
    <row r="17" spans="1:9" x14ac:dyDescent="0.2">
      <c r="A17" s="51"/>
      <c r="B17" s="51"/>
      <c r="C17" s="51"/>
      <c r="D17" s="51"/>
      <c r="E17" s="51"/>
      <c r="F17" s="51"/>
      <c r="G17" s="51"/>
      <c r="H17" s="51"/>
      <c r="I17" s="51"/>
    </row>
    <row r="18" spans="1:9" x14ac:dyDescent="0.2">
      <c r="A18" s="43"/>
      <c r="B18" s="43"/>
      <c r="C18" s="43"/>
      <c r="D18" s="43"/>
      <c r="E18" s="43"/>
      <c r="F18" s="43"/>
      <c r="G18" s="43"/>
      <c r="H18" s="43"/>
      <c r="I18" s="43"/>
    </row>
    <row r="19" spans="1:9" x14ac:dyDescent="0.2">
      <c r="A19" s="43"/>
      <c r="B19" s="43"/>
      <c r="C19" s="43"/>
      <c r="D19" s="43"/>
      <c r="E19" s="43"/>
      <c r="F19" s="43"/>
      <c r="G19" s="43"/>
      <c r="H19" s="43"/>
      <c r="I19" s="43"/>
    </row>
    <row r="20" spans="1:9" x14ac:dyDescent="0.2">
      <c r="A20" s="43"/>
      <c r="B20" s="43"/>
      <c r="C20" s="43"/>
      <c r="D20" s="43"/>
      <c r="E20" s="43"/>
      <c r="F20" s="43"/>
      <c r="G20" s="43"/>
      <c r="H20" s="43"/>
      <c r="I20" s="43"/>
    </row>
    <row r="21" spans="1:9" x14ac:dyDescent="0.2">
      <c r="A21" s="43"/>
      <c r="B21" s="43"/>
      <c r="C21" s="43"/>
      <c r="D21" s="43"/>
      <c r="E21" s="43"/>
      <c r="F21" s="43"/>
      <c r="G21" s="43"/>
      <c r="H21" s="43"/>
      <c r="I21" s="43"/>
    </row>
    <row r="22" spans="1:9" x14ac:dyDescent="0.2">
      <c r="A22" s="43"/>
      <c r="B22" s="43"/>
      <c r="C22" s="43"/>
      <c r="D22" s="43"/>
      <c r="E22" s="43"/>
      <c r="F22" s="43"/>
      <c r="G22" s="43"/>
      <c r="H22" s="43"/>
      <c r="I22" s="43"/>
    </row>
    <row r="23" spans="1:9" x14ac:dyDescent="0.2">
      <c r="A23" s="43"/>
      <c r="B23" s="43"/>
      <c r="C23" s="43"/>
      <c r="D23" s="43"/>
      <c r="E23" s="43"/>
      <c r="F23" s="43"/>
      <c r="G23" s="43"/>
      <c r="H23" s="43"/>
      <c r="I23" s="43"/>
    </row>
    <row r="24" spans="1:9" x14ac:dyDescent="0.2">
      <c r="A24" s="43"/>
      <c r="B24" s="43"/>
      <c r="C24" s="43"/>
      <c r="D24" s="43"/>
      <c r="E24" s="43"/>
      <c r="F24" s="43"/>
      <c r="G24" s="43"/>
      <c r="H24" s="43"/>
      <c r="I24" s="43"/>
    </row>
    <row r="25" spans="1:9" x14ac:dyDescent="0.2">
      <c r="A25" s="11"/>
      <c r="B25" s="11"/>
      <c r="C25" s="11"/>
      <c r="D25" s="11"/>
      <c r="E25" s="11"/>
      <c r="F25" s="11"/>
      <c r="G25" s="11"/>
      <c r="H25" s="11"/>
      <c r="I25" s="11"/>
    </row>
    <row r="26" spans="1:9" x14ac:dyDescent="0.2">
      <c r="A26" s="10"/>
      <c r="B26" s="10"/>
      <c r="C26" s="10"/>
      <c r="D26" s="10"/>
      <c r="E26" s="10"/>
      <c r="F26" s="10"/>
      <c r="G26" s="10"/>
      <c r="H26" s="10"/>
      <c r="I26" s="10"/>
    </row>
    <row r="27" spans="1:9" x14ac:dyDescent="0.2">
      <c r="A27" s="10"/>
      <c r="B27" s="10"/>
      <c r="C27" s="10"/>
      <c r="D27" s="10"/>
      <c r="E27" s="10"/>
      <c r="F27" s="10"/>
      <c r="G27" s="10"/>
      <c r="H27" s="10"/>
      <c r="I27" s="10"/>
    </row>
    <row r="28" spans="1:9" x14ac:dyDescent="0.2">
      <c r="A28" s="10"/>
      <c r="B28" s="10"/>
      <c r="C28" s="10"/>
      <c r="D28" s="10"/>
      <c r="E28" s="10"/>
      <c r="F28" s="10"/>
      <c r="G28" s="10"/>
      <c r="H28" s="10"/>
      <c r="I28" s="10"/>
    </row>
    <row r="29" spans="1:9" x14ac:dyDescent="0.2">
      <c r="A29" s="10"/>
      <c r="B29" s="10"/>
      <c r="C29" s="10"/>
      <c r="D29" s="10"/>
      <c r="E29" s="10"/>
      <c r="F29" s="10"/>
      <c r="G29" s="10"/>
      <c r="H29" s="10"/>
      <c r="I29" s="10"/>
    </row>
  </sheetData>
  <mergeCells count="5">
    <mergeCell ref="A1:I1"/>
    <mergeCell ref="A8:I9"/>
    <mergeCell ref="A3:I7"/>
    <mergeCell ref="A16:I17"/>
    <mergeCell ref="A11:I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D135-974E-4465-8F61-F76B3C27104B}">
  <dimension ref="A1:H43"/>
  <sheetViews>
    <sheetView showGridLines="0" zoomScaleNormal="100" workbookViewId="0"/>
  </sheetViews>
  <sheetFormatPr defaultRowHeight="12.75" x14ac:dyDescent="0.2"/>
  <cols>
    <col min="1" max="2" width="9" style="9"/>
    <col min="3" max="3" width="10.125" style="9" bestFit="1" customWidth="1"/>
    <col min="4" max="4" width="10.75" style="9" bestFit="1" customWidth="1"/>
    <col min="5" max="5" width="13.5" style="9" bestFit="1" customWidth="1"/>
    <col min="6" max="16384" width="9" style="9"/>
  </cols>
  <sheetData>
    <row r="1" spans="1:8" x14ac:dyDescent="0.2">
      <c r="A1" s="13" t="s">
        <v>30</v>
      </c>
    </row>
    <row r="2" spans="1:8" x14ac:dyDescent="0.2">
      <c r="A2" s="1"/>
    </row>
    <row r="3" spans="1:8" ht="22.5" x14ac:dyDescent="0.2">
      <c r="A3" s="18" t="s">
        <v>2</v>
      </c>
      <c r="B3" s="23" t="s">
        <v>3</v>
      </c>
      <c r="C3" s="19" t="s">
        <v>4</v>
      </c>
      <c r="D3" s="19" t="s">
        <v>5</v>
      </c>
      <c r="E3" s="20" t="s">
        <v>9</v>
      </c>
    </row>
    <row r="4" spans="1:8" x14ac:dyDescent="0.2">
      <c r="A4" s="27">
        <v>2009</v>
      </c>
      <c r="B4" s="24">
        <v>4300752</v>
      </c>
      <c r="C4" s="25">
        <v>228528</v>
      </c>
      <c r="D4" s="26">
        <v>172039</v>
      </c>
      <c r="E4" s="26">
        <v>39571</v>
      </c>
    </row>
    <row r="5" spans="1:8" x14ac:dyDescent="0.2">
      <c r="A5" s="27">
        <v>2010</v>
      </c>
      <c r="B5" s="24">
        <v>4335182</v>
      </c>
      <c r="C5" s="25">
        <v>308734</v>
      </c>
      <c r="D5" s="26">
        <v>204612</v>
      </c>
      <c r="E5" s="26">
        <v>29068</v>
      </c>
    </row>
    <row r="6" spans="1:8" x14ac:dyDescent="0.2">
      <c r="A6" s="27">
        <v>2011</v>
      </c>
      <c r="B6" s="24">
        <v>4401352</v>
      </c>
      <c r="C6" s="25">
        <v>326649</v>
      </c>
      <c r="D6" s="26">
        <v>203771</v>
      </c>
      <c r="E6" s="26">
        <v>24575</v>
      </c>
    </row>
    <row r="7" spans="1:8" x14ac:dyDescent="0.2">
      <c r="A7" s="27">
        <v>2012</v>
      </c>
      <c r="B7" s="24">
        <v>4447165</v>
      </c>
      <c r="C7" s="25">
        <v>301335</v>
      </c>
      <c r="D7" s="26">
        <v>209793</v>
      </c>
      <c r="E7" s="26">
        <v>27113</v>
      </c>
    </row>
    <row r="8" spans="1:8" x14ac:dyDescent="0.2">
      <c r="A8" s="27">
        <v>2013</v>
      </c>
      <c r="B8" s="24">
        <v>4495473</v>
      </c>
      <c r="C8" s="25">
        <v>292178</v>
      </c>
      <c r="D8" s="26">
        <v>295591</v>
      </c>
      <c r="E8" s="26">
        <v>24221</v>
      </c>
    </row>
    <row r="9" spans="1:8" x14ac:dyDescent="0.2">
      <c r="A9" s="27">
        <v>2014</v>
      </c>
      <c r="B9" s="24">
        <v>4585519</v>
      </c>
      <c r="C9" s="25">
        <v>324037</v>
      </c>
      <c r="D9" s="26">
        <v>208544</v>
      </c>
      <c r="E9" s="26">
        <v>26440</v>
      </c>
    </row>
    <row r="10" spans="1:8" x14ac:dyDescent="0.2">
      <c r="A10" s="27">
        <v>2015</v>
      </c>
      <c r="B10" s="24">
        <v>4669063</v>
      </c>
      <c r="C10" s="25">
        <v>361932</v>
      </c>
      <c r="D10" s="26">
        <v>214975</v>
      </c>
      <c r="E10" s="26">
        <v>31551</v>
      </c>
    </row>
    <row r="11" spans="1:8" x14ac:dyDescent="0.2">
      <c r="A11" s="27">
        <v>2016</v>
      </c>
      <c r="B11" s="24">
        <v>4768060</v>
      </c>
      <c r="C11" s="25">
        <v>388014</v>
      </c>
      <c r="D11" s="26">
        <v>219958</v>
      </c>
      <c r="E11" s="26">
        <v>39456</v>
      </c>
    </row>
    <row r="12" spans="1:8" x14ac:dyDescent="0.2">
      <c r="A12" s="27">
        <v>2017</v>
      </c>
      <c r="B12" s="24">
        <v>4845609</v>
      </c>
      <c r="C12" s="25">
        <v>392728</v>
      </c>
      <c r="D12" s="26">
        <v>250518</v>
      </c>
      <c r="E12" s="26">
        <v>64390</v>
      </c>
    </row>
    <row r="13" spans="1:8" x14ac:dyDescent="0.2">
      <c r="A13" s="27">
        <v>2018</v>
      </c>
      <c r="B13" s="24">
        <v>4870783</v>
      </c>
      <c r="C13" s="25">
        <v>365535</v>
      </c>
      <c r="D13" s="26">
        <v>304572</v>
      </c>
      <c r="E13" s="26">
        <v>105541</v>
      </c>
    </row>
    <row r="16" spans="1:8" x14ac:dyDescent="0.2">
      <c r="A16" s="13" t="s">
        <v>31</v>
      </c>
      <c r="B16" s="12"/>
      <c r="C16" s="12"/>
      <c r="D16" s="12"/>
      <c r="E16" s="12"/>
      <c r="F16" s="12"/>
      <c r="G16" s="12"/>
      <c r="H16" s="12"/>
    </row>
    <row r="17" spans="1:8" x14ac:dyDescent="0.2">
      <c r="A17" s="13"/>
      <c r="B17" s="12"/>
      <c r="C17" s="12"/>
      <c r="D17" s="12"/>
      <c r="E17" s="12"/>
      <c r="F17" s="12"/>
      <c r="G17" s="12"/>
      <c r="H17" s="12"/>
    </row>
    <row r="18" spans="1:8" x14ac:dyDescent="0.2">
      <c r="A18" s="18"/>
      <c r="B18" s="39" t="s">
        <v>1</v>
      </c>
      <c r="C18" s="40" t="s">
        <v>6</v>
      </c>
      <c r="D18" s="40" t="s">
        <v>0</v>
      </c>
      <c r="E18" s="41" t="s">
        <v>25</v>
      </c>
      <c r="F18" s="41" t="s">
        <v>26</v>
      </c>
      <c r="G18" s="41" t="s">
        <v>7</v>
      </c>
      <c r="H18" s="41" t="s">
        <v>16</v>
      </c>
    </row>
    <row r="19" spans="1:8" x14ac:dyDescent="0.2">
      <c r="A19" s="27">
        <v>2009</v>
      </c>
      <c r="B19" s="24">
        <f>Bensin!D4</f>
        <v>150271</v>
      </c>
      <c r="C19" s="25">
        <f>Diesel!D4</f>
        <v>20066</v>
      </c>
      <c r="D19" s="26">
        <f>El!D4</f>
        <v>11</v>
      </c>
      <c r="E19" s="26">
        <f>Elhybrid!D4</f>
        <v>244</v>
      </c>
      <c r="F19" s="26"/>
      <c r="G19" s="26">
        <f>Etanol!D4</f>
        <v>1229</v>
      </c>
      <c r="H19" s="26">
        <f>Gas!D4</f>
        <v>201</v>
      </c>
    </row>
    <row r="20" spans="1:8" x14ac:dyDescent="0.2">
      <c r="A20" s="27">
        <v>2010</v>
      </c>
      <c r="B20" s="24">
        <f>Bensin!D5</f>
        <v>185142</v>
      </c>
      <c r="C20" s="25">
        <f>Diesel!D5</f>
        <v>17762</v>
      </c>
      <c r="D20" s="26">
        <f>El!D5</f>
        <v>17</v>
      </c>
      <c r="E20" s="26">
        <f>Elhybrid!D5</f>
        <v>359</v>
      </c>
      <c r="F20" s="26"/>
      <c r="G20" s="26">
        <f>Etanol!D5</f>
        <v>1022</v>
      </c>
      <c r="H20" s="26">
        <f>Gas!D5</f>
        <v>284</v>
      </c>
    </row>
    <row r="21" spans="1:8" x14ac:dyDescent="0.2">
      <c r="A21" s="27">
        <v>2011</v>
      </c>
      <c r="B21" s="24">
        <f>Bensin!D6</f>
        <v>184216</v>
      </c>
      <c r="C21" s="25">
        <f>Diesel!D6</f>
        <v>16733</v>
      </c>
      <c r="D21" s="26">
        <f>El!D6</f>
        <v>16</v>
      </c>
      <c r="E21" s="26">
        <f>Elhybrid!D6</f>
        <v>412</v>
      </c>
      <c r="F21" s="26"/>
      <c r="G21" s="26">
        <f>Etanol!D6</f>
        <v>2064</v>
      </c>
      <c r="H21" s="26">
        <f>Gas!D6</f>
        <v>316</v>
      </c>
    </row>
    <row r="22" spans="1:8" x14ac:dyDescent="0.2">
      <c r="A22" s="27">
        <v>2012</v>
      </c>
      <c r="B22" s="24">
        <f>Bensin!D7</f>
        <v>186177</v>
      </c>
      <c r="C22" s="25">
        <f>Diesel!D7</f>
        <v>20038</v>
      </c>
      <c r="D22" s="26">
        <f>El!D7</f>
        <v>15</v>
      </c>
      <c r="E22" s="26">
        <f>Elhybrid!D7</f>
        <v>713</v>
      </c>
      <c r="F22" s="26"/>
      <c r="G22" s="26">
        <f>Etanol!D7</f>
        <v>2014</v>
      </c>
      <c r="H22" s="26">
        <f>Gas!D7</f>
        <v>815</v>
      </c>
    </row>
    <row r="23" spans="1:8" x14ac:dyDescent="0.2">
      <c r="A23" s="27">
        <v>2013</v>
      </c>
      <c r="B23" s="24">
        <f>Bensin!D8</f>
        <v>265894</v>
      </c>
      <c r="C23" s="25">
        <f>Diesel!D8</f>
        <v>26098</v>
      </c>
      <c r="D23" s="26">
        <f>El!D8</f>
        <v>37</v>
      </c>
      <c r="E23" s="26">
        <f>Elhybrid!D8</f>
        <v>583</v>
      </c>
      <c r="F23" s="26"/>
      <c r="G23" s="26">
        <f>Etanol!D8</f>
        <v>1605</v>
      </c>
      <c r="H23" s="26">
        <f>Gas!D8</f>
        <v>1331</v>
      </c>
    </row>
    <row r="24" spans="1:8" x14ac:dyDescent="0.2">
      <c r="A24" s="27">
        <v>2014</v>
      </c>
      <c r="B24" s="24">
        <f>Bensin!D9</f>
        <v>182974</v>
      </c>
      <c r="C24" s="25">
        <f>Diesel!D9</f>
        <v>21513</v>
      </c>
      <c r="D24" s="26">
        <f>El!D9</f>
        <v>73</v>
      </c>
      <c r="E24" s="26">
        <f>Elhybrid!D9</f>
        <v>537</v>
      </c>
      <c r="F24" s="26"/>
      <c r="G24" s="26">
        <f>Etanol!D9</f>
        <v>1826</v>
      </c>
      <c r="H24" s="26">
        <f>Gas!D9</f>
        <v>1609</v>
      </c>
    </row>
    <row r="25" spans="1:8" x14ac:dyDescent="0.2">
      <c r="A25" s="27">
        <v>2015</v>
      </c>
      <c r="B25" s="24">
        <f>Bensin!D10</f>
        <v>184221</v>
      </c>
      <c r="C25" s="25">
        <f>Diesel!D10</f>
        <v>25286</v>
      </c>
      <c r="D25" s="26">
        <f>El!D10</f>
        <v>68</v>
      </c>
      <c r="E25" s="26">
        <f>Elhybrid!D10</f>
        <v>551</v>
      </c>
      <c r="F25" s="26">
        <f>Laddhybrid!D7</f>
        <v>305</v>
      </c>
      <c r="G25" s="26">
        <f>Etanol!D10</f>
        <v>2376</v>
      </c>
      <c r="H25" s="26">
        <f>Gas!D10</f>
        <v>2139</v>
      </c>
    </row>
    <row r="26" spans="1:8" x14ac:dyDescent="0.2">
      <c r="A26" s="27">
        <v>2016</v>
      </c>
      <c r="B26" s="24">
        <f>Bensin!D11</f>
        <v>182542</v>
      </c>
      <c r="C26" s="25">
        <f>Diesel!D11</f>
        <v>29987</v>
      </c>
      <c r="D26" s="26">
        <f>El!D11</f>
        <v>212</v>
      </c>
      <c r="E26" s="26">
        <f>Elhybrid!D11</f>
        <v>784</v>
      </c>
      <c r="F26" s="26">
        <f>Laddhybrid!D8</f>
        <v>1133</v>
      </c>
      <c r="G26" s="26">
        <f>Etanol!D11</f>
        <v>3296</v>
      </c>
      <c r="H26" s="26">
        <f>Gas!D11</f>
        <v>2076</v>
      </c>
    </row>
    <row r="27" spans="1:8" x14ac:dyDescent="0.2">
      <c r="A27" s="27">
        <v>2017</v>
      </c>
      <c r="B27" s="24">
        <f>Bensin!D12</f>
        <v>194166</v>
      </c>
      <c r="C27" s="25">
        <f>Diesel!D12</f>
        <v>44608</v>
      </c>
      <c r="D27" s="26">
        <f>El!D12</f>
        <v>455</v>
      </c>
      <c r="E27" s="26">
        <f>Elhybrid!D12</f>
        <v>1268</v>
      </c>
      <c r="F27" s="26">
        <f>Laddhybrid!D9</f>
        <v>1979</v>
      </c>
      <c r="G27" s="26">
        <f>Etanol!D12</f>
        <v>4672</v>
      </c>
      <c r="H27" s="26">
        <f>Gas!D12</f>
        <v>3337</v>
      </c>
    </row>
    <row r="28" spans="1:8" x14ac:dyDescent="0.2">
      <c r="A28" s="27">
        <v>2018</v>
      </c>
      <c r="B28" s="24">
        <f>Bensin!D13</f>
        <v>213479</v>
      </c>
      <c r="C28" s="25">
        <f>Diesel!D13</f>
        <v>72873</v>
      </c>
      <c r="D28" s="26">
        <f>El!D13</f>
        <v>1410</v>
      </c>
      <c r="E28" s="26">
        <f>Elhybrid!D13</f>
        <v>2094</v>
      </c>
      <c r="F28" s="26">
        <f>Laddhybrid!D10</f>
        <v>3758</v>
      </c>
      <c r="G28" s="26">
        <f>Etanol!D13</f>
        <v>6826</v>
      </c>
      <c r="H28" s="26">
        <f>Gas!D13</f>
        <v>4095</v>
      </c>
    </row>
    <row r="29" spans="1:8" x14ac:dyDescent="0.2">
      <c r="A29" s="38"/>
      <c r="B29" s="21"/>
      <c r="C29" s="21"/>
      <c r="D29" s="28"/>
      <c r="E29" s="28"/>
      <c r="F29" s="28"/>
      <c r="G29" s="28"/>
      <c r="H29" s="28"/>
    </row>
    <row r="30" spans="1:8" x14ac:dyDescent="0.2">
      <c r="A30" s="13"/>
      <c r="B30" s="12"/>
      <c r="C30" s="12"/>
      <c r="D30" s="12"/>
      <c r="E30" s="12"/>
      <c r="F30" s="12"/>
      <c r="G30" s="12"/>
      <c r="H30" s="12"/>
    </row>
    <row r="31" spans="1:8" x14ac:dyDescent="0.2">
      <c r="A31" s="13" t="s">
        <v>32</v>
      </c>
      <c r="B31" s="12"/>
      <c r="C31" s="12"/>
      <c r="D31" s="12"/>
      <c r="E31" s="12"/>
      <c r="F31" s="12"/>
      <c r="G31" s="12"/>
      <c r="H31" s="12"/>
    </row>
    <row r="32" spans="1:8" x14ac:dyDescent="0.2">
      <c r="A32" s="13"/>
      <c r="B32" s="12"/>
      <c r="C32" s="12"/>
      <c r="D32" s="12"/>
      <c r="E32" s="12"/>
      <c r="F32" s="12"/>
      <c r="G32" s="12"/>
      <c r="H32" s="12"/>
    </row>
    <row r="33" spans="1:8" x14ac:dyDescent="0.2">
      <c r="A33" s="18"/>
      <c r="B33" s="39" t="str">
        <f>B18</f>
        <v>Bensin</v>
      </c>
      <c r="C33" s="40" t="str">
        <f t="shared" ref="C33:H33" si="0">C18</f>
        <v>Diesel</v>
      </c>
      <c r="D33" s="40" t="str">
        <f t="shared" si="0"/>
        <v>El</v>
      </c>
      <c r="E33" s="41" t="str">
        <f t="shared" si="0"/>
        <v>Elhybrid</v>
      </c>
      <c r="F33" s="41" t="str">
        <f t="shared" si="0"/>
        <v>Laddhybrid</v>
      </c>
      <c r="G33" s="41" t="str">
        <f t="shared" si="0"/>
        <v>Etanol</v>
      </c>
      <c r="H33" s="41" t="str">
        <f t="shared" si="0"/>
        <v>Gas</v>
      </c>
    </row>
    <row r="34" spans="1:8" x14ac:dyDescent="0.2">
      <c r="A34" s="27">
        <f t="shared" ref="A34:A43" si="1">A19</f>
        <v>2009</v>
      </c>
      <c r="B34" s="29">
        <f>Bensin!E4/Bensin!D4</f>
        <v>0.16184759534441109</v>
      </c>
      <c r="C34" s="30">
        <f>Diesel!E4/Diesel!D4</f>
        <v>0.70288049436858369</v>
      </c>
      <c r="D34" s="31">
        <f>El!E4/El!D4</f>
        <v>9.0909090909090912E-2</v>
      </c>
      <c r="E34" s="31">
        <f>Elhybrid!E4/Elhybrid!D4</f>
        <v>0.82786885245901642</v>
      </c>
      <c r="F34" s="26"/>
      <c r="G34" s="31">
        <f>Etanol!E4/Etanol!D4</f>
        <v>0.65419039869812856</v>
      </c>
      <c r="H34" s="31">
        <f>Gas!E4/Gas!D4</f>
        <v>0.63681592039800994</v>
      </c>
    </row>
    <row r="35" spans="1:8" x14ac:dyDescent="0.2">
      <c r="A35" s="27">
        <f t="shared" si="1"/>
        <v>2010</v>
      </c>
      <c r="B35" s="29">
        <f>Bensin!E5/Bensin!D5</f>
        <v>9.8551382182324912E-2</v>
      </c>
      <c r="C35" s="30">
        <f>Diesel!E5/Diesel!D5</f>
        <v>0.56001576399054165</v>
      </c>
      <c r="D35" s="31">
        <f>El!E5/El!D5</f>
        <v>0.29411764705882354</v>
      </c>
      <c r="E35" s="31">
        <f>Elhybrid!E5/Elhybrid!D5</f>
        <v>0.81615598885793872</v>
      </c>
      <c r="F35" s="26"/>
      <c r="G35" s="31">
        <f>Etanol!E5/Etanol!D5</f>
        <v>0.41389432485322897</v>
      </c>
      <c r="H35" s="31">
        <f>Gas!E5/Gas!D5</f>
        <v>0.5140845070422535</v>
      </c>
    </row>
    <row r="36" spans="1:8" x14ac:dyDescent="0.2">
      <c r="A36" s="27">
        <f t="shared" si="1"/>
        <v>2011</v>
      </c>
      <c r="B36" s="29">
        <f>Bensin!E6/Bensin!D6</f>
        <v>8.0595605159160991E-2</v>
      </c>
      <c r="C36" s="30">
        <f>Diesel!E6/Diesel!D6</f>
        <v>0.47749955178390008</v>
      </c>
      <c r="D36" s="31">
        <f>El!E6/El!D6</f>
        <v>6.25E-2</v>
      </c>
      <c r="E36" s="31">
        <f>Elhybrid!E6/Elhybrid!D6</f>
        <v>0.75485436893203883</v>
      </c>
      <c r="F36" s="26"/>
      <c r="G36" s="31">
        <f>Etanol!E6/Etanol!D6</f>
        <v>0.63226744186046513</v>
      </c>
      <c r="H36" s="31">
        <f>Gas!E6/Gas!D6</f>
        <v>0.379746835443038</v>
      </c>
    </row>
    <row r="37" spans="1:8" x14ac:dyDescent="0.2">
      <c r="A37" s="27">
        <f t="shared" si="1"/>
        <v>2012</v>
      </c>
      <c r="B37" s="29">
        <f>Bensin!E7/Bensin!D7</f>
        <v>8.1669593988516309E-2</v>
      </c>
      <c r="C37" s="30">
        <f>Diesel!E7/Diesel!D7</f>
        <v>0.48877133446451743</v>
      </c>
      <c r="D37" s="31">
        <f>El!E7/El!D7</f>
        <v>0.66666666666666663</v>
      </c>
      <c r="E37" s="31">
        <f>Elhybrid!E7/Elhybrid!D7</f>
        <v>0.80785413744740531</v>
      </c>
      <c r="F37" s="26"/>
      <c r="G37" s="31">
        <f>Etanol!E7/Etanol!D7</f>
        <v>0.50695134061569014</v>
      </c>
      <c r="H37" s="31">
        <f>Gas!E7/Gas!D7</f>
        <v>0.61840490797546011</v>
      </c>
    </row>
    <row r="38" spans="1:8" x14ac:dyDescent="0.2">
      <c r="A38" s="27">
        <f t="shared" si="1"/>
        <v>2013</v>
      </c>
      <c r="B38" s="29">
        <f>Bensin!E8/Bensin!D8</f>
        <v>5.4747380535100455E-2</v>
      </c>
      <c r="C38" s="30">
        <f>Diesel!E8/Diesel!D8</f>
        <v>0.30446777530845276</v>
      </c>
      <c r="D38" s="31">
        <f>El!E8/El!D8</f>
        <v>0.72972972972972971</v>
      </c>
      <c r="E38" s="31">
        <f>Elhybrid!E8/Elhybrid!D8</f>
        <v>0.59348198970840482</v>
      </c>
      <c r="F38" s="26"/>
      <c r="G38" s="31">
        <f>Etanol!E8/Etanol!D8</f>
        <v>0.25295950155763242</v>
      </c>
      <c r="H38" s="31">
        <f>Gas!E8/Gas!D8</f>
        <v>0.70398196844477834</v>
      </c>
    </row>
    <row r="39" spans="1:8" x14ac:dyDescent="0.2">
      <c r="A39" s="27">
        <f t="shared" si="1"/>
        <v>2014</v>
      </c>
      <c r="B39" s="29">
        <f>Bensin!E9/Bensin!D9</f>
        <v>8.3667624908456945E-2</v>
      </c>
      <c r="C39" s="30">
        <f>Diesel!E9/Diesel!D9</f>
        <v>0.42537070608469296</v>
      </c>
      <c r="D39" s="31">
        <f>El!E9/El!D9</f>
        <v>0.78082191780821919</v>
      </c>
      <c r="E39" s="31">
        <f>Elhybrid!E9/Elhybrid!D9</f>
        <v>0.49534450651769085</v>
      </c>
      <c r="F39" s="26"/>
      <c r="G39" s="31">
        <f>Etanol!E9/Etanol!D9</f>
        <v>0.25575027382256299</v>
      </c>
      <c r="H39" s="31">
        <f>Gas!E9/Gas!D9</f>
        <v>0.73648228713486641</v>
      </c>
    </row>
    <row r="40" spans="1:8" x14ac:dyDescent="0.2">
      <c r="A40" s="27">
        <f t="shared" si="1"/>
        <v>2015</v>
      </c>
      <c r="B40" s="29">
        <f>Bensin!E10/Bensin!D10</f>
        <v>9.6959630009608028E-2</v>
      </c>
      <c r="C40" s="30">
        <f>Diesel!E10/Diesel!D10</f>
        <v>0.43672387882622793</v>
      </c>
      <c r="D40" s="31">
        <f>El!E10/El!D10</f>
        <v>0.77941176470588236</v>
      </c>
      <c r="E40" s="31">
        <f>Elhybrid!E10/Elhybrid!D10</f>
        <v>0.30308529945553542</v>
      </c>
      <c r="F40" s="31">
        <f>Laddhybrid!E7/Laddhybrid!D7</f>
        <v>0.94754098360655736</v>
      </c>
      <c r="G40" s="31">
        <f>Etanol!E10/Etanol!D10</f>
        <v>0.23905723905723905</v>
      </c>
      <c r="H40" s="31">
        <f>Gas!E10/Gas!D10</f>
        <v>0.72931276297335201</v>
      </c>
    </row>
    <row r="41" spans="1:8" x14ac:dyDescent="0.2">
      <c r="A41" s="27">
        <f t="shared" si="1"/>
        <v>2016</v>
      </c>
      <c r="B41" s="29">
        <f>Bensin!E11/Bensin!D11</f>
        <v>0.11915613940901272</v>
      </c>
      <c r="C41" s="30">
        <f>Diesel!E11/Diesel!D11</f>
        <v>0.45926568179544469</v>
      </c>
      <c r="D41" s="31">
        <f>El!E11/El!D11</f>
        <v>0.93867924528301883</v>
      </c>
      <c r="E41" s="31">
        <f>Elhybrid!E11/Elhybrid!D11</f>
        <v>0.38520408163265307</v>
      </c>
      <c r="F41" s="31">
        <f>Laddhybrid!E8/Laddhybrid!D8</f>
        <v>0.96910856134157108</v>
      </c>
      <c r="G41" s="31">
        <f>Etanol!E11/Etanol!D11</f>
        <v>0.27578883495145629</v>
      </c>
      <c r="H41" s="31">
        <f>Gas!E11/Gas!D11</f>
        <v>0.68545279383429669</v>
      </c>
    </row>
    <row r="42" spans="1:8" x14ac:dyDescent="0.2">
      <c r="A42" s="27">
        <f t="shared" si="1"/>
        <v>2017</v>
      </c>
      <c r="B42" s="29">
        <f>Bensin!E12/Bensin!D12</f>
        <v>0.15813273178620355</v>
      </c>
      <c r="C42" s="30">
        <f>Diesel!E12/Diesel!D12</f>
        <v>0.58895265423242471</v>
      </c>
      <c r="D42" s="31">
        <f>El!E12/El!D12</f>
        <v>0.90989010989010988</v>
      </c>
      <c r="E42" s="31">
        <f>Elhybrid!E12/Elhybrid!D12</f>
        <v>0.50867507886435326</v>
      </c>
      <c r="F42" s="31">
        <f>Laddhybrid!E9/Laddhybrid!D9</f>
        <v>0.97978777160181907</v>
      </c>
      <c r="G42" s="31">
        <f>Etanol!E12/Etanol!D12</f>
        <v>0.38441780821917809</v>
      </c>
      <c r="H42" s="31">
        <f>Gas!E12/Gas!D12</f>
        <v>0.78034162421336528</v>
      </c>
    </row>
    <row r="43" spans="1:8" x14ac:dyDescent="0.2">
      <c r="A43" s="27">
        <f t="shared" si="1"/>
        <v>2018</v>
      </c>
      <c r="B43" s="29">
        <f>Bensin!E13/Bensin!D13</f>
        <v>0.19615512532848664</v>
      </c>
      <c r="C43" s="30">
        <f>Diesel!E13/Diesel!D13</f>
        <v>0.70079453295459226</v>
      </c>
      <c r="D43" s="31">
        <f>El!E13/El!D13</f>
        <v>0.92765957446808511</v>
      </c>
      <c r="E43" s="31">
        <f>Elhybrid!E13/Elhybrid!D13</f>
        <v>0.66666666666666663</v>
      </c>
      <c r="F43" s="31">
        <f>Laddhybrid!E10/Laddhybrid!D10</f>
        <v>0.98030867482703565</v>
      </c>
      <c r="G43" s="31">
        <f>Etanol!E13/Etanol!D13</f>
        <v>0.41781423967184295</v>
      </c>
      <c r="H43" s="31">
        <f>Gas!E13/Gas!D13</f>
        <v>0.81587301587301586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showGridLines="0" zoomScaleNormal="100" workbookViewId="0"/>
  </sheetViews>
  <sheetFormatPr defaultRowHeight="11.25" x14ac:dyDescent="0.2"/>
  <cols>
    <col min="1" max="2" width="9" style="16"/>
    <col min="3" max="3" width="10.125" style="16" bestFit="1" customWidth="1"/>
    <col min="4" max="4" width="10.75" style="16" bestFit="1" customWidth="1"/>
    <col min="5" max="5" width="14.125" style="16" customWidth="1"/>
    <col min="6" max="7" width="9" style="16" customWidth="1"/>
    <col min="8" max="16384" width="9" style="16"/>
  </cols>
  <sheetData>
    <row r="1" spans="1:7" ht="12" x14ac:dyDescent="0.2">
      <c r="A1" s="13" t="s">
        <v>33</v>
      </c>
    </row>
    <row r="2" spans="1:7" x14ac:dyDescent="0.2">
      <c r="A2" s="17"/>
    </row>
    <row r="3" spans="1:7" ht="22.5" x14ac:dyDescent="0.2">
      <c r="A3" s="18" t="s">
        <v>2</v>
      </c>
      <c r="B3" s="23" t="s">
        <v>3</v>
      </c>
      <c r="C3" s="19" t="s">
        <v>4</v>
      </c>
      <c r="D3" s="19" t="s">
        <v>5</v>
      </c>
      <c r="E3" s="20" t="s">
        <v>9</v>
      </c>
      <c r="F3" s="20" t="s">
        <v>8</v>
      </c>
    </row>
    <row r="4" spans="1:7" x14ac:dyDescent="0.2">
      <c r="A4" s="27">
        <v>2009</v>
      </c>
      <c r="B4" s="24">
        <v>3607248</v>
      </c>
      <c r="C4" s="25">
        <v>87926</v>
      </c>
      <c r="D4" s="26">
        <v>150271</v>
      </c>
      <c r="E4" s="26">
        <v>24321</v>
      </c>
      <c r="F4" s="26"/>
      <c r="G4" s="22"/>
    </row>
    <row r="5" spans="1:7" x14ac:dyDescent="0.2">
      <c r="A5" s="27">
        <v>2010</v>
      </c>
      <c r="B5" s="24">
        <v>3479607</v>
      </c>
      <c r="C5" s="25">
        <v>108228</v>
      </c>
      <c r="D5" s="26">
        <v>185142</v>
      </c>
      <c r="E5" s="26">
        <v>18246</v>
      </c>
      <c r="F5" s="26">
        <f>B5-B4</f>
        <v>-127641</v>
      </c>
      <c r="G5" s="22"/>
    </row>
    <row r="6" spans="1:7" x14ac:dyDescent="0.2">
      <c r="A6" s="27">
        <v>2011</v>
      </c>
      <c r="B6" s="24">
        <v>3364196</v>
      </c>
      <c r="C6" s="25">
        <v>106452</v>
      </c>
      <c r="D6" s="26">
        <v>184216</v>
      </c>
      <c r="E6" s="26">
        <v>14847</v>
      </c>
      <c r="F6" s="26">
        <f t="shared" ref="F6:F11" si="0">B6-B5</f>
        <v>-115411</v>
      </c>
      <c r="G6" s="22"/>
    </row>
    <row r="7" spans="1:7" x14ac:dyDescent="0.2">
      <c r="A7" s="27">
        <v>2012</v>
      </c>
      <c r="B7" s="24">
        <v>3236814</v>
      </c>
      <c r="C7" s="25">
        <v>90565</v>
      </c>
      <c r="D7" s="26">
        <v>186177</v>
      </c>
      <c r="E7" s="26">
        <v>15205</v>
      </c>
      <c r="F7" s="26">
        <f t="shared" si="0"/>
        <v>-127382</v>
      </c>
      <c r="G7" s="22"/>
    </row>
    <row r="8" spans="1:7" x14ac:dyDescent="0.2">
      <c r="A8" s="27">
        <v>2013</v>
      </c>
      <c r="B8" s="24">
        <v>3130151</v>
      </c>
      <c r="C8" s="25">
        <v>102851</v>
      </c>
      <c r="D8" s="26">
        <v>265894</v>
      </c>
      <c r="E8" s="26">
        <v>14557</v>
      </c>
      <c r="F8" s="26">
        <f t="shared" si="0"/>
        <v>-106663</v>
      </c>
      <c r="G8" s="22"/>
    </row>
    <row r="9" spans="1:7" x14ac:dyDescent="0.2">
      <c r="A9" s="27">
        <v>2014</v>
      </c>
      <c r="B9" s="24">
        <v>3049225</v>
      </c>
      <c r="C9" s="25">
        <v>116525</v>
      </c>
      <c r="D9" s="26">
        <v>182974</v>
      </c>
      <c r="E9" s="26">
        <v>15309</v>
      </c>
      <c r="F9" s="26">
        <f t="shared" si="0"/>
        <v>-80926</v>
      </c>
      <c r="G9" s="22"/>
    </row>
    <row r="10" spans="1:7" x14ac:dyDescent="0.2">
      <c r="A10" s="27">
        <v>2015</v>
      </c>
      <c r="B10" s="24">
        <v>2958846</v>
      </c>
      <c r="C10" s="25">
        <v>131576</v>
      </c>
      <c r="D10" s="26">
        <v>184221</v>
      </c>
      <c r="E10" s="26">
        <v>17862</v>
      </c>
      <c r="F10" s="26">
        <f t="shared" si="0"/>
        <v>-90379</v>
      </c>
      <c r="G10" s="22"/>
    </row>
    <row r="11" spans="1:7" x14ac:dyDescent="0.2">
      <c r="A11" s="27">
        <v>2016</v>
      </c>
      <c r="B11" s="24">
        <v>2887987</v>
      </c>
      <c r="C11" s="25">
        <v>155320</v>
      </c>
      <c r="D11" s="26">
        <v>182542</v>
      </c>
      <c r="E11" s="26">
        <v>21751</v>
      </c>
      <c r="F11" s="26">
        <f t="shared" si="0"/>
        <v>-70859</v>
      </c>
      <c r="G11" s="22"/>
    </row>
    <row r="12" spans="1:7" x14ac:dyDescent="0.2">
      <c r="A12" s="27">
        <v>2017</v>
      </c>
      <c r="B12" s="24">
        <v>2821771</v>
      </c>
      <c r="C12" s="25">
        <v>157555</v>
      </c>
      <c r="D12" s="26">
        <v>194166</v>
      </c>
      <c r="E12" s="26">
        <v>30704</v>
      </c>
      <c r="F12" s="26">
        <f>B12-B11</f>
        <v>-66216</v>
      </c>
      <c r="G12" s="22"/>
    </row>
    <row r="13" spans="1:7" x14ac:dyDescent="0.2">
      <c r="A13" s="27">
        <v>2018</v>
      </c>
      <c r="B13" s="24">
        <v>2754872</v>
      </c>
      <c r="C13" s="25">
        <v>173808</v>
      </c>
      <c r="D13" s="26">
        <v>213479</v>
      </c>
      <c r="E13" s="26">
        <v>41875</v>
      </c>
      <c r="F13" s="26">
        <f>B13-B12</f>
        <v>-66899</v>
      </c>
    </row>
    <row r="16" spans="1:7" ht="12" x14ac:dyDescent="0.2">
      <c r="A16" s="14" t="s">
        <v>34</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v>429</v>
      </c>
      <c r="C19" s="26">
        <v>1668</v>
      </c>
      <c r="D19" s="26">
        <v>1662</v>
      </c>
      <c r="E19" s="26">
        <v>1137</v>
      </c>
      <c r="F19" s="26">
        <v>1069</v>
      </c>
      <c r="G19" s="26">
        <v>796</v>
      </c>
      <c r="H19" s="24">
        <v>6761</v>
      </c>
      <c r="I19" s="25">
        <v>6076</v>
      </c>
      <c r="J19" s="26">
        <v>5106</v>
      </c>
      <c r="K19" s="26">
        <v>3125</v>
      </c>
      <c r="L19" s="26">
        <v>3253</v>
      </c>
      <c r="M19" s="26">
        <f t="shared" ref="M19:M28" si="1">SUM(H19:L19)</f>
        <v>24321</v>
      </c>
    </row>
    <row r="20" spans="1:14" x14ac:dyDescent="0.2">
      <c r="A20" s="47">
        <v>2010</v>
      </c>
      <c r="B20" s="26">
        <v>459</v>
      </c>
      <c r="C20" s="26">
        <v>475</v>
      </c>
      <c r="D20" s="26">
        <v>833</v>
      </c>
      <c r="E20" s="26">
        <v>479</v>
      </c>
      <c r="F20" s="26">
        <v>439</v>
      </c>
      <c r="G20" s="26">
        <v>467</v>
      </c>
      <c r="H20" s="24">
        <v>3152</v>
      </c>
      <c r="I20" s="25">
        <v>3430</v>
      </c>
      <c r="J20" s="26">
        <v>4753</v>
      </c>
      <c r="K20" s="26">
        <v>3228</v>
      </c>
      <c r="L20" s="26">
        <v>3683</v>
      </c>
      <c r="M20" s="26">
        <f t="shared" si="1"/>
        <v>18246</v>
      </c>
    </row>
    <row r="21" spans="1:14" x14ac:dyDescent="0.2">
      <c r="A21" s="47">
        <v>2011</v>
      </c>
      <c r="B21" s="26">
        <v>144</v>
      </c>
      <c r="C21" s="26">
        <v>607</v>
      </c>
      <c r="D21" s="26">
        <v>235</v>
      </c>
      <c r="E21" s="26">
        <v>222</v>
      </c>
      <c r="F21" s="26">
        <v>313</v>
      </c>
      <c r="G21" s="26">
        <v>272</v>
      </c>
      <c r="H21" s="24">
        <v>1793</v>
      </c>
      <c r="I21" s="25">
        <v>2787</v>
      </c>
      <c r="J21" s="26">
        <v>4675</v>
      </c>
      <c r="K21" s="26">
        <v>2650</v>
      </c>
      <c r="L21" s="26">
        <v>2942</v>
      </c>
      <c r="M21" s="26">
        <f t="shared" si="1"/>
        <v>14847</v>
      </c>
    </row>
    <row r="22" spans="1:14" x14ac:dyDescent="0.2">
      <c r="A22" s="47">
        <v>2012</v>
      </c>
      <c r="B22" s="26">
        <v>151</v>
      </c>
      <c r="C22" s="26">
        <v>725</v>
      </c>
      <c r="D22" s="26">
        <v>324</v>
      </c>
      <c r="E22" s="26">
        <v>266</v>
      </c>
      <c r="F22" s="26">
        <v>220</v>
      </c>
      <c r="G22" s="26">
        <v>236</v>
      </c>
      <c r="H22" s="24">
        <v>1922</v>
      </c>
      <c r="I22" s="25">
        <v>2400</v>
      </c>
      <c r="J22" s="26">
        <v>5477</v>
      </c>
      <c r="K22" s="26">
        <v>2578</v>
      </c>
      <c r="L22" s="26">
        <v>2828</v>
      </c>
      <c r="M22" s="26">
        <f t="shared" si="1"/>
        <v>15205</v>
      </c>
    </row>
    <row r="23" spans="1:14" x14ac:dyDescent="0.2">
      <c r="A23" s="47">
        <v>2013</v>
      </c>
      <c r="B23" s="26">
        <v>107</v>
      </c>
      <c r="C23" s="26">
        <v>191</v>
      </c>
      <c r="D23" s="26">
        <v>390</v>
      </c>
      <c r="E23" s="26">
        <v>146</v>
      </c>
      <c r="F23" s="26">
        <v>145</v>
      </c>
      <c r="G23" s="26">
        <v>151</v>
      </c>
      <c r="H23" s="24">
        <v>1130</v>
      </c>
      <c r="I23" s="25">
        <v>2064</v>
      </c>
      <c r="J23" s="26">
        <v>5661</v>
      </c>
      <c r="K23" s="26">
        <v>2797</v>
      </c>
      <c r="L23" s="26">
        <v>2905</v>
      </c>
      <c r="M23" s="26">
        <f t="shared" si="1"/>
        <v>14557</v>
      </c>
    </row>
    <row r="24" spans="1:14" x14ac:dyDescent="0.2">
      <c r="A24" s="47">
        <v>2014</v>
      </c>
      <c r="B24" s="26">
        <v>119</v>
      </c>
      <c r="C24" s="26">
        <v>428</v>
      </c>
      <c r="D24" s="26">
        <v>199</v>
      </c>
      <c r="E24" s="26">
        <v>141</v>
      </c>
      <c r="F24" s="26">
        <v>153</v>
      </c>
      <c r="G24" s="26">
        <v>123</v>
      </c>
      <c r="H24" s="24">
        <v>1163</v>
      </c>
      <c r="I24" s="25">
        <v>1931</v>
      </c>
      <c r="J24" s="26">
        <v>5759</v>
      </c>
      <c r="K24" s="26">
        <v>3426</v>
      </c>
      <c r="L24" s="26">
        <v>3030</v>
      </c>
      <c r="M24" s="26">
        <f t="shared" si="1"/>
        <v>15309</v>
      </c>
    </row>
    <row r="25" spans="1:14" x14ac:dyDescent="0.2">
      <c r="A25" s="47">
        <v>2015</v>
      </c>
      <c r="B25" s="26">
        <v>83</v>
      </c>
      <c r="C25" s="26">
        <v>218</v>
      </c>
      <c r="D25" s="26">
        <v>182</v>
      </c>
      <c r="E25" s="26">
        <v>156</v>
      </c>
      <c r="F25" s="26">
        <v>148</v>
      </c>
      <c r="G25" s="26">
        <v>182</v>
      </c>
      <c r="H25" s="24">
        <v>969</v>
      </c>
      <c r="I25" s="25">
        <v>2352</v>
      </c>
      <c r="J25" s="26">
        <v>6473</v>
      </c>
      <c r="K25" s="26">
        <v>4741</v>
      </c>
      <c r="L25" s="26">
        <v>3327</v>
      </c>
      <c r="M25" s="26">
        <f t="shared" si="1"/>
        <v>17862</v>
      </c>
    </row>
    <row r="26" spans="1:14" x14ac:dyDescent="0.2">
      <c r="A26" s="47">
        <v>2016</v>
      </c>
      <c r="B26" s="26">
        <v>396</v>
      </c>
      <c r="C26" s="26">
        <v>709</v>
      </c>
      <c r="D26" s="26">
        <v>165</v>
      </c>
      <c r="E26" s="26">
        <v>169</v>
      </c>
      <c r="F26" s="26">
        <v>146</v>
      </c>
      <c r="G26" s="26">
        <v>164</v>
      </c>
      <c r="H26" s="24">
        <v>1749</v>
      </c>
      <c r="I26" s="25">
        <v>2389</v>
      </c>
      <c r="J26" s="26">
        <v>8251</v>
      </c>
      <c r="K26" s="26">
        <v>5656</v>
      </c>
      <c r="L26" s="26">
        <v>3706</v>
      </c>
      <c r="M26" s="26">
        <f t="shared" si="1"/>
        <v>21751</v>
      </c>
    </row>
    <row r="27" spans="1:14" x14ac:dyDescent="0.2">
      <c r="A27" s="47">
        <v>2017</v>
      </c>
      <c r="B27" s="26">
        <v>832</v>
      </c>
      <c r="C27" s="26">
        <v>1344</v>
      </c>
      <c r="D27" s="26">
        <v>890</v>
      </c>
      <c r="E27" s="26">
        <v>628</v>
      </c>
      <c r="F27" s="26">
        <v>432</v>
      </c>
      <c r="G27" s="26">
        <v>212</v>
      </c>
      <c r="H27" s="24">
        <v>4338</v>
      </c>
      <c r="I27" s="25">
        <v>3398</v>
      </c>
      <c r="J27" s="26">
        <v>11835</v>
      </c>
      <c r="K27" s="26">
        <v>6914</v>
      </c>
      <c r="L27" s="26">
        <v>4219</v>
      </c>
      <c r="M27" s="26">
        <f t="shared" si="1"/>
        <v>30704</v>
      </c>
      <c r="N27" s="37"/>
    </row>
    <row r="28" spans="1:14" x14ac:dyDescent="0.2">
      <c r="A28" s="47">
        <v>2018</v>
      </c>
      <c r="B28" s="26">
        <v>1043</v>
      </c>
      <c r="C28" s="26">
        <v>3793</v>
      </c>
      <c r="D28" s="26">
        <v>2111</v>
      </c>
      <c r="E28" s="26">
        <v>2041</v>
      </c>
      <c r="F28" s="26">
        <v>1492</v>
      </c>
      <c r="G28" s="26">
        <v>545</v>
      </c>
      <c r="H28" s="24">
        <v>11025</v>
      </c>
      <c r="I28" s="25">
        <v>4124</v>
      </c>
      <c r="J28" s="26">
        <v>13964</v>
      </c>
      <c r="K28" s="26">
        <v>8255</v>
      </c>
      <c r="L28" s="26">
        <v>4507</v>
      </c>
      <c r="M28" s="26">
        <f t="shared" si="1"/>
        <v>41875</v>
      </c>
      <c r="N28" s="37"/>
    </row>
    <row r="30" spans="1:14" ht="12" x14ac:dyDescent="0.2">
      <c r="A30" s="15" t="s">
        <v>35</v>
      </c>
    </row>
    <row r="32" spans="1:14" x14ac:dyDescent="0.2">
      <c r="A32" s="18" t="s">
        <v>2</v>
      </c>
      <c r="B32" s="39" t="s">
        <v>17</v>
      </c>
      <c r="C32" s="40" t="s">
        <v>18</v>
      </c>
      <c r="D32" s="40" t="s">
        <v>19</v>
      </c>
      <c r="E32" s="41" t="s">
        <v>20</v>
      </c>
      <c r="F32" s="41" t="s">
        <v>21</v>
      </c>
      <c r="G32" s="41" t="s">
        <v>22</v>
      </c>
    </row>
    <row r="33" spans="1:7" x14ac:dyDescent="0.2">
      <c r="A33" s="27">
        <v>2009</v>
      </c>
      <c r="B33" s="29">
        <f t="shared" ref="B33:B42" si="2">H19/$M19</f>
        <v>0.27799021421816539</v>
      </c>
      <c r="C33" s="31">
        <f t="shared" ref="C33:C42" si="3">I19/$M19</f>
        <v>0.2498252538958102</v>
      </c>
      <c r="D33" s="31">
        <f t="shared" ref="D33:D42" si="4">J19/$M19</f>
        <v>0.2099420254101394</v>
      </c>
      <c r="E33" s="31">
        <f t="shared" ref="E33:E42" si="5">K19/$M19</f>
        <v>0.12848978249249621</v>
      </c>
      <c r="F33" s="31">
        <f t="shared" ref="F33:F42" si="6">L19/$M19</f>
        <v>0.13375272398338883</v>
      </c>
      <c r="G33" s="31">
        <f t="shared" ref="G33:G41" si="7">SUM(B33:F33)</f>
        <v>1</v>
      </c>
    </row>
    <row r="34" spans="1:7" x14ac:dyDescent="0.2">
      <c r="A34" s="27">
        <v>2010</v>
      </c>
      <c r="B34" s="29">
        <f t="shared" si="2"/>
        <v>0.17275019182286527</v>
      </c>
      <c r="C34" s="31">
        <f t="shared" si="3"/>
        <v>0.18798640797983118</v>
      </c>
      <c r="D34" s="31">
        <f t="shared" si="4"/>
        <v>0.26049545105776606</v>
      </c>
      <c r="E34" s="31">
        <f t="shared" si="5"/>
        <v>0.17691548832620849</v>
      </c>
      <c r="F34" s="31">
        <f t="shared" si="6"/>
        <v>0.20185246081332894</v>
      </c>
      <c r="G34" s="31">
        <f t="shared" si="7"/>
        <v>1</v>
      </c>
    </row>
    <row r="35" spans="1:7" x14ac:dyDescent="0.2">
      <c r="A35" s="27">
        <v>2011</v>
      </c>
      <c r="B35" s="29">
        <f t="shared" si="2"/>
        <v>0.12076513773826363</v>
      </c>
      <c r="C35" s="31">
        <f t="shared" si="3"/>
        <v>0.18771468983633058</v>
      </c>
      <c r="D35" s="31">
        <f t="shared" si="4"/>
        <v>0.314878426618172</v>
      </c>
      <c r="E35" s="31">
        <f t="shared" si="5"/>
        <v>0.17848723647874992</v>
      </c>
      <c r="F35" s="31">
        <f t="shared" si="6"/>
        <v>0.19815450932848386</v>
      </c>
      <c r="G35" s="31">
        <f t="shared" si="7"/>
        <v>1</v>
      </c>
    </row>
    <row r="36" spans="1:7" x14ac:dyDescent="0.2">
      <c r="A36" s="27">
        <v>2012</v>
      </c>
      <c r="B36" s="29">
        <f t="shared" si="2"/>
        <v>0.12640578756987833</v>
      </c>
      <c r="C36" s="31">
        <f t="shared" si="3"/>
        <v>0.15784281486353174</v>
      </c>
      <c r="D36" s="31">
        <f t="shared" si="4"/>
        <v>0.36021045708648469</v>
      </c>
      <c r="E36" s="31">
        <f t="shared" si="5"/>
        <v>0.16954949029924368</v>
      </c>
      <c r="F36" s="31">
        <f t="shared" si="6"/>
        <v>0.18599145018086155</v>
      </c>
      <c r="G36" s="31">
        <f t="shared" si="7"/>
        <v>1</v>
      </c>
    </row>
    <row r="37" spans="1:7" x14ac:dyDescent="0.2">
      <c r="A37" s="27">
        <v>2013</v>
      </c>
      <c r="B37" s="29">
        <f t="shared" si="2"/>
        <v>7.7625884454214464E-2</v>
      </c>
      <c r="C37" s="31">
        <f t="shared" si="3"/>
        <v>0.14178745620663599</v>
      </c>
      <c r="D37" s="31">
        <f t="shared" si="4"/>
        <v>0.388885072473724</v>
      </c>
      <c r="E37" s="31">
        <f t="shared" si="5"/>
        <v>0.19214123789242288</v>
      </c>
      <c r="F37" s="31">
        <f t="shared" si="6"/>
        <v>0.19956034897300268</v>
      </c>
      <c r="G37" s="31">
        <f t="shared" si="7"/>
        <v>1</v>
      </c>
    </row>
    <row r="38" spans="1:7" x14ac:dyDescent="0.2">
      <c r="A38" s="27">
        <v>2014</v>
      </c>
      <c r="B38" s="29">
        <f t="shared" si="2"/>
        <v>7.5968384610359915E-2</v>
      </c>
      <c r="C38" s="31">
        <f t="shared" si="3"/>
        <v>0.12613495329544713</v>
      </c>
      <c r="D38" s="31">
        <f t="shared" si="4"/>
        <v>0.37618394408517863</v>
      </c>
      <c r="E38" s="31">
        <f t="shared" si="5"/>
        <v>0.22378992749363119</v>
      </c>
      <c r="F38" s="31">
        <f t="shared" si="6"/>
        <v>0.19792279051538311</v>
      </c>
      <c r="G38" s="31">
        <f t="shared" si="7"/>
        <v>1</v>
      </c>
    </row>
    <row r="39" spans="1:7" x14ac:dyDescent="0.2">
      <c r="A39" s="27">
        <v>2015</v>
      </c>
      <c r="B39" s="29">
        <f t="shared" si="2"/>
        <v>5.4249244205576086E-2</v>
      </c>
      <c r="C39" s="31">
        <f t="shared" si="3"/>
        <v>0.1316761840779308</v>
      </c>
      <c r="D39" s="31">
        <f t="shared" si="4"/>
        <v>0.36238943007501961</v>
      </c>
      <c r="E39" s="31">
        <f t="shared" si="5"/>
        <v>0.26542380472511479</v>
      </c>
      <c r="F39" s="31">
        <f t="shared" si="6"/>
        <v>0.18626133691635874</v>
      </c>
      <c r="G39" s="31">
        <f t="shared" si="7"/>
        <v>0.99999999999999989</v>
      </c>
    </row>
    <row r="40" spans="1:7" x14ac:dyDescent="0.2">
      <c r="A40" s="27">
        <v>2016</v>
      </c>
      <c r="B40" s="29">
        <f t="shared" si="2"/>
        <v>8.0410096087536201E-2</v>
      </c>
      <c r="C40" s="31">
        <f t="shared" si="3"/>
        <v>0.10983403061928187</v>
      </c>
      <c r="D40" s="31">
        <f t="shared" si="4"/>
        <v>0.37933888097098983</v>
      </c>
      <c r="E40" s="31">
        <f t="shared" si="5"/>
        <v>0.26003402142430232</v>
      </c>
      <c r="F40" s="31">
        <f t="shared" si="6"/>
        <v>0.17038297089788976</v>
      </c>
      <c r="G40" s="31">
        <f t="shared" si="7"/>
        <v>1</v>
      </c>
    </row>
    <row r="41" spans="1:7" x14ac:dyDescent="0.2">
      <c r="A41" s="27">
        <v>2017</v>
      </c>
      <c r="B41" s="29">
        <f t="shared" si="2"/>
        <v>0.14128452318916102</v>
      </c>
      <c r="C41" s="31">
        <f t="shared" si="3"/>
        <v>0.1106696195935383</v>
      </c>
      <c r="D41" s="31">
        <f t="shared" si="4"/>
        <v>0.38545466388744137</v>
      </c>
      <c r="E41" s="31">
        <f t="shared" si="5"/>
        <v>0.2251823866597186</v>
      </c>
      <c r="F41" s="31">
        <f t="shared" si="6"/>
        <v>0.13740880667014069</v>
      </c>
      <c r="G41" s="31">
        <f t="shared" si="7"/>
        <v>0.99999999999999989</v>
      </c>
    </row>
    <row r="42" spans="1:7" x14ac:dyDescent="0.2">
      <c r="A42" s="27">
        <v>2018</v>
      </c>
      <c r="B42" s="29">
        <f t="shared" si="2"/>
        <v>0.26328358208955221</v>
      </c>
      <c r="C42" s="31">
        <f t="shared" si="3"/>
        <v>9.8483582089552241E-2</v>
      </c>
      <c r="D42" s="31">
        <f t="shared" si="4"/>
        <v>0.3334686567164179</v>
      </c>
      <c r="E42" s="31">
        <f t="shared" si="5"/>
        <v>0.19713432835820896</v>
      </c>
      <c r="F42" s="31">
        <f t="shared" si="6"/>
        <v>0.10762985074626866</v>
      </c>
      <c r="G42" s="31">
        <f t="shared" ref="G42" si="8">SUM(B42:F42)</f>
        <v>1</v>
      </c>
    </row>
  </sheetData>
  <pageMargins left="0.7" right="0.7" top="0.75" bottom="0.75" header="0.3" footer="0.3"/>
  <pageSetup paperSize="9" orientation="portrait" r:id="rId1"/>
  <ignoredErrors>
    <ignoredError sqref="M19:M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1A0-73BA-409A-8D98-61B0BC03A01D}">
  <dimension ref="A1:N42"/>
  <sheetViews>
    <sheetView showGridLines="0" workbookViewId="0"/>
  </sheetViews>
  <sheetFormatPr defaultRowHeight="11.25" x14ac:dyDescent="0.2"/>
  <cols>
    <col min="1" max="2" width="9" style="16"/>
    <col min="3" max="3" width="10.125" style="16" bestFit="1" customWidth="1"/>
    <col min="4" max="4" width="10.75" style="16" bestFit="1" customWidth="1"/>
    <col min="5" max="5" width="14.125" style="16" customWidth="1"/>
    <col min="6" max="7" width="9" style="16" customWidth="1"/>
    <col min="8" max="16384" width="9" style="16"/>
  </cols>
  <sheetData>
    <row r="1" spans="1:7" ht="12" x14ac:dyDescent="0.2">
      <c r="A1" s="13" t="s">
        <v>36</v>
      </c>
    </row>
    <row r="2" spans="1:7" x14ac:dyDescent="0.2">
      <c r="A2" s="17"/>
    </row>
    <row r="3" spans="1:7" ht="22.5" x14ac:dyDescent="0.2">
      <c r="A3" s="18" t="s">
        <v>2</v>
      </c>
      <c r="B3" s="23" t="s">
        <v>3</v>
      </c>
      <c r="C3" s="19" t="s">
        <v>4</v>
      </c>
      <c r="D3" s="19" t="s">
        <v>5</v>
      </c>
      <c r="E3" s="20" t="s">
        <v>9</v>
      </c>
      <c r="F3" s="20" t="s">
        <v>8</v>
      </c>
    </row>
    <row r="4" spans="1:7" x14ac:dyDescent="0.2">
      <c r="A4" s="27">
        <v>2009</v>
      </c>
      <c r="B4" s="24">
        <v>484083</v>
      </c>
      <c r="C4" s="25">
        <v>91183</v>
      </c>
      <c r="D4" s="26">
        <v>20066</v>
      </c>
      <c r="E4" s="26">
        <v>14104</v>
      </c>
      <c r="F4" s="26"/>
      <c r="G4" s="22"/>
    </row>
    <row r="5" spans="1:7" x14ac:dyDescent="0.2">
      <c r="A5" s="27">
        <v>2010</v>
      </c>
      <c r="B5" s="24">
        <v>606570</v>
      </c>
      <c r="C5" s="25">
        <v>154282</v>
      </c>
      <c r="D5" s="26">
        <v>17762</v>
      </c>
      <c r="E5" s="26">
        <v>9947</v>
      </c>
      <c r="F5" s="26">
        <f>B5-B4</f>
        <v>122487</v>
      </c>
      <c r="G5" s="22"/>
    </row>
    <row r="6" spans="1:7" x14ac:dyDescent="0.2">
      <c r="A6" s="27">
        <v>2011</v>
      </c>
      <c r="B6" s="24">
        <v>766042</v>
      </c>
      <c r="C6" s="25">
        <v>195153</v>
      </c>
      <c r="D6" s="26">
        <v>16733</v>
      </c>
      <c r="E6" s="26">
        <v>7990</v>
      </c>
      <c r="F6" s="26">
        <f t="shared" ref="F6:F13" si="0">B6-B5</f>
        <v>159472</v>
      </c>
      <c r="G6" s="22"/>
    </row>
    <row r="7" spans="1:7" x14ac:dyDescent="0.2">
      <c r="A7" s="27">
        <v>2012</v>
      </c>
      <c r="B7" s="24">
        <v>924197</v>
      </c>
      <c r="C7" s="25">
        <v>195419</v>
      </c>
      <c r="D7" s="26">
        <v>20038</v>
      </c>
      <c r="E7" s="26">
        <v>9794</v>
      </c>
      <c r="F7" s="26">
        <f t="shared" si="0"/>
        <v>158155</v>
      </c>
      <c r="G7" s="22"/>
    </row>
    <row r="8" spans="1:7" x14ac:dyDescent="0.2">
      <c r="A8" s="27">
        <v>2013</v>
      </c>
      <c r="B8" s="24">
        <v>1068035</v>
      </c>
      <c r="C8" s="25">
        <v>175438</v>
      </c>
      <c r="D8" s="26">
        <v>26098</v>
      </c>
      <c r="E8" s="26">
        <v>7946</v>
      </c>
      <c r="F8" s="26">
        <f t="shared" si="0"/>
        <v>143838</v>
      </c>
      <c r="G8" s="22"/>
    </row>
    <row r="9" spans="1:7" x14ac:dyDescent="0.2">
      <c r="A9" s="27">
        <v>2014</v>
      </c>
      <c r="B9" s="24">
        <v>1224287</v>
      </c>
      <c r="C9" s="25">
        <v>188034</v>
      </c>
      <c r="D9" s="26">
        <v>21513</v>
      </c>
      <c r="E9" s="26">
        <v>9151</v>
      </c>
      <c r="F9" s="26">
        <f t="shared" si="0"/>
        <v>156252</v>
      </c>
      <c r="G9" s="22"/>
    </row>
    <row r="10" spans="1:7" x14ac:dyDescent="0.2">
      <c r="A10" s="27">
        <v>2015</v>
      </c>
      <c r="B10" s="24">
        <v>1381784</v>
      </c>
      <c r="C10" s="25">
        <v>206400</v>
      </c>
      <c r="D10" s="26">
        <v>25286</v>
      </c>
      <c r="E10" s="26">
        <v>11043</v>
      </c>
      <c r="F10" s="26">
        <f t="shared" si="0"/>
        <v>157497</v>
      </c>
      <c r="G10" s="22"/>
    </row>
    <row r="11" spans="1:7" x14ac:dyDescent="0.2">
      <c r="A11" s="27">
        <v>2016</v>
      </c>
      <c r="B11" s="24">
        <v>1529744</v>
      </c>
      <c r="C11" s="25">
        <v>201057</v>
      </c>
      <c r="D11" s="26">
        <v>29987</v>
      </c>
      <c r="E11" s="26">
        <v>13772</v>
      </c>
      <c r="F11" s="26">
        <f t="shared" si="0"/>
        <v>147960</v>
      </c>
      <c r="G11" s="22"/>
    </row>
    <row r="12" spans="1:7" x14ac:dyDescent="0.2">
      <c r="A12" s="27">
        <v>2017</v>
      </c>
      <c r="B12" s="24">
        <v>1644862</v>
      </c>
      <c r="C12" s="25">
        <v>191067</v>
      </c>
      <c r="D12" s="26">
        <v>44608</v>
      </c>
      <c r="E12" s="26">
        <v>26272</v>
      </c>
      <c r="F12" s="26">
        <f t="shared" si="0"/>
        <v>115118</v>
      </c>
      <c r="G12" s="22"/>
    </row>
    <row r="13" spans="1:7" x14ac:dyDescent="0.2">
      <c r="A13" s="27">
        <v>2018</v>
      </c>
      <c r="B13" s="24">
        <v>1704457</v>
      </c>
      <c r="C13" s="25">
        <v>137409</v>
      </c>
      <c r="D13" s="26">
        <v>72873</v>
      </c>
      <c r="E13" s="26">
        <v>51069</v>
      </c>
      <c r="F13" s="26">
        <f t="shared" si="0"/>
        <v>59595</v>
      </c>
      <c r="G13" s="22"/>
    </row>
    <row r="16" spans="1:7" ht="12" x14ac:dyDescent="0.2">
      <c r="A16" s="14" t="s">
        <v>37</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v>542</v>
      </c>
      <c r="C19" s="26">
        <v>2393</v>
      </c>
      <c r="D19" s="26">
        <v>2622</v>
      </c>
      <c r="E19" s="26">
        <v>1799</v>
      </c>
      <c r="F19" s="26">
        <v>901</v>
      </c>
      <c r="G19" s="26">
        <v>549</v>
      </c>
      <c r="H19" s="24">
        <v>8806</v>
      </c>
      <c r="I19" s="25">
        <v>2675</v>
      </c>
      <c r="J19" s="26">
        <v>2060</v>
      </c>
      <c r="K19" s="26">
        <v>386</v>
      </c>
      <c r="L19" s="26">
        <v>177</v>
      </c>
      <c r="M19" s="26">
        <v>14104</v>
      </c>
    </row>
    <row r="20" spans="1:14" x14ac:dyDescent="0.2">
      <c r="A20" s="47">
        <v>2010</v>
      </c>
      <c r="B20" s="26">
        <v>638</v>
      </c>
      <c r="C20" s="26">
        <v>1291</v>
      </c>
      <c r="D20" s="26">
        <v>1513</v>
      </c>
      <c r="E20" s="26">
        <v>1508</v>
      </c>
      <c r="F20" s="26">
        <v>685</v>
      </c>
      <c r="G20" s="26">
        <v>314</v>
      </c>
      <c r="H20" s="24">
        <v>5949</v>
      </c>
      <c r="I20" s="25">
        <v>1605</v>
      </c>
      <c r="J20" s="26">
        <v>1880</v>
      </c>
      <c r="K20" s="26">
        <v>358</v>
      </c>
      <c r="L20" s="26">
        <v>155</v>
      </c>
      <c r="M20" s="26">
        <v>9947</v>
      </c>
    </row>
    <row r="21" spans="1:14" x14ac:dyDescent="0.2">
      <c r="A21" s="47">
        <v>2011</v>
      </c>
      <c r="B21" s="26">
        <v>484</v>
      </c>
      <c r="C21" s="26">
        <v>1381</v>
      </c>
      <c r="D21" s="26">
        <v>834</v>
      </c>
      <c r="E21" s="26">
        <v>808</v>
      </c>
      <c r="F21" s="26">
        <v>662</v>
      </c>
      <c r="G21" s="26">
        <v>358</v>
      </c>
      <c r="H21" s="24">
        <v>4527</v>
      </c>
      <c r="I21" s="25">
        <v>1473</v>
      </c>
      <c r="J21" s="26">
        <v>1589</v>
      </c>
      <c r="K21" s="26">
        <v>306</v>
      </c>
      <c r="L21" s="26">
        <v>95</v>
      </c>
      <c r="M21" s="26">
        <v>7990</v>
      </c>
    </row>
    <row r="22" spans="1:14" x14ac:dyDescent="0.2">
      <c r="A22" s="47">
        <v>2012</v>
      </c>
      <c r="B22" s="26">
        <v>572</v>
      </c>
      <c r="C22" s="26">
        <v>2421</v>
      </c>
      <c r="D22" s="26">
        <v>1903</v>
      </c>
      <c r="E22" s="26">
        <v>874</v>
      </c>
      <c r="F22" s="26">
        <v>495</v>
      </c>
      <c r="G22" s="26">
        <v>405</v>
      </c>
      <c r="H22" s="24">
        <v>6670</v>
      </c>
      <c r="I22" s="25">
        <v>1263</v>
      </c>
      <c r="J22" s="26">
        <v>1437</v>
      </c>
      <c r="K22" s="26">
        <v>322</v>
      </c>
      <c r="L22" s="26">
        <v>102</v>
      </c>
      <c r="M22" s="26">
        <v>9794</v>
      </c>
    </row>
    <row r="23" spans="1:14" x14ac:dyDescent="0.2">
      <c r="A23" s="47">
        <v>2013</v>
      </c>
      <c r="B23" s="26">
        <v>256</v>
      </c>
      <c r="C23" s="26">
        <v>1905</v>
      </c>
      <c r="D23" s="26">
        <v>1273</v>
      </c>
      <c r="E23" s="26">
        <v>745</v>
      </c>
      <c r="F23" s="26">
        <v>429</v>
      </c>
      <c r="G23" s="26">
        <v>272</v>
      </c>
      <c r="H23" s="24">
        <v>4880</v>
      </c>
      <c r="I23" s="25">
        <v>1359</v>
      </c>
      <c r="J23" s="26">
        <v>1286</v>
      </c>
      <c r="K23" s="26">
        <v>311</v>
      </c>
      <c r="L23" s="26">
        <v>110</v>
      </c>
      <c r="M23" s="26">
        <v>7946</v>
      </c>
    </row>
    <row r="24" spans="1:14" x14ac:dyDescent="0.2">
      <c r="A24" s="47">
        <v>2014</v>
      </c>
      <c r="B24" s="26">
        <v>325</v>
      </c>
      <c r="C24" s="26">
        <v>2266</v>
      </c>
      <c r="D24" s="26">
        <v>1599</v>
      </c>
      <c r="E24" s="26">
        <v>706</v>
      </c>
      <c r="F24" s="26">
        <v>424</v>
      </c>
      <c r="G24" s="26">
        <v>201</v>
      </c>
      <c r="H24" s="24">
        <v>5521</v>
      </c>
      <c r="I24" s="25">
        <v>1732</v>
      </c>
      <c r="J24" s="26">
        <v>1347</v>
      </c>
      <c r="K24" s="26">
        <v>440</v>
      </c>
      <c r="L24" s="26">
        <v>111</v>
      </c>
      <c r="M24" s="26">
        <v>9151</v>
      </c>
    </row>
    <row r="25" spans="1:14" x14ac:dyDescent="0.2">
      <c r="A25" s="47">
        <v>2015</v>
      </c>
      <c r="B25" s="26">
        <v>397</v>
      </c>
      <c r="C25" s="26">
        <v>1670</v>
      </c>
      <c r="D25" s="26">
        <v>1352</v>
      </c>
      <c r="E25" s="26">
        <v>1040</v>
      </c>
      <c r="F25" s="26">
        <v>723</v>
      </c>
      <c r="G25" s="26">
        <v>495</v>
      </c>
      <c r="H25" s="24">
        <v>5677</v>
      </c>
      <c r="I25" s="25">
        <v>2693</v>
      </c>
      <c r="J25" s="26">
        <v>1930</v>
      </c>
      <c r="K25" s="26">
        <v>637</v>
      </c>
      <c r="L25" s="26">
        <v>106</v>
      </c>
      <c r="M25" s="26">
        <v>11043</v>
      </c>
    </row>
    <row r="26" spans="1:14" x14ac:dyDescent="0.2">
      <c r="A26" s="47">
        <v>2016</v>
      </c>
      <c r="B26" s="26">
        <v>708</v>
      </c>
      <c r="C26" s="26">
        <v>1808</v>
      </c>
      <c r="D26" s="26">
        <v>1094</v>
      </c>
      <c r="E26" s="26">
        <v>965</v>
      </c>
      <c r="F26" s="26">
        <v>832</v>
      </c>
      <c r="G26" s="26">
        <v>746</v>
      </c>
      <c r="H26" s="24">
        <v>6153</v>
      </c>
      <c r="I26" s="25">
        <v>4096</v>
      </c>
      <c r="J26" s="26">
        <v>2565</v>
      </c>
      <c r="K26" s="26">
        <v>845</v>
      </c>
      <c r="L26" s="26">
        <v>113</v>
      </c>
      <c r="M26" s="26">
        <v>13772</v>
      </c>
    </row>
    <row r="27" spans="1:14" x14ac:dyDescent="0.2">
      <c r="A27" s="47">
        <v>2017</v>
      </c>
      <c r="B27" s="26">
        <v>1272</v>
      </c>
      <c r="C27" s="26">
        <v>3177</v>
      </c>
      <c r="D27" s="26">
        <v>2614</v>
      </c>
      <c r="E27" s="26">
        <v>2286</v>
      </c>
      <c r="F27" s="26">
        <v>1688</v>
      </c>
      <c r="G27" s="26">
        <v>1211</v>
      </c>
      <c r="H27" s="24">
        <v>12248</v>
      </c>
      <c r="I27" s="25">
        <v>7610</v>
      </c>
      <c r="J27" s="26">
        <v>5066</v>
      </c>
      <c r="K27" s="26">
        <v>1206</v>
      </c>
      <c r="L27" s="26">
        <v>142</v>
      </c>
      <c r="M27" s="26">
        <v>26272</v>
      </c>
      <c r="N27" s="37"/>
    </row>
    <row r="28" spans="1:14" x14ac:dyDescent="0.2">
      <c r="A28" s="47">
        <v>2018</v>
      </c>
      <c r="B28" s="26">
        <v>986</v>
      </c>
      <c r="C28" s="26">
        <v>6844</v>
      </c>
      <c r="D28" s="26">
        <v>6296</v>
      </c>
      <c r="E28" s="26">
        <v>6780</v>
      </c>
      <c r="F28" s="26">
        <v>4903</v>
      </c>
      <c r="G28" s="26">
        <v>2382</v>
      </c>
      <c r="H28" s="24">
        <v>28191</v>
      </c>
      <c r="I28" s="25">
        <v>12876</v>
      </c>
      <c r="J28" s="26">
        <v>8568</v>
      </c>
      <c r="K28" s="26">
        <v>1242</v>
      </c>
      <c r="L28" s="26">
        <v>192</v>
      </c>
      <c r="M28" s="26">
        <f>SUM(H28:L28)</f>
        <v>51069</v>
      </c>
    </row>
    <row r="30" spans="1:14" ht="12" x14ac:dyDescent="0.2">
      <c r="A30" s="15" t="s">
        <v>38</v>
      </c>
    </row>
    <row r="32" spans="1:14" x14ac:dyDescent="0.2">
      <c r="A32" s="18" t="s">
        <v>2</v>
      </c>
      <c r="B32" s="39" t="s">
        <v>17</v>
      </c>
      <c r="C32" s="40" t="s">
        <v>18</v>
      </c>
      <c r="D32" s="40" t="s">
        <v>19</v>
      </c>
      <c r="E32" s="41" t="s">
        <v>20</v>
      </c>
      <c r="F32" s="41" t="s">
        <v>21</v>
      </c>
      <c r="G32" s="41" t="s">
        <v>22</v>
      </c>
    </row>
    <row r="33" spans="1:7" x14ac:dyDescent="0.2">
      <c r="A33" s="27">
        <v>2009</v>
      </c>
      <c r="B33" s="29">
        <f t="shared" ref="B33:B42" si="1">H19/$M19</f>
        <v>0.62436188315371521</v>
      </c>
      <c r="C33" s="31">
        <f t="shared" ref="C33:C42" si="2">I19/$M19</f>
        <v>0.18966250709018717</v>
      </c>
      <c r="D33" s="31">
        <f t="shared" ref="D33:D42" si="3">J19/$M19</f>
        <v>0.14605785592739648</v>
      </c>
      <c r="E33" s="31">
        <f t="shared" ref="E33:E42" si="4">K19/$M19</f>
        <v>2.7368122518434488E-2</v>
      </c>
      <c r="F33" s="31">
        <f t="shared" ref="F33:F42" si="5">L19/$M19</f>
        <v>1.2549631310266591E-2</v>
      </c>
      <c r="G33" s="31">
        <f t="shared" ref="G33:G41" si="6">SUM(B33:F33)</f>
        <v>0.99999999999999989</v>
      </c>
    </row>
    <row r="34" spans="1:7" x14ac:dyDescent="0.2">
      <c r="A34" s="27">
        <v>2010</v>
      </c>
      <c r="B34" s="29">
        <f t="shared" si="1"/>
        <v>0.59806976977983306</v>
      </c>
      <c r="C34" s="31">
        <f t="shared" si="2"/>
        <v>0.1613551824670755</v>
      </c>
      <c r="D34" s="31">
        <f t="shared" si="3"/>
        <v>0.18900170905800745</v>
      </c>
      <c r="E34" s="31">
        <f t="shared" si="4"/>
        <v>3.5990750980195031E-2</v>
      </c>
      <c r="F34" s="31">
        <f t="shared" si="5"/>
        <v>1.558258771488891E-2</v>
      </c>
      <c r="G34" s="31">
        <f t="shared" si="6"/>
        <v>0.99999999999999989</v>
      </c>
    </row>
    <row r="35" spans="1:7" x14ac:dyDescent="0.2">
      <c r="A35" s="27">
        <v>2011</v>
      </c>
      <c r="B35" s="29">
        <f t="shared" si="1"/>
        <v>0.56658322903629532</v>
      </c>
      <c r="C35" s="31">
        <f t="shared" si="2"/>
        <v>0.18435544430538173</v>
      </c>
      <c r="D35" s="31">
        <f t="shared" si="3"/>
        <v>0.1988735919899875</v>
      </c>
      <c r="E35" s="31">
        <f t="shared" si="4"/>
        <v>3.8297872340425532E-2</v>
      </c>
      <c r="F35" s="31">
        <f t="shared" si="5"/>
        <v>1.1889862327909888E-2</v>
      </c>
      <c r="G35" s="31">
        <f t="shared" si="6"/>
        <v>0.99999999999999989</v>
      </c>
    </row>
    <row r="36" spans="1:7" x14ac:dyDescent="0.2">
      <c r="A36" s="27">
        <v>2012</v>
      </c>
      <c r="B36" s="29">
        <f t="shared" si="1"/>
        <v>0.68102920155197055</v>
      </c>
      <c r="C36" s="31">
        <f t="shared" si="2"/>
        <v>0.12895650398202982</v>
      </c>
      <c r="D36" s="31">
        <f t="shared" si="3"/>
        <v>0.14672248315295078</v>
      </c>
      <c r="E36" s="31">
        <f t="shared" si="4"/>
        <v>3.2877271799060651E-2</v>
      </c>
      <c r="F36" s="31">
        <f t="shared" si="5"/>
        <v>1.0414539513988156E-2</v>
      </c>
      <c r="G36" s="31">
        <f t="shared" si="6"/>
        <v>1</v>
      </c>
    </row>
    <row r="37" spans="1:7" x14ac:dyDescent="0.2">
      <c r="A37" s="27">
        <v>2013</v>
      </c>
      <c r="B37" s="29">
        <f t="shared" si="1"/>
        <v>0.61414548200352381</v>
      </c>
      <c r="C37" s="31">
        <f t="shared" si="2"/>
        <v>0.17102944877926002</v>
      </c>
      <c r="D37" s="31">
        <f t="shared" si="3"/>
        <v>0.16184243644601057</v>
      </c>
      <c r="E37" s="31">
        <f t="shared" si="4"/>
        <v>3.9139189529322931E-2</v>
      </c>
      <c r="F37" s="31">
        <f t="shared" si="5"/>
        <v>1.3843443241882709E-2</v>
      </c>
      <c r="G37" s="31">
        <f t="shared" si="6"/>
        <v>1</v>
      </c>
    </row>
    <row r="38" spans="1:7" x14ac:dyDescent="0.2">
      <c r="A38" s="27">
        <v>2014</v>
      </c>
      <c r="B38" s="29">
        <f t="shared" si="1"/>
        <v>0.60332204130696099</v>
      </c>
      <c r="C38" s="31">
        <f t="shared" si="2"/>
        <v>0.18926893235711945</v>
      </c>
      <c r="D38" s="31">
        <f t="shared" si="3"/>
        <v>0.14719702764725168</v>
      </c>
      <c r="E38" s="31">
        <f t="shared" si="4"/>
        <v>4.8082176811277459E-2</v>
      </c>
      <c r="F38" s="31">
        <f t="shared" si="5"/>
        <v>1.2129821877390449E-2</v>
      </c>
      <c r="G38" s="31">
        <f t="shared" si="6"/>
        <v>0.99999999999999989</v>
      </c>
    </row>
    <row r="39" spans="1:7" x14ac:dyDescent="0.2">
      <c r="A39" s="27">
        <v>2015</v>
      </c>
      <c r="B39" s="29">
        <f t="shared" si="1"/>
        <v>0.51408131848229643</v>
      </c>
      <c r="C39" s="31">
        <f t="shared" si="2"/>
        <v>0.24386489178665219</v>
      </c>
      <c r="D39" s="31">
        <f t="shared" si="3"/>
        <v>0.17477134836548039</v>
      </c>
      <c r="E39" s="31">
        <f t="shared" si="4"/>
        <v>5.7683600470886533E-2</v>
      </c>
      <c r="F39" s="31">
        <f t="shared" si="5"/>
        <v>9.5988408946844159E-3</v>
      </c>
      <c r="G39" s="31">
        <f t="shared" si="6"/>
        <v>0.99999999999999989</v>
      </c>
    </row>
    <row r="40" spans="1:7" x14ac:dyDescent="0.2">
      <c r="A40" s="27">
        <v>2016</v>
      </c>
      <c r="B40" s="29">
        <f t="shared" si="1"/>
        <v>0.44677606738309611</v>
      </c>
      <c r="C40" s="31">
        <f t="shared" si="2"/>
        <v>0.29741504501887889</v>
      </c>
      <c r="D40" s="31">
        <f t="shared" si="3"/>
        <v>0.18624745861167585</v>
      </c>
      <c r="E40" s="31">
        <f t="shared" si="4"/>
        <v>6.1356375254138833E-2</v>
      </c>
      <c r="F40" s="31">
        <f t="shared" si="5"/>
        <v>8.2050537322102823E-3</v>
      </c>
      <c r="G40" s="31">
        <f t="shared" si="6"/>
        <v>1</v>
      </c>
    </row>
    <row r="41" spans="1:7" x14ac:dyDescent="0.2">
      <c r="A41" s="27">
        <v>2017</v>
      </c>
      <c r="B41" s="29">
        <f t="shared" si="1"/>
        <v>0.46619975639464067</v>
      </c>
      <c r="C41" s="31">
        <f t="shared" si="2"/>
        <v>0.28966199756394639</v>
      </c>
      <c r="D41" s="31">
        <f t="shared" si="3"/>
        <v>0.19282886723507917</v>
      </c>
      <c r="E41" s="31">
        <f t="shared" si="4"/>
        <v>4.5904384896467719E-2</v>
      </c>
      <c r="F41" s="31">
        <f t="shared" si="5"/>
        <v>5.404993909866017E-3</v>
      </c>
      <c r="G41" s="31">
        <f t="shared" si="6"/>
        <v>1</v>
      </c>
    </row>
    <row r="42" spans="1:7" x14ac:dyDescent="0.2">
      <c r="A42" s="27">
        <v>2018</v>
      </c>
      <c r="B42" s="29">
        <f t="shared" si="1"/>
        <v>0.55201785819185811</v>
      </c>
      <c r="C42" s="31">
        <f t="shared" si="2"/>
        <v>0.25212947189097101</v>
      </c>
      <c r="D42" s="31">
        <f t="shared" si="3"/>
        <v>0.16777301298243552</v>
      </c>
      <c r="E42" s="31">
        <f t="shared" si="4"/>
        <v>2.4320037596193386E-2</v>
      </c>
      <c r="F42" s="31">
        <f t="shared" si="5"/>
        <v>3.7596193385419727E-3</v>
      </c>
      <c r="G42" s="31">
        <f t="shared" ref="G42" si="7">SUM(B42:F42)</f>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F56-9A9A-4852-9900-5B89E1EAA23C}">
  <dimension ref="A1:N28"/>
  <sheetViews>
    <sheetView showGridLines="0" workbookViewId="0"/>
  </sheetViews>
  <sheetFormatPr defaultRowHeight="11.25" x14ac:dyDescent="0.2"/>
  <cols>
    <col min="1" max="2" width="9" style="16"/>
    <col min="3" max="3" width="11.75" style="16" bestFit="1" customWidth="1"/>
    <col min="4" max="4" width="12" style="16" bestFit="1" customWidth="1"/>
    <col min="5" max="5" width="14.125" style="16" customWidth="1"/>
    <col min="6" max="6" width="9.5" style="16" bestFit="1" customWidth="1"/>
    <col min="7" max="7" width="12" style="16" customWidth="1"/>
    <col min="8" max="16384" width="9" style="16"/>
  </cols>
  <sheetData>
    <row r="1" spans="1:7" ht="12" x14ac:dyDescent="0.2">
      <c r="A1" s="13" t="s">
        <v>39</v>
      </c>
    </row>
    <row r="2" spans="1:7" x14ac:dyDescent="0.2">
      <c r="A2" s="17"/>
    </row>
    <row r="3" spans="1:7" ht="22.5" x14ac:dyDescent="0.2">
      <c r="A3" s="18" t="s">
        <v>2</v>
      </c>
      <c r="B3" s="23" t="s">
        <v>3</v>
      </c>
      <c r="C3" s="19" t="s">
        <v>4</v>
      </c>
      <c r="D3" s="19" t="s">
        <v>5</v>
      </c>
      <c r="E3" s="20" t="s">
        <v>9</v>
      </c>
      <c r="F3" s="20" t="s">
        <v>8</v>
      </c>
    </row>
    <row r="4" spans="1:7" x14ac:dyDescent="0.2">
      <c r="A4" s="27">
        <v>2009</v>
      </c>
      <c r="B4" s="24">
        <v>157</v>
      </c>
      <c r="C4" s="25">
        <v>29</v>
      </c>
      <c r="D4" s="26">
        <v>11</v>
      </c>
      <c r="E4" s="26">
        <v>1</v>
      </c>
      <c r="F4" s="26"/>
      <c r="G4" s="22"/>
    </row>
    <row r="5" spans="1:7" x14ac:dyDescent="0.2">
      <c r="A5" s="27">
        <v>2010</v>
      </c>
      <c r="B5" s="24">
        <v>190</v>
      </c>
      <c r="C5" s="25">
        <v>11</v>
      </c>
      <c r="D5" s="26">
        <v>17</v>
      </c>
      <c r="E5" s="26">
        <v>5</v>
      </c>
      <c r="F5" s="26">
        <f>B5-B4</f>
        <v>33</v>
      </c>
      <c r="G5" s="22"/>
    </row>
    <row r="6" spans="1:7" x14ac:dyDescent="0.2">
      <c r="A6" s="27">
        <v>2011</v>
      </c>
      <c r="B6" s="24">
        <v>366</v>
      </c>
      <c r="C6" s="25">
        <v>185</v>
      </c>
      <c r="D6" s="26">
        <v>16</v>
      </c>
      <c r="E6" s="26">
        <v>1</v>
      </c>
      <c r="F6" s="26">
        <f t="shared" ref="F6:F13" si="0">B6-B5</f>
        <v>176</v>
      </c>
      <c r="G6" s="22"/>
    </row>
    <row r="7" spans="1:7" x14ac:dyDescent="0.2">
      <c r="A7" s="27">
        <v>2012</v>
      </c>
      <c r="B7" s="24">
        <v>603</v>
      </c>
      <c r="C7" s="25">
        <v>264</v>
      </c>
      <c r="D7" s="26">
        <v>15</v>
      </c>
      <c r="E7" s="26">
        <v>10</v>
      </c>
      <c r="F7" s="26">
        <f t="shared" si="0"/>
        <v>237</v>
      </c>
      <c r="G7" s="22"/>
    </row>
    <row r="8" spans="1:7" x14ac:dyDescent="0.2">
      <c r="A8" s="27">
        <v>2013</v>
      </c>
      <c r="B8" s="24">
        <v>1010</v>
      </c>
      <c r="C8" s="25">
        <v>452</v>
      </c>
      <c r="D8" s="26">
        <v>37</v>
      </c>
      <c r="E8" s="26">
        <v>27</v>
      </c>
      <c r="F8" s="26">
        <f t="shared" si="0"/>
        <v>407</v>
      </c>
      <c r="G8" s="22"/>
    </row>
    <row r="9" spans="1:7" x14ac:dyDescent="0.2">
      <c r="A9" s="27">
        <v>2014</v>
      </c>
      <c r="B9" s="24">
        <v>2172</v>
      </c>
      <c r="C9" s="25">
        <v>1266</v>
      </c>
      <c r="D9" s="26">
        <v>73</v>
      </c>
      <c r="E9" s="26">
        <v>57</v>
      </c>
      <c r="F9" s="26">
        <f t="shared" si="0"/>
        <v>1162</v>
      </c>
      <c r="G9" s="22"/>
    </row>
    <row r="10" spans="1:7" x14ac:dyDescent="0.2">
      <c r="A10" s="27">
        <v>2015</v>
      </c>
      <c r="B10" s="24">
        <v>4765</v>
      </c>
      <c r="C10" s="25">
        <v>2916</v>
      </c>
      <c r="D10" s="26">
        <v>68</v>
      </c>
      <c r="E10" s="26">
        <v>53</v>
      </c>
      <c r="F10" s="26">
        <f t="shared" si="0"/>
        <v>2593</v>
      </c>
      <c r="G10" s="22"/>
    </row>
    <row r="11" spans="1:7" x14ac:dyDescent="0.2">
      <c r="A11" s="27">
        <v>2016</v>
      </c>
      <c r="B11" s="24">
        <v>7532</v>
      </c>
      <c r="C11" s="25">
        <v>2993</v>
      </c>
      <c r="D11" s="26">
        <v>212</v>
      </c>
      <c r="E11" s="26">
        <v>199</v>
      </c>
      <c r="F11" s="26">
        <f t="shared" si="0"/>
        <v>2767</v>
      </c>
      <c r="G11" s="22"/>
    </row>
    <row r="12" spans="1:7" x14ac:dyDescent="0.2">
      <c r="A12" s="27">
        <v>2017</v>
      </c>
      <c r="B12" s="24">
        <v>11034</v>
      </c>
      <c r="C12" s="25">
        <v>4539</v>
      </c>
      <c r="D12" s="26">
        <v>455</v>
      </c>
      <c r="E12" s="26">
        <v>414</v>
      </c>
      <c r="F12" s="26">
        <f t="shared" si="0"/>
        <v>3502</v>
      </c>
      <c r="G12" s="22"/>
    </row>
    <row r="13" spans="1:7" x14ac:dyDescent="0.2">
      <c r="A13" s="27">
        <v>2018</v>
      </c>
      <c r="B13" s="24">
        <v>16664</v>
      </c>
      <c r="C13" s="25">
        <v>7147</v>
      </c>
      <c r="D13" s="26">
        <v>1410</v>
      </c>
      <c r="E13" s="26">
        <v>1308</v>
      </c>
      <c r="F13" s="26">
        <f t="shared" si="0"/>
        <v>5630</v>
      </c>
      <c r="G13" s="22"/>
    </row>
    <row r="16" spans="1:7" ht="12" x14ac:dyDescent="0.2">
      <c r="A16" s="14" t="s">
        <v>40</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c r="C19" s="26"/>
      <c r="D19" s="26"/>
      <c r="E19" s="26"/>
      <c r="F19" s="26"/>
      <c r="G19" s="26"/>
      <c r="H19" s="24"/>
      <c r="I19" s="25"/>
      <c r="J19" s="26">
        <v>1</v>
      </c>
      <c r="K19" s="26"/>
      <c r="L19" s="26"/>
      <c r="M19" s="26">
        <v>1</v>
      </c>
    </row>
    <row r="20" spans="1:14" x14ac:dyDescent="0.2">
      <c r="A20" s="47">
        <v>2010</v>
      </c>
      <c r="B20" s="26"/>
      <c r="C20" s="26"/>
      <c r="D20" s="26"/>
      <c r="E20" s="26"/>
      <c r="F20" s="26"/>
      <c r="G20" s="26"/>
      <c r="H20" s="24"/>
      <c r="I20" s="25">
        <v>1</v>
      </c>
      <c r="J20" s="26">
        <v>4</v>
      </c>
      <c r="K20" s="26"/>
      <c r="L20" s="26"/>
      <c r="M20" s="26">
        <v>5</v>
      </c>
    </row>
    <row r="21" spans="1:14" x14ac:dyDescent="0.2">
      <c r="A21" s="47">
        <v>2011</v>
      </c>
      <c r="B21" s="26"/>
      <c r="C21" s="26"/>
      <c r="D21" s="26"/>
      <c r="E21" s="26"/>
      <c r="F21" s="26"/>
      <c r="G21" s="26"/>
      <c r="H21" s="24"/>
      <c r="I21" s="25">
        <v>1</v>
      </c>
      <c r="J21" s="26"/>
      <c r="K21" s="26"/>
      <c r="L21" s="26"/>
      <c r="M21" s="26">
        <v>1</v>
      </c>
    </row>
    <row r="22" spans="1:14" x14ac:dyDescent="0.2">
      <c r="A22" s="47">
        <v>2012</v>
      </c>
      <c r="B22" s="26"/>
      <c r="C22" s="26">
        <v>4</v>
      </c>
      <c r="D22" s="26">
        <v>1</v>
      </c>
      <c r="E22" s="26"/>
      <c r="F22" s="26">
        <v>2</v>
      </c>
      <c r="G22" s="26"/>
      <c r="H22" s="24">
        <v>7</v>
      </c>
      <c r="I22" s="25"/>
      <c r="J22" s="26">
        <v>2</v>
      </c>
      <c r="K22" s="26">
        <v>1</v>
      </c>
      <c r="L22" s="26"/>
      <c r="M22" s="26">
        <v>10</v>
      </c>
    </row>
    <row r="23" spans="1:14" x14ac:dyDescent="0.2">
      <c r="A23" s="47">
        <v>2013</v>
      </c>
      <c r="B23" s="26"/>
      <c r="C23" s="26">
        <v>22</v>
      </c>
      <c r="D23" s="26">
        <v>1</v>
      </c>
      <c r="E23" s="26"/>
      <c r="F23" s="26">
        <v>2</v>
      </c>
      <c r="G23" s="26">
        <v>2</v>
      </c>
      <c r="H23" s="24">
        <v>27</v>
      </c>
      <c r="I23" s="25"/>
      <c r="J23" s="26"/>
      <c r="K23" s="26"/>
      <c r="L23" s="26"/>
      <c r="M23" s="26">
        <v>27</v>
      </c>
    </row>
    <row r="24" spans="1:14" x14ac:dyDescent="0.2">
      <c r="A24" s="47">
        <v>2014</v>
      </c>
      <c r="B24" s="26">
        <v>5</v>
      </c>
      <c r="C24" s="26">
        <v>31</v>
      </c>
      <c r="D24" s="26">
        <v>13</v>
      </c>
      <c r="E24" s="26">
        <v>4</v>
      </c>
      <c r="F24" s="26">
        <v>4</v>
      </c>
      <c r="G24" s="26"/>
      <c r="H24" s="24">
        <v>57</v>
      </c>
      <c r="I24" s="25"/>
      <c r="J24" s="26"/>
      <c r="K24" s="26"/>
      <c r="L24" s="26"/>
      <c r="M24" s="26">
        <v>57</v>
      </c>
    </row>
    <row r="25" spans="1:14" x14ac:dyDescent="0.2">
      <c r="A25" s="47">
        <v>2015</v>
      </c>
      <c r="B25" s="26">
        <v>10</v>
      </c>
      <c r="C25" s="26">
        <v>29</v>
      </c>
      <c r="D25" s="26">
        <v>10</v>
      </c>
      <c r="E25" s="26">
        <v>1</v>
      </c>
      <c r="F25" s="26">
        <v>2</v>
      </c>
      <c r="G25" s="26">
        <v>1</v>
      </c>
      <c r="H25" s="24">
        <v>53</v>
      </c>
      <c r="I25" s="25"/>
      <c r="J25" s="26"/>
      <c r="K25" s="26"/>
      <c r="L25" s="26"/>
      <c r="M25" s="26">
        <v>53</v>
      </c>
    </row>
    <row r="26" spans="1:14" x14ac:dyDescent="0.2">
      <c r="A26" s="47">
        <v>2016</v>
      </c>
      <c r="B26" s="26">
        <v>23</v>
      </c>
      <c r="C26" s="26">
        <v>39</v>
      </c>
      <c r="D26" s="26">
        <v>129</v>
      </c>
      <c r="E26" s="26">
        <v>6</v>
      </c>
      <c r="F26" s="26">
        <v>2</v>
      </c>
      <c r="G26" s="26"/>
      <c r="H26" s="24">
        <v>199</v>
      </c>
      <c r="I26" s="25"/>
      <c r="J26" s="26"/>
      <c r="K26" s="26"/>
      <c r="L26" s="26"/>
      <c r="M26" s="26">
        <v>199</v>
      </c>
    </row>
    <row r="27" spans="1:14" x14ac:dyDescent="0.2">
      <c r="A27" s="47">
        <v>2017</v>
      </c>
      <c r="B27" s="26">
        <v>14</v>
      </c>
      <c r="C27" s="26">
        <v>30</v>
      </c>
      <c r="D27" s="26">
        <v>287</v>
      </c>
      <c r="E27" s="26">
        <v>72</v>
      </c>
      <c r="F27" s="26">
        <v>6</v>
      </c>
      <c r="G27" s="26">
        <v>4</v>
      </c>
      <c r="H27" s="24">
        <v>413</v>
      </c>
      <c r="I27" s="25">
        <v>1</v>
      </c>
      <c r="J27" s="26"/>
      <c r="K27" s="26"/>
      <c r="L27" s="26"/>
      <c r="M27" s="26">
        <v>414</v>
      </c>
      <c r="N27" s="37"/>
    </row>
    <row r="28" spans="1:14" x14ac:dyDescent="0.2">
      <c r="A28" s="47">
        <v>2018</v>
      </c>
      <c r="B28" s="26">
        <v>242</v>
      </c>
      <c r="C28" s="26">
        <v>315</v>
      </c>
      <c r="D28" s="26">
        <v>189</v>
      </c>
      <c r="E28" s="26">
        <v>447</v>
      </c>
      <c r="F28" s="26">
        <v>105</v>
      </c>
      <c r="G28" s="26">
        <v>5</v>
      </c>
      <c r="H28" s="24">
        <v>1303</v>
      </c>
      <c r="I28" s="25">
        <v>4</v>
      </c>
      <c r="J28" s="26"/>
      <c r="K28" s="26"/>
      <c r="L28" s="26">
        <v>1</v>
      </c>
      <c r="M28" s="26">
        <f>SUM(H28:L28)</f>
        <v>1308</v>
      </c>
      <c r="N28" s="3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474D-D71A-4AC1-BAD3-6EEBB82635DE}">
  <dimension ref="A1:N42"/>
  <sheetViews>
    <sheetView showGridLines="0" workbookViewId="0"/>
  </sheetViews>
  <sheetFormatPr defaultRowHeight="11.25" x14ac:dyDescent="0.2"/>
  <cols>
    <col min="1" max="2" width="9" style="16"/>
    <col min="3" max="3" width="10.125" style="16" bestFit="1" customWidth="1"/>
    <col min="4" max="4" width="10.75" style="16" bestFit="1" customWidth="1"/>
    <col min="5" max="5" width="14.125" style="16" customWidth="1"/>
    <col min="6" max="7" width="9" style="16" customWidth="1"/>
    <col min="8" max="16384" width="9" style="16"/>
  </cols>
  <sheetData>
    <row r="1" spans="1:7" ht="12" x14ac:dyDescent="0.2">
      <c r="A1" s="13" t="s">
        <v>41</v>
      </c>
    </row>
    <row r="2" spans="1:7" x14ac:dyDescent="0.2">
      <c r="A2" s="17"/>
    </row>
    <row r="3" spans="1:7" ht="22.5" x14ac:dyDescent="0.2">
      <c r="A3" s="18" t="s">
        <v>2</v>
      </c>
      <c r="B3" s="23" t="s">
        <v>3</v>
      </c>
      <c r="C3" s="19" t="s">
        <v>4</v>
      </c>
      <c r="D3" s="19" t="s">
        <v>5</v>
      </c>
      <c r="E3" s="20" t="s">
        <v>9</v>
      </c>
      <c r="F3" s="20" t="s">
        <v>8</v>
      </c>
    </row>
    <row r="4" spans="1:7" x14ac:dyDescent="0.2">
      <c r="A4" s="27">
        <v>2009</v>
      </c>
      <c r="B4" s="24">
        <v>16095</v>
      </c>
      <c r="C4" s="25">
        <v>3085</v>
      </c>
      <c r="D4" s="26">
        <v>244</v>
      </c>
      <c r="E4" s="26">
        <v>202</v>
      </c>
      <c r="F4" s="26"/>
      <c r="G4" s="22"/>
    </row>
    <row r="5" spans="1:7" x14ac:dyDescent="0.2">
      <c r="A5" s="27">
        <v>2010</v>
      </c>
      <c r="B5" s="24">
        <v>19210</v>
      </c>
      <c r="C5" s="25">
        <v>3720</v>
      </c>
      <c r="D5" s="26">
        <v>359</v>
      </c>
      <c r="E5" s="26">
        <v>293</v>
      </c>
      <c r="F5" s="26">
        <f>B5-B4</f>
        <v>3115</v>
      </c>
      <c r="G5" s="22"/>
    </row>
    <row r="6" spans="1:7" x14ac:dyDescent="0.2">
      <c r="A6" s="27">
        <v>2011</v>
      </c>
      <c r="B6" s="24">
        <v>21389</v>
      </c>
      <c r="C6" s="25">
        <v>2927</v>
      </c>
      <c r="D6" s="26">
        <v>412</v>
      </c>
      <c r="E6" s="26">
        <v>311</v>
      </c>
      <c r="F6" s="26">
        <f t="shared" ref="F6:F13" si="0">B6-B5</f>
        <v>2179</v>
      </c>
      <c r="G6" s="22"/>
    </row>
    <row r="7" spans="1:7" x14ac:dyDescent="0.2">
      <c r="A7" s="27">
        <v>2012</v>
      </c>
      <c r="B7" s="24">
        <v>23699</v>
      </c>
      <c r="C7" s="25">
        <v>3042</v>
      </c>
      <c r="D7" s="26">
        <v>713</v>
      </c>
      <c r="E7" s="26">
        <v>576</v>
      </c>
      <c r="F7" s="26">
        <f t="shared" si="0"/>
        <v>2310</v>
      </c>
      <c r="G7" s="22"/>
    </row>
    <row r="8" spans="1:7" x14ac:dyDescent="0.2">
      <c r="A8" s="27">
        <v>2013</v>
      </c>
      <c r="B8" s="24">
        <v>28357</v>
      </c>
      <c r="C8" s="25">
        <v>5170</v>
      </c>
      <c r="D8" s="26">
        <v>583</v>
      </c>
      <c r="E8" s="26">
        <v>346</v>
      </c>
      <c r="F8" s="26">
        <f t="shared" si="0"/>
        <v>4658</v>
      </c>
      <c r="G8" s="22"/>
    </row>
    <row r="9" spans="1:7" x14ac:dyDescent="0.2">
      <c r="A9" s="27">
        <v>2014</v>
      </c>
      <c r="B9" s="24">
        <v>34930</v>
      </c>
      <c r="C9" s="25">
        <v>7054</v>
      </c>
      <c r="D9" s="26">
        <v>537</v>
      </c>
      <c r="E9" s="26">
        <v>266</v>
      </c>
      <c r="F9" s="26">
        <f t="shared" si="0"/>
        <v>6573</v>
      </c>
      <c r="G9" s="22"/>
    </row>
    <row r="10" spans="1:7" x14ac:dyDescent="0.2">
      <c r="A10" s="27">
        <v>2015</v>
      </c>
      <c r="B10" s="24">
        <v>42778</v>
      </c>
      <c r="C10" s="25">
        <v>8769</v>
      </c>
      <c r="D10" s="26">
        <v>551</v>
      </c>
      <c r="E10" s="26">
        <v>167</v>
      </c>
      <c r="F10" s="26">
        <f t="shared" si="0"/>
        <v>7848</v>
      </c>
      <c r="G10" s="22"/>
    </row>
    <row r="11" spans="1:7" x14ac:dyDescent="0.2">
      <c r="A11" s="27">
        <v>2016</v>
      </c>
      <c r="B11" s="24">
        <v>55203</v>
      </c>
      <c r="C11" s="25">
        <v>13636</v>
      </c>
      <c r="D11" s="26">
        <v>784</v>
      </c>
      <c r="E11" s="26">
        <v>302</v>
      </c>
      <c r="F11" s="26">
        <f t="shared" si="0"/>
        <v>12425</v>
      </c>
      <c r="G11" s="22"/>
    </row>
    <row r="12" spans="1:7" x14ac:dyDescent="0.2">
      <c r="A12" s="27">
        <v>2017</v>
      </c>
      <c r="B12" s="24">
        <v>71475</v>
      </c>
      <c r="C12" s="25">
        <v>18640</v>
      </c>
      <c r="D12" s="26">
        <v>1268</v>
      </c>
      <c r="E12" s="26">
        <v>645</v>
      </c>
      <c r="F12" s="26">
        <f t="shared" si="0"/>
        <v>16272</v>
      </c>
      <c r="G12" s="22"/>
    </row>
    <row r="13" spans="1:7" x14ac:dyDescent="0.2">
      <c r="A13" s="27">
        <v>2018</v>
      </c>
      <c r="B13" s="24">
        <v>90273</v>
      </c>
      <c r="C13" s="25">
        <v>21020</v>
      </c>
      <c r="D13" s="26">
        <v>2094</v>
      </c>
      <c r="E13" s="26">
        <v>1396</v>
      </c>
      <c r="F13" s="26">
        <f t="shared" si="0"/>
        <v>18798</v>
      </c>
      <c r="G13" s="22"/>
    </row>
    <row r="16" spans="1:7" ht="12" x14ac:dyDescent="0.2">
      <c r="A16" s="14" t="s">
        <v>42</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v>2</v>
      </c>
      <c r="C19" s="26">
        <v>10</v>
      </c>
      <c r="D19" s="26">
        <v>15</v>
      </c>
      <c r="E19" s="26">
        <v>83</v>
      </c>
      <c r="F19" s="26">
        <v>71</v>
      </c>
      <c r="G19" s="26">
        <v>19</v>
      </c>
      <c r="H19" s="24">
        <v>200</v>
      </c>
      <c r="I19" s="25">
        <v>2</v>
      </c>
      <c r="J19" s="26"/>
      <c r="K19" s="26"/>
      <c r="L19" s="26"/>
      <c r="M19" s="26">
        <v>202</v>
      </c>
    </row>
    <row r="20" spans="1:14" x14ac:dyDescent="0.2">
      <c r="A20" s="47">
        <v>2010</v>
      </c>
      <c r="B20" s="26">
        <v>12</v>
      </c>
      <c r="C20" s="26">
        <v>18</v>
      </c>
      <c r="D20" s="26">
        <v>26</v>
      </c>
      <c r="E20" s="26">
        <v>87</v>
      </c>
      <c r="F20" s="26">
        <v>126</v>
      </c>
      <c r="G20" s="26">
        <v>20</v>
      </c>
      <c r="H20" s="24">
        <v>289</v>
      </c>
      <c r="I20" s="25">
        <v>4</v>
      </c>
      <c r="J20" s="26"/>
      <c r="K20" s="26"/>
      <c r="L20" s="26"/>
      <c r="M20" s="26">
        <v>293</v>
      </c>
    </row>
    <row r="21" spans="1:14" x14ac:dyDescent="0.2">
      <c r="A21" s="47">
        <v>2011</v>
      </c>
      <c r="B21" s="26">
        <v>5</v>
      </c>
      <c r="C21" s="26">
        <v>9</v>
      </c>
      <c r="D21" s="26">
        <v>11</v>
      </c>
      <c r="E21" s="26">
        <v>119</v>
      </c>
      <c r="F21" s="26">
        <v>105</v>
      </c>
      <c r="G21" s="26">
        <v>53</v>
      </c>
      <c r="H21" s="24">
        <v>302</v>
      </c>
      <c r="I21" s="25">
        <v>9</v>
      </c>
      <c r="J21" s="26"/>
      <c r="K21" s="26"/>
      <c r="L21" s="26"/>
      <c r="M21" s="26">
        <v>311</v>
      </c>
    </row>
    <row r="22" spans="1:14" x14ac:dyDescent="0.2">
      <c r="A22" s="47">
        <v>2012</v>
      </c>
      <c r="B22" s="26">
        <v>10</v>
      </c>
      <c r="C22" s="26">
        <v>11</v>
      </c>
      <c r="D22" s="26">
        <v>11</v>
      </c>
      <c r="E22" s="26">
        <v>51</v>
      </c>
      <c r="F22" s="26">
        <v>345</v>
      </c>
      <c r="G22" s="26">
        <v>94</v>
      </c>
      <c r="H22" s="24">
        <v>522</v>
      </c>
      <c r="I22" s="25">
        <v>53</v>
      </c>
      <c r="J22" s="26">
        <v>1</v>
      </c>
      <c r="K22" s="26"/>
      <c r="L22" s="26"/>
      <c r="M22" s="26">
        <v>576</v>
      </c>
    </row>
    <row r="23" spans="1:14" x14ac:dyDescent="0.2">
      <c r="A23" s="47">
        <v>2013</v>
      </c>
      <c r="B23" s="26">
        <v>69</v>
      </c>
      <c r="C23" s="26">
        <v>21</v>
      </c>
      <c r="D23" s="26">
        <v>11</v>
      </c>
      <c r="E23" s="26">
        <v>41</v>
      </c>
      <c r="F23" s="26">
        <v>45</v>
      </c>
      <c r="G23" s="26">
        <v>119</v>
      </c>
      <c r="H23" s="24">
        <v>306</v>
      </c>
      <c r="I23" s="25">
        <v>38</v>
      </c>
      <c r="J23" s="26">
        <v>2</v>
      </c>
      <c r="K23" s="26"/>
      <c r="L23" s="26"/>
      <c r="M23" s="26">
        <v>346</v>
      </c>
    </row>
    <row r="24" spans="1:14" x14ac:dyDescent="0.2">
      <c r="A24" s="47">
        <v>2014</v>
      </c>
      <c r="B24" s="26">
        <v>11</v>
      </c>
      <c r="C24" s="26">
        <v>73</v>
      </c>
      <c r="D24" s="26">
        <v>20</v>
      </c>
      <c r="E24" s="26">
        <v>18</v>
      </c>
      <c r="F24" s="26">
        <v>41</v>
      </c>
      <c r="G24" s="26">
        <v>23</v>
      </c>
      <c r="H24" s="24">
        <v>186</v>
      </c>
      <c r="I24" s="25">
        <v>79</v>
      </c>
      <c r="J24" s="26">
        <v>1</v>
      </c>
      <c r="K24" s="26"/>
      <c r="L24" s="26"/>
      <c r="M24" s="26">
        <v>266</v>
      </c>
    </row>
    <row r="25" spans="1:14" x14ac:dyDescent="0.2">
      <c r="A25" s="47">
        <v>2015</v>
      </c>
      <c r="B25" s="26">
        <v>5</v>
      </c>
      <c r="C25" s="26">
        <v>12</v>
      </c>
      <c r="D25" s="26">
        <v>11</v>
      </c>
      <c r="E25" s="26">
        <v>9</v>
      </c>
      <c r="F25" s="26">
        <v>11</v>
      </c>
      <c r="G25" s="26">
        <v>30</v>
      </c>
      <c r="H25" s="24">
        <v>78</v>
      </c>
      <c r="I25" s="25">
        <v>82</v>
      </c>
      <c r="J25" s="26">
        <v>7</v>
      </c>
      <c r="K25" s="26"/>
      <c r="L25" s="26"/>
      <c r="M25" s="26">
        <v>167</v>
      </c>
    </row>
    <row r="26" spans="1:14" x14ac:dyDescent="0.2">
      <c r="A26" s="47">
        <v>2016</v>
      </c>
      <c r="B26" s="26">
        <v>7</v>
      </c>
      <c r="C26" s="26">
        <v>20</v>
      </c>
      <c r="D26" s="26">
        <v>23</v>
      </c>
      <c r="E26" s="26">
        <v>56</v>
      </c>
      <c r="F26" s="26">
        <v>53</v>
      </c>
      <c r="G26" s="26">
        <v>26</v>
      </c>
      <c r="H26" s="24">
        <v>185</v>
      </c>
      <c r="I26" s="25">
        <v>103</v>
      </c>
      <c r="J26" s="26">
        <v>12</v>
      </c>
      <c r="K26" s="26">
        <v>2</v>
      </c>
      <c r="L26" s="26"/>
      <c r="M26" s="26">
        <v>302</v>
      </c>
    </row>
    <row r="27" spans="1:14" x14ac:dyDescent="0.2">
      <c r="A27" s="47">
        <v>2017</v>
      </c>
      <c r="B27" s="26">
        <v>9</v>
      </c>
      <c r="C27" s="26">
        <v>60</v>
      </c>
      <c r="D27" s="26">
        <v>34</v>
      </c>
      <c r="E27" s="26">
        <v>71</v>
      </c>
      <c r="F27" s="26">
        <v>159</v>
      </c>
      <c r="G27" s="26">
        <v>84</v>
      </c>
      <c r="H27" s="24">
        <v>417</v>
      </c>
      <c r="I27" s="25">
        <v>157</v>
      </c>
      <c r="J27" s="26">
        <v>67</v>
      </c>
      <c r="K27" s="26">
        <v>4</v>
      </c>
      <c r="L27" s="26"/>
      <c r="M27" s="26">
        <v>645</v>
      </c>
      <c r="N27" s="37"/>
    </row>
    <row r="28" spans="1:14" x14ac:dyDescent="0.2">
      <c r="A28" s="47">
        <v>2018</v>
      </c>
      <c r="B28" s="26">
        <v>23</v>
      </c>
      <c r="C28" s="26">
        <v>144</v>
      </c>
      <c r="D28" s="26">
        <v>192</v>
      </c>
      <c r="E28" s="26">
        <v>176</v>
      </c>
      <c r="F28" s="26">
        <v>254</v>
      </c>
      <c r="G28" s="26">
        <v>180</v>
      </c>
      <c r="H28" s="24">
        <v>969</v>
      </c>
      <c r="I28" s="25">
        <v>279</v>
      </c>
      <c r="J28" s="26">
        <v>145</v>
      </c>
      <c r="K28" s="26">
        <v>3</v>
      </c>
      <c r="L28" s="26"/>
      <c r="M28" s="26">
        <f>SUM(H28:L28)</f>
        <v>1396</v>
      </c>
      <c r="N28" s="37"/>
    </row>
    <row r="30" spans="1:14" ht="12" x14ac:dyDescent="0.2">
      <c r="A30" s="15" t="s">
        <v>43</v>
      </c>
    </row>
    <row r="32" spans="1:14" x14ac:dyDescent="0.2">
      <c r="A32" s="18" t="s">
        <v>2</v>
      </c>
      <c r="B32" s="39" t="s">
        <v>17</v>
      </c>
      <c r="C32" s="40" t="s">
        <v>18</v>
      </c>
      <c r="D32" s="40" t="s">
        <v>19</v>
      </c>
      <c r="E32" s="41" t="s">
        <v>20</v>
      </c>
      <c r="F32" s="41" t="s">
        <v>21</v>
      </c>
      <c r="G32" s="41" t="s">
        <v>22</v>
      </c>
    </row>
    <row r="33" spans="1:7" x14ac:dyDescent="0.2">
      <c r="A33" s="27">
        <v>2009</v>
      </c>
      <c r="B33" s="29">
        <f t="shared" ref="B33:B42" si="1">H19/$M19</f>
        <v>0.99009900990099009</v>
      </c>
      <c r="C33" s="31">
        <f t="shared" ref="C33:C42" si="2">I19/$M19</f>
        <v>9.9009900990099011E-3</v>
      </c>
      <c r="D33" s="31"/>
      <c r="E33" s="31"/>
      <c r="F33" s="31"/>
      <c r="G33" s="31">
        <f t="shared" ref="G33:G41" si="3">SUM(B33:F33)</f>
        <v>1</v>
      </c>
    </row>
    <row r="34" spans="1:7" x14ac:dyDescent="0.2">
      <c r="A34" s="27">
        <v>2010</v>
      </c>
      <c r="B34" s="29">
        <f t="shared" si="1"/>
        <v>0.98634812286689422</v>
      </c>
      <c r="C34" s="31">
        <f t="shared" si="2"/>
        <v>1.3651877133105802E-2</v>
      </c>
      <c r="D34" s="31"/>
      <c r="E34" s="31"/>
      <c r="F34" s="31"/>
      <c r="G34" s="31">
        <f t="shared" si="3"/>
        <v>1</v>
      </c>
    </row>
    <row r="35" spans="1:7" x14ac:dyDescent="0.2">
      <c r="A35" s="27">
        <v>2011</v>
      </c>
      <c r="B35" s="29">
        <f t="shared" si="1"/>
        <v>0.97106109324758838</v>
      </c>
      <c r="C35" s="31">
        <f t="shared" si="2"/>
        <v>2.8938906752411574E-2</v>
      </c>
      <c r="D35" s="31"/>
      <c r="E35" s="31"/>
      <c r="F35" s="31"/>
      <c r="G35" s="31">
        <f t="shared" si="3"/>
        <v>1</v>
      </c>
    </row>
    <row r="36" spans="1:7" x14ac:dyDescent="0.2">
      <c r="A36" s="27">
        <v>2012</v>
      </c>
      <c r="B36" s="29">
        <f t="shared" si="1"/>
        <v>0.90625</v>
      </c>
      <c r="C36" s="31">
        <f t="shared" si="2"/>
        <v>9.2013888888888895E-2</v>
      </c>
      <c r="D36" s="31">
        <f t="shared" ref="D36:D42" si="4">J22/$M22</f>
        <v>1.736111111111111E-3</v>
      </c>
      <c r="E36" s="44"/>
      <c r="F36" s="31"/>
      <c r="G36" s="31">
        <f t="shared" si="3"/>
        <v>1</v>
      </c>
    </row>
    <row r="37" spans="1:7" x14ac:dyDescent="0.2">
      <c r="A37" s="27">
        <v>2013</v>
      </c>
      <c r="B37" s="29">
        <f t="shared" si="1"/>
        <v>0.88439306358381498</v>
      </c>
      <c r="C37" s="31">
        <f t="shared" si="2"/>
        <v>0.10982658959537572</v>
      </c>
      <c r="D37" s="31">
        <f t="shared" si="4"/>
        <v>5.7803468208092483E-3</v>
      </c>
      <c r="E37" s="44"/>
      <c r="F37" s="31"/>
      <c r="G37" s="31">
        <f t="shared" si="3"/>
        <v>1</v>
      </c>
    </row>
    <row r="38" spans="1:7" x14ac:dyDescent="0.2">
      <c r="A38" s="27">
        <v>2014</v>
      </c>
      <c r="B38" s="29">
        <f t="shared" si="1"/>
        <v>0.6992481203007519</v>
      </c>
      <c r="C38" s="31">
        <f t="shared" si="2"/>
        <v>0.29699248120300753</v>
      </c>
      <c r="D38" s="31">
        <f t="shared" si="4"/>
        <v>3.7593984962406013E-3</v>
      </c>
      <c r="E38" s="44"/>
      <c r="F38" s="31"/>
      <c r="G38" s="31">
        <f t="shared" si="3"/>
        <v>1</v>
      </c>
    </row>
    <row r="39" spans="1:7" x14ac:dyDescent="0.2">
      <c r="A39" s="27">
        <v>2015</v>
      </c>
      <c r="B39" s="29">
        <f t="shared" si="1"/>
        <v>0.46706586826347307</v>
      </c>
      <c r="C39" s="31">
        <f t="shared" si="2"/>
        <v>0.49101796407185627</v>
      </c>
      <c r="D39" s="31">
        <f t="shared" si="4"/>
        <v>4.1916167664670656E-2</v>
      </c>
      <c r="E39" s="44"/>
      <c r="F39" s="31"/>
      <c r="G39" s="31">
        <f t="shared" si="3"/>
        <v>1</v>
      </c>
    </row>
    <row r="40" spans="1:7" x14ac:dyDescent="0.2">
      <c r="A40" s="27">
        <v>2016</v>
      </c>
      <c r="B40" s="29">
        <f t="shared" si="1"/>
        <v>0.61258278145695366</v>
      </c>
      <c r="C40" s="31">
        <f t="shared" si="2"/>
        <v>0.34105960264900664</v>
      </c>
      <c r="D40" s="31">
        <f t="shared" si="4"/>
        <v>3.9735099337748346E-2</v>
      </c>
      <c r="E40" s="44">
        <f>K26/$M26</f>
        <v>6.6225165562913907E-3</v>
      </c>
      <c r="F40" s="31"/>
      <c r="G40" s="31">
        <f t="shared" si="3"/>
        <v>1</v>
      </c>
    </row>
    <row r="41" spans="1:7" x14ac:dyDescent="0.2">
      <c r="A41" s="27">
        <v>2017</v>
      </c>
      <c r="B41" s="29">
        <f t="shared" si="1"/>
        <v>0.64651162790697669</v>
      </c>
      <c r="C41" s="31">
        <f t="shared" si="2"/>
        <v>0.24341085271317831</v>
      </c>
      <c r="D41" s="31">
        <f t="shared" si="4"/>
        <v>0.10387596899224806</v>
      </c>
      <c r="E41" s="44">
        <f>K27/$M27</f>
        <v>6.2015503875968991E-3</v>
      </c>
      <c r="F41" s="31"/>
      <c r="G41" s="31">
        <f t="shared" si="3"/>
        <v>1</v>
      </c>
    </row>
    <row r="42" spans="1:7" x14ac:dyDescent="0.2">
      <c r="A42" s="27">
        <v>2018</v>
      </c>
      <c r="B42" s="29">
        <f t="shared" si="1"/>
        <v>0.69412607449856734</v>
      </c>
      <c r="C42" s="31">
        <f t="shared" si="2"/>
        <v>0.19985673352435529</v>
      </c>
      <c r="D42" s="31">
        <f t="shared" si="4"/>
        <v>0.10386819484240688</v>
      </c>
      <c r="E42" s="44">
        <f>K28/$M28</f>
        <v>2.1489971346704871E-3</v>
      </c>
      <c r="F42" s="31"/>
      <c r="G42" s="31">
        <f t="shared" ref="G42" si="5">SUM(B42:F42)</f>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6C72-C4FB-4272-97DD-733835685A3F}">
  <dimension ref="A1:N19"/>
  <sheetViews>
    <sheetView showGridLines="0" workbookViewId="0"/>
  </sheetViews>
  <sheetFormatPr defaultRowHeight="14.25" x14ac:dyDescent="0.2"/>
  <cols>
    <col min="3" max="3" width="10.125" bestFit="1" customWidth="1"/>
    <col min="4" max="4" width="10.75" bestFit="1" customWidth="1"/>
    <col min="5" max="5" width="13.5" bestFit="1" customWidth="1"/>
    <col min="6" max="6" width="9.5" bestFit="1" customWidth="1"/>
  </cols>
  <sheetData>
    <row r="1" spans="1:13" s="16" customFormat="1" ht="12" x14ac:dyDescent="0.2">
      <c r="A1" s="13" t="s">
        <v>44</v>
      </c>
    </row>
    <row r="2" spans="1:13" s="16" customFormat="1" ht="11.25" x14ac:dyDescent="0.2">
      <c r="A2" s="17"/>
    </row>
    <row r="3" spans="1:13" s="16" customFormat="1" ht="22.5" x14ac:dyDescent="0.2">
      <c r="A3" s="18" t="s">
        <v>2</v>
      </c>
      <c r="B3" s="23" t="s">
        <v>3</v>
      </c>
      <c r="C3" s="19" t="s">
        <v>4</v>
      </c>
      <c r="D3" s="19" t="s">
        <v>5</v>
      </c>
      <c r="E3" s="20" t="s">
        <v>9</v>
      </c>
      <c r="F3" s="20" t="s">
        <v>8</v>
      </c>
    </row>
    <row r="4" spans="1:13" s="16" customFormat="1" ht="11.25" x14ac:dyDescent="0.2">
      <c r="A4" s="27">
        <v>2012</v>
      </c>
      <c r="B4" s="24">
        <v>651</v>
      </c>
      <c r="C4" s="25">
        <v>658</v>
      </c>
      <c r="D4" s="26"/>
      <c r="E4" s="26"/>
      <c r="F4" s="26"/>
      <c r="G4" s="22"/>
    </row>
    <row r="5" spans="1:13" s="16" customFormat="1" ht="11.25" x14ac:dyDescent="0.2">
      <c r="A5" s="27">
        <v>2013</v>
      </c>
      <c r="B5" s="24">
        <v>1637</v>
      </c>
      <c r="C5" s="25">
        <v>1109</v>
      </c>
      <c r="D5" s="26"/>
      <c r="E5" s="26"/>
      <c r="F5" s="26">
        <f>B5-B4</f>
        <v>986</v>
      </c>
      <c r="G5" s="22"/>
    </row>
    <row r="6" spans="1:13" s="16" customFormat="1" ht="11.25" x14ac:dyDescent="0.2">
      <c r="A6" s="27">
        <v>2014</v>
      </c>
      <c r="B6" s="24">
        <v>4922</v>
      </c>
      <c r="C6" s="25">
        <v>3411</v>
      </c>
      <c r="D6" s="26"/>
      <c r="E6" s="26"/>
      <c r="F6" s="26">
        <f t="shared" ref="F6:F10" si="0">B6-B5</f>
        <v>3285</v>
      </c>
      <c r="G6" s="22"/>
    </row>
    <row r="7" spans="1:13" s="16" customFormat="1" ht="11.25" x14ac:dyDescent="0.2">
      <c r="A7" s="27">
        <v>2015</v>
      </c>
      <c r="B7" s="24">
        <v>9780</v>
      </c>
      <c r="C7" s="25">
        <v>5752</v>
      </c>
      <c r="D7" s="26">
        <v>305</v>
      </c>
      <c r="E7" s="26">
        <v>289</v>
      </c>
      <c r="F7" s="26">
        <f t="shared" si="0"/>
        <v>4858</v>
      </c>
      <c r="G7" s="22"/>
    </row>
    <row r="8" spans="1:13" s="16" customFormat="1" ht="11.25" x14ac:dyDescent="0.2">
      <c r="A8" s="27">
        <v>2016</v>
      </c>
      <c r="B8" s="24">
        <v>18844</v>
      </c>
      <c r="C8" s="25">
        <v>10290</v>
      </c>
      <c r="D8" s="26">
        <v>1133</v>
      </c>
      <c r="E8" s="26">
        <v>1098</v>
      </c>
      <c r="F8" s="26">
        <f t="shared" si="0"/>
        <v>9064</v>
      </c>
      <c r="G8" s="22"/>
    </row>
    <row r="9" spans="1:13" s="16" customFormat="1" ht="11.25" x14ac:dyDescent="0.2">
      <c r="A9" s="27">
        <v>2017</v>
      </c>
      <c r="B9" s="24">
        <v>32253</v>
      </c>
      <c r="C9" s="25">
        <v>15989</v>
      </c>
      <c r="D9" s="26">
        <v>1979</v>
      </c>
      <c r="E9" s="26">
        <v>1939</v>
      </c>
      <c r="F9" s="26">
        <f t="shared" si="0"/>
        <v>13409</v>
      </c>
      <c r="G9" s="22"/>
    </row>
    <row r="10" spans="1:13" s="16" customFormat="1" ht="11.25" x14ac:dyDescent="0.2">
      <c r="A10" s="27">
        <v>2018</v>
      </c>
      <c r="B10" s="24">
        <v>49394</v>
      </c>
      <c r="C10" s="25">
        <v>21811</v>
      </c>
      <c r="D10" s="26">
        <v>3758</v>
      </c>
      <c r="E10" s="26">
        <v>3684</v>
      </c>
      <c r="F10" s="26">
        <f t="shared" si="0"/>
        <v>17141</v>
      </c>
      <c r="G10" s="22"/>
    </row>
    <row r="13" spans="1:13" s="16" customFormat="1" ht="12" x14ac:dyDescent="0.2">
      <c r="A13" s="14" t="s">
        <v>45</v>
      </c>
    </row>
    <row r="14" spans="1:13" s="16" customFormat="1" ht="11.25" x14ac:dyDescent="0.2">
      <c r="G14" s="45"/>
    </row>
    <row r="15" spans="1:13" s="16" customFormat="1" ht="11.25" x14ac:dyDescent="0.2">
      <c r="A15" s="18" t="s">
        <v>2</v>
      </c>
      <c r="B15" s="40">
        <v>0</v>
      </c>
      <c r="C15" s="40">
        <v>1</v>
      </c>
      <c r="D15" s="40">
        <v>2</v>
      </c>
      <c r="E15" s="40">
        <v>3</v>
      </c>
      <c r="F15" s="40">
        <v>4</v>
      </c>
      <c r="G15" s="40">
        <v>5</v>
      </c>
      <c r="H15" s="39" t="s">
        <v>17</v>
      </c>
      <c r="I15" s="40" t="s">
        <v>18</v>
      </c>
      <c r="J15" s="40" t="s">
        <v>19</v>
      </c>
      <c r="K15" s="41" t="s">
        <v>20</v>
      </c>
      <c r="L15" s="41" t="s">
        <v>21</v>
      </c>
      <c r="M15" s="41" t="s">
        <v>22</v>
      </c>
    </row>
    <row r="16" spans="1:13" s="16" customFormat="1" ht="11.25" x14ac:dyDescent="0.2">
      <c r="A16" s="46">
        <v>2015</v>
      </c>
      <c r="B16" s="26">
        <v>59</v>
      </c>
      <c r="C16" s="26">
        <v>139</v>
      </c>
      <c r="D16" s="26">
        <v>84</v>
      </c>
      <c r="E16" s="26">
        <v>7</v>
      </c>
      <c r="F16" s="26"/>
      <c r="G16" s="26"/>
      <c r="H16" s="24">
        <v>289</v>
      </c>
      <c r="I16" s="25"/>
      <c r="J16" s="26"/>
      <c r="K16" s="26"/>
      <c r="L16" s="26"/>
      <c r="M16" s="26">
        <v>289</v>
      </c>
    </row>
    <row r="17" spans="1:14" s="16" customFormat="1" ht="11.25" x14ac:dyDescent="0.2">
      <c r="A17" s="47">
        <v>2016</v>
      </c>
      <c r="B17" s="26">
        <v>84</v>
      </c>
      <c r="C17" s="26">
        <v>634</v>
      </c>
      <c r="D17" s="26">
        <v>280</v>
      </c>
      <c r="E17" s="26">
        <v>89</v>
      </c>
      <c r="F17" s="26">
        <v>11</v>
      </c>
      <c r="G17" s="26"/>
      <c r="H17" s="24">
        <v>1098</v>
      </c>
      <c r="I17" s="25"/>
      <c r="J17" s="26"/>
      <c r="K17" s="26"/>
      <c r="L17" s="26"/>
      <c r="M17" s="26">
        <v>1098</v>
      </c>
    </row>
    <row r="18" spans="1:14" s="16" customFormat="1" ht="11.25" x14ac:dyDescent="0.2">
      <c r="A18" s="47">
        <v>2017</v>
      </c>
      <c r="B18" s="26">
        <v>143</v>
      </c>
      <c r="C18" s="26">
        <v>710</v>
      </c>
      <c r="D18" s="26">
        <v>409</v>
      </c>
      <c r="E18" s="26">
        <v>544</v>
      </c>
      <c r="F18" s="26">
        <v>121</v>
      </c>
      <c r="G18" s="26">
        <v>12</v>
      </c>
      <c r="H18" s="24">
        <v>1939</v>
      </c>
      <c r="I18" s="25"/>
      <c r="J18" s="26"/>
      <c r="K18" s="26"/>
      <c r="L18" s="26"/>
      <c r="M18" s="26">
        <v>1939</v>
      </c>
      <c r="N18" s="37"/>
    </row>
    <row r="19" spans="1:14" s="16" customFormat="1" ht="11.25" x14ac:dyDescent="0.2">
      <c r="A19" s="47">
        <v>2018</v>
      </c>
      <c r="B19" s="26">
        <v>357</v>
      </c>
      <c r="C19" s="26">
        <v>1118</v>
      </c>
      <c r="D19" s="26">
        <v>1015</v>
      </c>
      <c r="E19" s="26">
        <v>563</v>
      </c>
      <c r="F19" s="26">
        <v>559</v>
      </c>
      <c r="G19" s="26">
        <v>52</v>
      </c>
      <c r="H19" s="24">
        <v>3664</v>
      </c>
      <c r="I19" s="25">
        <v>20</v>
      </c>
      <c r="J19" s="26"/>
      <c r="K19" s="26"/>
      <c r="L19" s="26"/>
      <c r="M19" s="26">
        <f>SUM(H19:L19)</f>
        <v>3684</v>
      </c>
      <c r="N19" s="3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B60B-D91A-457F-ADDB-D5328645AB22}">
  <dimension ref="A1:N42"/>
  <sheetViews>
    <sheetView showGridLines="0" zoomScaleNormal="100" workbookViewId="0"/>
  </sheetViews>
  <sheetFormatPr defaultRowHeight="11.25" x14ac:dyDescent="0.2"/>
  <cols>
    <col min="1" max="2" width="9" style="16"/>
    <col min="3" max="3" width="10.125" style="16" bestFit="1" customWidth="1"/>
    <col min="4" max="4" width="10.75" style="16" bestFit="1" customWidth="1"/>
    <col min="5" max="5" width="14.125" style="16" customWidth="1"/>
    <col min="6" max="7" width="9" style="16" customWidth="1"/>
    <col min="8" max="16384" width="9" style="16"/>
  </cols>
  <sheetData>
    <row r="1" spans="1:7" ht="12" x14ac:dyDescent="0.2">
      <c r="A1" s="13" t="s">
        <v>50</v>
      </c>
    </row>
    <row r="2" spans="1:7" x14ac:dyDescent="0.2">
      <c r="A2" s="17"/>
    </row>
    <row r="3" spans="1:7" ht="22.5" x14ac:dyDescent="0.2">
      <c r="A3" s="18" t="s">
        <v>2</v>
      </c>
      <c r="B3" s="23" t="s">
        <v>3</v>
      </c>
      <c r="C3" s="19" t="s">
        <v>4</v>
      </c>
      <c r="D3" s="19" t="s">
        <v>5</v>
      </c>
      <c r="E3" s="20" t="s">
        <v>9</v>
      </c>
      <c r="F3" s="20" t="s">
        <v>8</v>
      </c>
    </row>
    <row r="4" spans="1:7" x14ac:dyDescent="0.2">
      <c r="A4" s="27">
        <v>2009</v>
      </c>
      <c r="B4" s="24">
        <v>17850</v>
      </c>
      <c r="C4" s="25">
        <v>6125</v>
      </c>
      <c r="D4" s="26">
        <v>201</v>
      </c>
      <c r="E4" s="26">
        <v>128</v>
      </c>
      <c r="F4" s="26"/>
      <c r="G4" s="22"/>
    </row>
    <row r="5" spans="1:7" x14ac:dyDescent="0.2">
      <c r="A5" s="27">
        <v>2010</v>
      </c>
      <c r="B5" s="24">
        <v>24973</v>
      </c>
      <c r="C5" s="25">
        <v>7005</v>
      </c>
      <c r="D5" s="26">
        <v>284</v>
      </c>
      <c r="E5" s="26">
        <v>146</v>
      </c>
      <c r="F5" s="26">
        <f>B5-B4</f>
        <v>7123</v>
      </c>
      <c r="G5" s="22"/>
    </row>
    <row r="6" spans="1:7" x14ac:dyDescent="0.2">
      <c r="A6" s="27">
        <v>2011</v>
      </c>
      <c r="B6" s="24">
        <v>30992</v>
      </c>
      <c r="C6" s="25">
        <v>6618</v>
      </c>
      <c r="D6" s="26">
        <v>316</v>
      </c>
      <c r="E6" s="26">
        <v>120</v>
      </c>
      <c r="F6" s="26">
        <f t="shared" ref="F6:F13" si="0">B6-B5</f>
        <v>6019</v>
      </c>
      <c r="G6" s="22"/>
    </row>
    <row r="7" spans="1:7" x14ac:dyDescent="0.2">
      <c r="A7" s="27">
        <v>2012</v>
      </c>
      <c r="B7" s="24">
        <v>35121</v>
      </c>
      <c r="C7" s="25">
        <v>5435</v>
      </c>
      <c r="D7" s="26">
        <v>815</v>
      </c>
      <c r="E7" s="26">
        <v>504</v>
      </c>
      <c r="F7" s="26">
        <f t="shared" si="0"/>
        <v>4129</v>
      </c>
      <c r="G7" s="22"/>
    </row>
    <row r="8" spans="1:7" x14ac:dyDescent="0.2">
      <c r="A8" s="27">
        <v>2013</v>
      </c>
      <c r="B8" s="24">
        <v>37328</v>
      </c>
      <c r="C8" s="25">
        <v>3873</v>
      </c>
      <c r="D8" s="26">
        <v>1331</v>
      </c>
      <c r="E8" s="26">
        <v>937</v>
      </c>
      <c r="F8" s="26">
        <f t="shared" si="0"/>
        <v>2207</v>
      </c>
      <c r="G8" s="22"/>
    </row>
    <row r="9" spans="1:7" x14ac:dyDescent="0.2">
      <c r="A9" s="27">
        <v>2014</v>
      </c>
      <c r="B9" s="24">
        <v>40095</v>
      </c>
      <c r="C9" s="25">
        <v>5021</v>
      </c>
      <c r="D9" s="26">
        <v>1609</v>
      </c>
      <c r="E9" s="26">
        <v>1185</v>
      </c>
      <c r="F9" s="26">
        <f t="shared" si="0"/>
        <v>2767</v>
      </c>
      <c r="G9" s="22"/>
    </row>
    <row r="10" spans="1:7" x14ac:dyDescent="0.2">
      <c r="A10" s="27">
        <v>2015</v>
      </c>
      <c r="B10" s="24">
        <v>42675</v>
      </c>
      <c r="C10" s="25">
        <v>5119</v>
      </c>
      <c r="D10" s="26">
        <v>2139</v>
      </c>
      <c r="E10" s="26">
        <v>1560</v>
      </c>
      <c r="F10" s="26">
        <f t="shared" si="0"/>
        <v>2580</v>
      </c>
      <c r="G10" s="22"/>
    </row>
    <row r="11" spans="1:7" x14ac:dyDescent="0.2">
      <c r="A11" s="27">
        <v>2016</v>
      </c>
      <c r="B11" s="24">
        <v>43693</v>
      </c>
      <c r="C11" s="25">
        <v>3810</v>
      </c>
      <c r="D11" s="26">
        <v>2076</v>
      </c>
      <c r="E11" s="26">
        <v>1423</v>
      </c>
      <c r="F11" s="26">
        <f t="shared" si="0"/>
        <v>1018</v>
      </c>
      <c r="G11" s="22"/>
    </row>
    <row r="12" spans="1:7" x14ac:dyDescent="0.2">
      <c r="A12" s="27">
        <v>2017</v>
      </c>
      <c r="B12" s="24">
        <v>43706</v>
      </c>
      <c r="C12" s="25">
        <v>3971</v>
      </c>
      <c r="D12" s="26">
        <v>3337</v>
      </c>
      <c r="E12" s="26">
        <v>2604</v>
      </c>
      <c r="F12" s="26">
        <f t="shared" si="0"/>
        <v>13</v>
      </c>
      <c r="G12" s="22"/>
    </row>
    <row r="13" spans="1:7" x14ac:dyDescent="0.2">
      <c r="A13" s="27">
        <v>2018</v>
      </c>
      <c r="B13" s="24">
        <v>42463</v>
      </c>
      <c r="C13" s="25">
        <v>3288</v>
      </c>
      <c r="D13" s="26">
        <v>4095</v>
      </c>
      <c r="E13" s="26">
        <v>3341</v>
      </c>
      <c r="F13" s="26">
        <f t="shared" si="0"/>
        <v>-1243</v>
      </c>
      <c r="G13" s="22"/>
    </row>
    <row r="16" spans="1:7" ht="12" x14ac:dyDescent="0.2">
      <c r="A16" s="14" t="s">
        <v>51</v>
      </c>
    </row>
    <row r="18" spans="1:14" x14ac:dyDescent="0.2">
      <c r="A18" s="18" t="s">
        <v>2</v>
      </c>
      <c r="B18" s="40">
        <v>0</v>
      </c>
      <c r="C18" s="40">
        <v>1</v>
      </c>
      <c r="D18" s="40">
        <v>2</v>
      </c>
      <c r="E18" s="40">
        <v>3</v>
      </c>
      <c r="F18" s="40">
        <v>4</v>
      </c>
      <c r="G18" s="40">
        <v>5</v>
      </c>
      <c r="H18" s="39" t="s">
        <v>17</v>
      </c>
      <c r="I18" s="40" t="s">
        <v>18</v>
      </c>
      <c r="J18" s="40" t="s">
        <v>19</v>
      </c>
      <c r="K18" s="41" t="s">
        <v>20</v>
      </c>
      <c r="L18" s="41" t="s">
        <v>21</v>
      </c>
      <c r="M18" s="41" t="s">
        <v>22</v>
      </c>
    </row>
    <row r="19" spans="1:14" x14ac:dyDescent="0.2">
      <c r="A19" s="46">
        <v>2009</v>
      </c>
      <c r="B19" s="26">
        <v>10</v>
      </c>
      <c r="C19" s="26">
        <v>2</v>
      </c>
      <c r="D19" s="26">
        <v>4</v>
      </c>
      <c r="E19" s="26">
        <v>51</v>
      </c>
      <c r="F19" s="26">
        <v>26</v>
      </c>
      <c r="G19" s="26">
        <v>7</v>
      </c>
      <c r="H19" s="24">
        <v>100</v>
      </c>
      <c r="I19" s="25">
        <v>23</v>
      </c>
      <c r="J19" s="26">
        <v>3</v>
      </c>
      <c r="K19" s="26">
        <v>2</v>
      </c>
      <c r="L19" s="26"/>
      <c r="M19" s="26">
        <v>128</v>
      </c>
    </row>
    <row r="20" spans="1:14" x14ac:dyDescent="0.2">
      <c r="A20" s="47">
        <v>2010</v>
      </c>
      <c r="B20" s="26"/>
      <c r="C20" s="26">
        <v>83</v>
      </c>
      <c r="D20" s="26">
        <v>1</v>
      </c>
      <c r="E20" s="26">
        <v>2</v>
      </c>
      <c r="F20" s="26">
        <v>28</v>
      </c>
      <c r="G20" s="26">
        <v>13</v>
      </c>
      <c r="H20" s="24">
        <v>127</v>
      </c>
      <c r="I20" s="25">
        <v>15</v>
      </c>
      <c r="J20" s="26">
        <v>4</v>
      </c>
      <c r="K20" s="26"/>
      <c r="L20" s="26"/>
      <c r="M20" s="26">
        <v>146</v>
      </c>
    </row>
    <row r="21" spans="1:14" x14ac:dyDescent="0.2">
      <c r="A21" s="47">
        <v>2011</v>
      </c>
      <c r="B21" s="26">
        <v>2</v>
      </c>
      <c r="C21" s="26">
        <v>5</v>
      </c>
      <c r="D21" s="26">
        <v>24</v>
      </c>
      <c r="E21" s="26">
        <v>23</v>
      </c>
      <c r="F21" s="26">
        <v>13</v>
      </c>
      <c r="G21" s="26">
        <v>22</v>
      </c>
      <c r="H21" s="24">
        <v>89</v>
      </c>
      <c r="I21" s="25">
        <v>25</v>
      </c>
      <c r="J21" s="26">
        <v>6</v>
      </c>
      <c r="K21" s="26"/>
      <c r="L21" s="26"/>
      <c r="M21" s="26">
        <v>120</v>
      </c>
    </row>
    <row r="22" spans="1:14" x14ac:dyDescent="0.2">
      <c r="A22" s="47">
        <v>2012</v>
      </c>
      <c r="B22" s="26"/>
      <c r="C22" s="26">
        <v>14</v>
      </c>
      <c r="D22" s="26">
        <v>46</v>
      </c>
      <c r="E22" s="26">
        <v>317</v>
      </c>
      <c r="F22" s="26">
        <v>42</v>
      </c>
      <c r="G22" s="26">
        <v>26</v>
      </c>
      <c r="H22" s="24">
        <v>445</v>
      </c>
      <c r="I22" s="25">
        <v>50</v>
      </c>
      <c r="J22" s="26">
        <v>8</v>
      </c>
      <c r="K22" s="26">
        <v>1</v>
      </c>
      <c r="L22" s="26"/>
      <c r="M22" s="26">
        <v>504</v>
      </c>
    </row>
    <row r="23" spans="1:14" x14ac:dyDescent="0.2">
      <c r="A23" s="47">
        <v>2013</v>
      </c>
      <c r="B23" s="26"/>
      <c r="C23" s="26">
        <v>4</v>
      </c>
      <c r="D23" s="26">
        <v>78</v>
      </c>
      <c r="E23" s="26">
        <v>471</v>
      </c>
      <c r="F23" s="26">
        <v>291</v>
      </c>
      <c r="G23" s="26">
        <v>31</v>
      </c>
      <c r="H23" s="24">
        <v>875</v>
      </c>
      <c r="I23" s="25">
        <v>53</v>
      </c>
      <c r="J23" s="26">
        <v>8</v>
      </c>
      <c r="K23" s="26">
        <v>1</v>
      </c>
      <c r="L23" s="26"/>
      <c r="M23" s="26">
        <v>937</v>
      </c>
    </row>
    <row r="24" spans="1:14" x14ac:dyDescent="0.2">
      <c r="A24" s="47">
        <v>2014</v>
      </c>
      <c r="B24" s="26"/>
      <c r="C24" s="26">
        <v>5</v>
      </c>
      <c r="D24" s="26">
        <v>178</v>
      </c>
      <c r="E24" s="26">
        <v>471</v>
      </c>
      <c r="F24" s="26">
        <v>319</v>
      </c>
      <c r="G24" s="26">
        <v>119</v>
      </c>
      <c r="H24" s="24">
        <v>1092</v>
      </c>
      <c r="I24" s="25">
        <v>76</v>
      </c>
      <c r="J24" s="26">
        <v>12</v>
      </c>
      <c r="K24" s="26">
        <v>5</v>
      </c>
      <c r="L24" s="26"/>
      <c r="M24" s="26">
        <v>1185</v>
      </c>
    </row>
    <row r="25" spans="1:14" x14ac:dyDescent="0.2">
      <c r="A25" s="47">
        <v>2015</v>
      </c>
      <c r="B25" s="26">
        <v>6</v>
      </c>
      <c r="C25" s="26">
        <v>29</v>
      </c>
      <c r="D25" s="26">
        <v>51</v>
      </c>
      <c r="E25" s="26">
        <v>516</v>
      </c>
      <c r="F25" s="26">
        <v>522</v>
      </c>
      <c r="G25" s="26">
        <v>170</v>
      </c>
      <c r="H25" s="24">
        <v>1294</v>
      </c>
      <c r="I25" s="25">
        <v>236</v>
      </c>
      <c r="J25" s="26">
        <v>28</v>
      </c>
      <c r="K25" s="26">
        <v>2</v>
      </c>
      <c r="L25" s="26"/>
      <c r="M25" s="26">
        <v>1560</v>
      </c>
    </row>
    <row r="26" spans="1:14" x14ac:dyDescent="0.2">
      <c r="A26" s="47">
        <v>2016</v>
      </c>
      <c r="B26" s="26">
        <v>1</v>
      </c>
      <c r="C26" s="26">
        <v>13</v>
      </c>
      <c r="D26" s="26">
        <v>105</v>
      </c>
      <c r="E26" s="26">
        <v>255</v>
      </c>
      <c r="F26" s="26">
        <v>391</v>
      </c>
      <c r="G26" s="26">
        <v>283</v>
      </c>
      <c r="H26" s="24">
        <v>1048</v>
      </c>
      <c r="I26" s="25">
        <v>330</v>
      </c>
      <c r="J26" s="26">
        <v>40</v>
      </c>
      <c r="K26" s="26">
        <v>5</v>
      </c>
      <c r="L26" s="26"/>
      <c r="M26" s="26">
        <v>1423</v>
      </c>
    </row>
    <row r="27" spans="1:14" x14ac:dyDescent="0.2">
      <c r="A27" s="47">
        <v>2017</v>
      </c>
      <c r="B27" s="26">
        <v>3</v>
      </c>
      <c r="C27" s="26">
        <v>11</v>
      </c>
      <c r="D27" s="26">
        <v>93</v>
      </c>
      <c r="E27" s="26">
        <v>405</v>
      </c>
      <c r="F27" s="26">
        <v>498</v>
      </c>
      <c r="G27" s="26">
        <v>380</v>
      </c>
      <c r="H27" s="24">
        <v>1390</v>
      </c>
      <c r="I27" s="25">
        <v>985</v>
      </c>
      <c r="J27" s="26">
        <v>224</v>
      </c>
      <c r="K27" s="26">
        <v>5</v>
      </c>
      <c r="L27" s="26"/>
      <c r="M27" s="26">
        <v>2604</v>
      </c>
      <c r="N27" s="37"/>
    </row>
    <row r="28" spans="1:14" x14ac:dyDescent="0.2">
      <c r="A28" s="47">
        <v>2018</v>
      </c>
      <c r="B28" s="26">
        <v>6</v>
      </c>
      <c r="C28" s="26">
        <v>59</v>
      </c>
      <c r="D28" s="26">
        <v>122</v>
      </c>
      <c r="E28" s="26">
        <v>399</v>
      </c>
      <c r="F28" s="26">
        <v>776</v>
      </c>
      <c r="G28" s="26">
        <v>367</v>
      </c>
      <c r="H28" s="24">
        <v>1729</v>
      </c>
      <c r="I28" s="25">
        <v>1309</v>
      </c>
      <c r="J28" s="26">
        <v>289</v>
      </c>
      <c r="K28" s="26">
        <v>14</v>
      </c>
      <c r="L28" s="26"/>
      <c r="M28" s="26">
        <f>SUM(H28:L28)</f>
        <v>3341</v>
      </c>
      <c r="N28" s="37"/>
    </row>
    <row r="30" spans="1:14" ht="12" x14ac:dyDescent="0.2">
      <c r="A30" s="15" t="s">
        <v>52</v>
      </c>
    </row>
    <row r="32" spans="1:14" x14ac:dyDescent="0.2">
      <c r="A32" s="18" t="s">
        <v>2</v>
      </c>
      <c r="B32" s="39" t="s">
        <v>17</v>
      </c>
      <c r="C32" s="40" t="s">
        <v>18</v>
      </c>
      <c r="D32" s="40" t="s">
        <v>19</v>
      </c>
      <c r="E32" s="41" t="s">
        <v>20</v>
      </c>
      <c r="F32" s="41" t="s">
        <v>21</v>
      </c>
      <c r="G32" s="41" t="s">
        <v>22</v>
      </c>
    </row>
    <row r="33" spans="1:7" x14ac:dyDescent="0.2">
      <c r="A33" s="27">
        <v>2009</v>
      </c>
      <c r="B33" s="29">
        <f>H19/$M19</f>
        <v>0.78125</v>
      </c>
      <c r="C33" s="31">
        <f>I19/$M19</f>
        <v>0.1796875</v>
      </c>
      <c r="D33" s="31">
        <f>J19/$M19</f>
        <v>2.34375E-2</v>
      </c>
      <c r="E33" s="31">
        <f>K19/$M19</f>
        <v>1.5625E-2</v>
      </c>
      <c r="F33" s="31"/>
      <c r="G33" s="31">
        <f t="shared" ref="G33:G41" si="1">SUM(B33:F33)</f>
        <v>1</v>
      </c>
    </row>
    <row r="34" spans="1:7" x14ac:dyDescent="0.2">
      <c r="A34" s="27">
        <v>2010</v>
      </c>
      <c r="B34" s="29">
        <f t="shared" ref="B34:B42" si="2">H20/$M20</f>
        <v>0.86986301369863017</v>
      </c>
      <c r="C34" s="31">
        <f t="shared" ref="C34:C42" si="3">I20/$M20</f>
        <v>0.10273972602739725</v>
      </c>
      <c r="D34" s="31">
        <f t="shared" ref="D34:D42" si="4">J20/$M20</f>
        <v>2.7397260273972601E-2</v>
      </c>
      <c r="E34" s="31"/>
      <c r="F34" s="31"/>
      <c r="G34" s="31">
        <f t="shared" si="1"/>
        <v>1</v>
      </c>
    </row>
    <row r="35" spans="1:7" x14ac:dyDescent="0.2">
      <c r="A35" s="27">
        <v>2011</v>
      </c>
      <c r="B35" s="29">
        <f t="shared" si="2"/>
        <v>0.7416666666666667</v>
      </c>
      <c r="C35" s="31">
        <f t="shared" si="3"/>
        <v>0.20833333333333334</v>
      </c>
      <c r="D35" s="31">
        <f t="shared" si="4"/>
        <v>0.05</v>
      </c>
      <c r="E35" s="31"/>
      <c r="F35" s="31"/>
      <c r="G35" s="31">
        <f t="shared" si="1"/>
        <v>1</v>
      </c>
    </row>
    <row r="36" spans="1:7" x14ac:dyDescent="0.2">
      <c r="A36" s="27">
        <v>2012</v>
      </c>
      <c r="B36" s="29">
        <f t="shared" si="2"/>
        <v>0.88293650793650791</v>
      </c>
      <c r="C36" s="31">
        <f t="shared" si="3"/>
        <v>9.9206349206349201E-2</v>
      </c>
      <c r="D36" s="31">
        <f t="shared" si="4"/>
        <v>1.5873015873015872E-2</v>
      </c>
      <c r="E36" s="44">
        <f t="shared" ref="E36:E42" si="5">K22/$M22</f>
        <v>1.984126984126984E-3</v>
      </c>
      <c r="F36" s="31"/>
      <c r="G36" s="31">
        <f t="shared" si="1"/>
        <v>1</v>
      </c>
    </row>
    <row r="37" spans="1:7" x14ac:dyDescent="0.2">
      <c r="A37" s="27">
        <v>2013</v>
      </c>
      <c r="B37" s="29">
        <f t="shared" si="2"/>
        <v>0.93383137673425831</v>
      </c>
      <c r="C37" s="31">
        <f t="shared" si="3"/>
        <v>5.656350053361793E-2</v>
      </c>
      <c r="D37" s="31">
        <f t="shared" si="4"/>
        <v>8.5378868729989333E-3</v>
      </c>
      <c r="E37" s="44">
        <f t="shared" si="5"/>
        <v>1.0672358591248667E-3</v>
      </c>
      <c r="F37" s="31"/>
      <c r="G37" s="31">
        <f t="shared" si="1"/>
        <v>1</v>
      </c>
    </row>
    <row r="38" spans="1:7" x14ac:dyDescent="0.2">
      <c r="A38" s="27">
        <v>2014</v>
      </c>
      <c r="B38" s="29">
        <f t="shared" si="2"/>
        <v>0.92151898734177218</v>
      </c>
      <c r="C38" s="31">
        <f t="shared" si="3"/>
        <v>6.4135021097046413E-2</v>
      </c>
      <c r="D38" s="31">
        <f t="shared" si="4"/>
        <v>1.0126582278481013E-2</v>
      </c>
      <c r="E38" s="44">
        <f t="shared" si="5"/>
        <v>4.2194092827004216E-3</v>
      </c>
      <c r="F38" s="31"/>
      <c r="G38" s="31">
        <f t="shared" si="1"/>
        <v>1</v>
      </c>
    </row>
    <row r="39" spans="1:7" x14ac:dyDescent="0.2">
      <c r="A39" s="27">
        <v>2015</v>
      </c>
      <c r="B39" s="29">
        <f t="shared" si="2"/>
        <v>0.82948717948717954</v>
      </c>
      <c r="C39" s="31">
        <f t="shared" si="3"/>
        <v>0.15128205128205127</v>
      </c>
      <c r="D39" s="31">
        <f t="shared" si="4"/>
        <v>1.7948717948717947E-2</v>
      </c>
      <c r="E39" s="44">
        <f t="shared" si="5"/>
        <v>1.2820512820512821E-3</v>
      </c>
      <c r="F39" s="31"/>
      <c r="G39" s="31">
        <f t="shared" si="1"/>
        <v>1.0000000000000002</v>
      </c>
    </row>
    <row r="40" spans="1:7" x14ac:dyDescent="0.2">
      <c r="A40" s="27">
        <v>2016</v>
      </c>
      <c r="B40" s="29">
        <f t="shared" si="2"/>
        <v>0.73647224174279691</v>
      </c>
      <c r="C40" s="31">
        <f t="shared" si="3"/>
        <v>0.23190442726633873</v>
      </c>
      <c r="D40" s="31">
        <f t="shared" si="4"/>
        <v>2.8109627547434995E-2</v>
      </c>
      <c r="E40" s="44">
        <f t="shared" si="5"/>
        <v>3.5137034434293743E-3</v>
      </c>
      <c r="F40" s="31"/>
      <c r="G40" s="31">
        <f t="shared" si="1"/>
        <v>1</v>
      </c>
    </row>
    <row r="41" spans="1:7" x14ac:dyDescent="0.2">
      <c r="A41" s="27">
        <v>2017</v>
      </c>
      <c r="B41" s="29">
        <f t="shared" si="2"/>
        <v>0.53379416282642089</v>
      </c>
      <c r="C41" s="31">
        <f t="shared" si="3"/>
        <v>0.37826420890937018</v>
      </c>
      <c r="D41" s="31">
        <f t="shared" si="4"/>
        <v>8.6021505376344093E-2</v>
      </c>
      <c r="E41" s="44">
        <f t="shared" si="5"/>
        <v>1.9201228878648233E-3</v>
      </c>
      <c r="F41" s="31"/>
      <c r="G41" s="31">
        <f t="shared" si="1"/>
        <v>1</v>
      </c>
    </row>
    <row r="42" spans="1:7" x14ac:dyDescent="0.2">
      <c r="A42" s="27">
        <v>2018</v>
      </c>
      <c r="B42" s="29">
        <f t="shared" si="2"/>
        <v>0.51750972762645919</v>
      </c>
      <c r="C42" s="31">
        <f t="shared" si="3"/>
        <v>0.39179886261598323</v>
      </c>
      <c r="D42" s="31">
        <f t="shared" si="4"/>
        <v>8.6501047590541752E-2</v>
      </c>
      <c r="E42" s="44">
        <f t="shared" si="5"/>
        <v>4.1903621670158634E-3</v>
      </c>
      <c r="F42" s="31"/>
      <c r="G42" s="31">
        <f t="shared" ref="G42" si="6">SUM(B42:F42)</f>
        <v>1.0000000000000002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Titel</vt:lpstr>
      <vt:lpstr>Info</vt:lpstr>
      <vt:lpstr>Totalt</vt:lpstr>
      <vt:lpstr>Bensin</vt:lpstr>
      <vt:lpstr>Diesel</vt:lpstr>
      <vt:lpstr>El</vt:lpstr>
      <vt:lpstr>Elhybrid</vt:lpstr>
      <vt:lpstr>Laddhybrid</vt:lpstr>
      <vt:lpstr>Gas</vt:lpstr>
      <vt:lpstr>Etanol</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Levin</dc:creator>
  <cp:lastModifiedBy>Johan Landin</cp:lastModifiedBy>
  <dcterms:created xsi:type="dcterms:W3CDTF">2013-09-03T07:56:57Z</dcterms:created>
  <dcterms:modified xsi:type="dcterms:W3CDTF">2019-08-16T06:25:20Z</dcterms:modified>
</cp:coreProperties>
</file>