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sfp02.ad292.local\avdelning\Statistikproduktion\Regional linjetrafik och kommersiell linjetrafik på väg\2022\Publicering\"/>
    </mc:Choice>
  </mc:AlternateContent>
  <xr:revisionPtr revIDLastSave="0" documentId="13_ncr:1_{B5C1BAA5-E029-4CCC-AD5A-5B8E4FF3886B}" xr6:coauthVersionLast="47" xr6:coauthVersionMax="47" xr10:uidLastSave="{00000000-0000-0000-0000-000000000000}"/>
  <bookViews>
    <workbookView xWindow="-120" yWindow="-120" windowWidth="29040" windowHeight="17640" tabRatio="934" xr2:uid="{00000000-000D-0000-FFFF-FFFF00000000}"/>
  </bookViews>
  <sheets>
    <sheet name="Titel_Title" sheetId="222" r:id="rId1"/>
    <sheet name="Innehåll_Content" sheetId="199" r:id="rId2"/>
    <sheet name="Kort om statistiken" sheetId="264" r:id="rId3"/>
    <sheet name="Teckenförklaring_Legends" sheetId="262" r:id="rId4"/>
    <sheet name="T1a trafik" sheetId="231" r:id="rId5"/>
    <sheet name="T1b ekonomi" sheetId="232" r:id="rId6"/>
    <sheet name="T2a väg" sheetId="220" r:id="rId7"/>
    <sheet name="T2b järnväg" sheetId="221" r:id="rId8"/>
    <sheet name="T3" sheetId="206" r:id="rId9"/>
    <sheet name="T4" sheetId="218" r:id="rId10"/>
    <sheet name="T5a trafik" sheetId="225" r:id="rId11"/>
    <sheet name="T5b ekonomi" sheetId="226" r:id="rId12"/>
    <sheet name="T6" sheetId="224" r:id="rId13"/>
    <sheet name="T7" sheetId="227" r:id="rId14"/>
    <sheet name="T8" sheetId="228" r:id="rId15"/>
    <sheet name="T9" sheetId="216" r:id="rId16"/>
    <sheet name="T10a" sheetId="260" r:id="rId17"/>
    <sheet name="T10b" sheetId="261" r:id="rId18"/>
  </sheets>
  <externalReferences>
    <externalReference r:id="rId19"/>
    <externalReference r:id="rId20"/>
  </externalReferences>
  <definedNames>
    <definedName name="Excel_BuiltIn__FilterDatabase_1" localSheetId="16">'[1]RSK-Tabell 1_2012'!#REF!</definedName>
    <definedName name="Excel_BuiltIn__FilterDatabase_1" localSheetId="17">'[1]RSK-Tabell 1_2012'!#REF!</definedName>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 localSheetId="7">'[1]RSK-Tabell 1_2012'!#REF!</definedName>
    <definedName name="Excel_BuiltIn__FilterDatabase_1" localSheetId="10">'[1]RSK-Tabell 1_2012'!#REF!</definedName>
    <definedName name="Excel_BuiltIn__FilterDatabase_1" localSheetId="11">'[1]RSK-Tabell 1_2012'!#REF!</definedName>
    <definedName name="Excel_BuiltIn__FilterDatabase_1" localSheetId="12">'[1]RSK-Tabell 1_2012'!#REF!</definedName>
    <definedName name="Excel_BuiltIn__FilterDatabase_1" localSheetId="13">'[1]RSK-Tabell 1_2012'!#REF!</definedName>
    <definedName name="Excel_BuiltIn__FilterDatabase_1" localSheetId="14">'[1]RSK-Tabell 1_2012'!#REF!</definedName>
    <definedName name="Excel_BuiltIn__FilterDatabase_1" localSheetId="0">'[2]RSK-Tabell 1_2011'!#REF!</definedName>
    <definedName name="Excel_BuiltIn__FilterDatabase_1">'[1]RSK-Tabell 1_2012'!#REF!</definedName>
    <definedName name="Excel_BuiltIn__FilterDatabase_4" localSheetId="16">#REF!</definedName>
    <definedName name="Excel_BuiltIn__FilterDatabase_4" localSheetId="17">#REF!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13">#REF!</definedName>
    <definedName name="Excel_BuiltIn__FilterDatabase_4" localSheetId="14">#REF!</definedName>
    <definedName name="Excel_BuiltIn__FilterDatabase_4" localSheetId="0">#REF!</definedName>
    <definedName name="Excel_BuiltIn__FilterDatabase_4">#REF!</definedName>
    <definedName name="Excel_BuiltIn_Print_Titles_4" localSheetId="16">#REF!</definedName>
    <definedName name="Excel_BuiltIn_Print_Titles_4" localSheetId="17">#REF!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7">#REF!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13">#REF!</definedName>
    <definedName name="Excel_BuiltIn_Print_Titles_4" localSheetId="14">#REF!</definedName>
    <definedName name="Excel_BuiltIn_Print_Titles_4" localSheetId="0">#REF!</definedName>
    <definedName name="Excel_BuiltIn_Print_Titles_4">#REF!</definedName>
    <definedName name="Print_area1" localSheetId="2">'Kort om statistiken'!$A$1:$U$25</definedName>
    <definedName name="Tabell_1a" localSheetId="16">T10a!$A$1</definedName>
    <definedName name="Tabell_1a" localSheetId="17">T10b!$A$1</definedName>
    <definedName name="Tabell_1a">'T1a trafik'!$A$1</definedName>
    <definedName name="_xlnm.Print_Area" localSheetId="1">Innehåll_Content!$A$1:$E$20</definedName>
    <definedName name="_xlnm.Print_Area" localSheetId="2">'Kort om statistiken'!$A$1:$S$23</definedName>
    <definedName name="_xlnm.Print_Area" localSheetId="16">T10a!$A$1:$M$32</definedName>
    <definedName name="_xlnm.Print_Area" localSheetId="17">T10b!$A$1:$M$31</definedName>
    <definedName name="_xlnm.Print_Area" localSheetId="4">'T1a trafik'!$A$1:$N$35</definedName>
    <definedName name="_xlnm.Print_Area" localSheetId="5">'T1b ekonomi'!$A$1:$O$30</definedName>
    <definedName name="_xlnm.Print_Area" localSheetId="6">'T2a väg'!$A$1:$P$32</definedName>
    <definedName name="_xlnm.Print_Area" localSheetId="7">'T2b järnväg'!$A$1:$N$34</definedName>
    <definedName name="_xlnm.Print_Area" localSheetId="8">'T3'!$A$1:$Q$18</definedName>
    <definedName name="_xlnm.Print_Area" localSheetId="9">'T4'!$A$1:$R$16</definedName>
    <definedName name="_xlnm.Print_Area" localSheetId="10">'T5a trafik'!$A$1:$U$20</definedName>
    <definedName name="_xlnm.Print_Area" localSheetId="11">'T5b ekonomi'!$A$1:$X$14</definedName>
    <definedName name="_xlnm.Print_Area" localSheetId="12">'T6'!$A$1:$X$18</definedName>
    <definedName name="_xlnm.Print_Area" localSheetId="13">'T7'!$A$1:$X$19</definedName>
    <definedName name="_xlnm.Print_Area" localSheetId="14">'T8'!$A$1:$V$19</definedName>
    <definedName name="_xlnm.Print_Area" localSheetId="15">'T9'!$A$1:$Y$33</definedName>
    <definedName name="_xlnm.Print_Area" localSheetId="0">Titel_Title!$A$1:$V$38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99" l="1"/>
  <c r="B16" i="199" l="1"/>
  <c r="D20" i="199" l="1"/>
  <c r="D19" i="199"/>
  <c r="D18" i="199"/>
  <c r="D17" i="199"/>
  <c r="D16" i="199"/>
  <c r="D15" i="199"/>
  <c r="D14" i="199"/>
  <c r="D13" i="199"/>
  <c r="D12" i="199"/>
  <c r="D11" i="199"/>
  <c r="D10" i="199"/>
  <c r="D9" i="199"/>
  <c r="D8" i="199"/>
  <c r="D7" i="199"/>
  <c r="A20" i="199"/>
  <c r="A19" i="199"/>
  <c r="A18" i="199"/>
  <c r="A17" i="199"/>
  <c r="A16" i="199"/>
  <c r="A15" i="199"/>
  <c r="A14" i="199"/>
  <c r="A13" i="199"/>
  <c r="A12" i="199"/>
  <c r="A11" i="199"/>
  <c r="A10" i="199"/>
  <c r="E9" i="199"/>
  <c r="B9" i="199"/>
  <c r="A9" i="199"/>
  <c r="A8" i="199" l="1"/>
  <c r="A7" i="199"/>
  <c r="E20" i="199"/>
  <c r="B20" i="199"/>
  <c r="E19" i="199"/>
  <c r="B19" i="199"/>
  <c r="E18" i="199"/>
  <c r="B18" i="199"/>
  <c r="E17" i="199"/>
  <c r="B17" i="199"/>
  <c r="E16" i="199"/>
  <c r="E15" i="199"/>
  <c r="B15" i="199"/>
  <c r="E14" i="199"/>
  <c r="B14" i="199"/>
  <c r="E13" i="199"/>
  <c r="B13" i="199"/>
  <c r="E12" i="199"/>
  <c r="B12" i="199"/>
  <c r="E11" i="199"/>
  <c r="B11" i="199"/>
  <c r="E10" i="199"/>
  <c r="E8" i="199"/>
  <c r="B8" i="199"/>
  <c r="E7" i="199"/>
  <c r="B7" i="199"/>
  <c r="D6" i="199"/>
  <c r="A6" i="199"/>
</calcChain>
</file>

<file path=xl/sharedStrings.xml><?xml version="1.0" encoding="utf-8"?>
<sst xmlns="http://schemas.openxmlformats.org/spreadsheetml/2006/main" count="1465" uniqueCount="186">
  <si>
    <t xml:space="preserve"> </t>
  </si>
  <si>
    <t>..</t>
  </si>
  <si>
    <r>
      <t xml:space="preserve">Trafik-intäkter
</t>
    </r>
    <r>
      <rPr>
        <i/>
        <sz val="8"/>
        <rFont val="Arial"/>
        <family val="2"/>
      </rPr>
      <t>Traffic revenues</t>
    </r>
  </si>
  <si>
    <r>
      <t xml:space="preserve">Totala bidrag/tillskott
</t>
    </r>
    <r>
      <rPr>
        <i/>
        <sz val="8"/>
        <rFont val="Arial"/>
        <family val="2"/>
      </rPr>
      <t>Total subsidies</t>
    </r>
  </si>
  <si>
    <r>
      <t xml:space="preserve">Trafikerings-kostnader
</t>
    </r>
    <r>
      <rPr>
        <i/>
        <sz val="8"/>
        <rFont val="Arial"/>
        <family val="2"/>
      </rPr>
      <t>Traffic costs</t>
    </r>
  </si>
  <si>
    <r>
      <t xml:space="preserve">Övriga kostnader
</t>
    </r>
    <r>
      <rPr>
        <i/>
        <sz val="8"/>
        <rFont val="Arial"/>
        <family val="2"/>
      </rPr>
      <t>Other costs</t>
    </r>
  </si>
  <si>
    <r>
      <t xml:space="preserve">Län
</t>
    </r>
    <r>
      <rPr>
        <i/>
        <sz val="8"/>
        <rFont val="Arial"/>
        <family val="2"/>
      </rPr>
      <t>County</t>
    </r>
  </si>
  <si>
    <r>
      <t xml:space="preserve">Totala verksam-hetsintäkter
</t>
    </r>
    <r>
      <rPr>
        <i/>
        <sz val="8"/>
        <rFont val="Arial"/>
        <family val="2"/>
      </rPr>
      <t>Total activity revenues</t>
    </r>
  </si>
  <si>
    <r>
      <t xml:space="preserve">Trafikslag
</t>
    </r>
    <r>
      <rPr>
        <i/>
        <sz val="8"/>
        <rFont val="Arial"/>
        <family val="2"/>
      </rPr>
      <t>Mode of transport</t>
    </r>
  </si>
  <si>
    <r>
      <t xml:space="preserve">Trafikintäkter
</t>
    </r>
    <r>
      <rPr>
        <i/>
        <sz val="8"/>
        <rFont val="Arial"/>
        <family val="2"/>
      </rPr>
      <t>Traffic revenues</t>
    </r>
  </si>
  <si>
    <r>
      <t xml:space="preserve">Totala kostnader
</t>
    </r>
    <r>
      <rPr>
        <i/>
        <sz val="8"/>
        <rFont val="Arial"/>
        <family val="2"/>
      </rPr>
      <t>Total costs</t>
    </r>
  </si>
  <si>
    <r>
      <t xml:space="preserve">Övriga affärsintäkter
</t>
    </r>
    <r>
      <rPr>
        <i/>
        <sz val="8"/>
        <rFont val="Arial"/>
        <family val="2"/>
      </rPr>
      <t>Other business revenues</t>
    </r>
  </si>
  <si>
    <r>
      <t>Trafikintäkter per</t>
    </r>
    <r>
      <rPr>
        <b/>
        <vertAlign val="superscript"/>
        <sz val="8"/>
        <rFont val="Arial"/>
        <family val="2"/>
      </rPr>
      <t xml:space="preserve">2
</t>
    </r>
    <r>
      <rPr>
        <i/>
        <sz val="8"/>
        <rFont val="Arial"/>
        <family val="2"/>
      </rPr>
      <t>Traffic revenues per</t>
    </r>
  </si>
  <si>
    <r>
      <t>Trafikeringskostnader per</t>
    </r>
    <r>
      <rPr>
        <b/>
        <vertAlign val="superscript"/>
        <sz val="8"/>
        <rFont val="Arial"/>
        <family val="2"/>
      </rPr>
      <t xml:space="preserve">2
</t>
    </r>
    <r>
      <rPr>
        <i/>
        <sz val="8"/>
        <rFont val="Arial"/>
        <family val="2"/>
      </rPr>
      <t xml:space="preserve">Traffic costs per </t>
    </r>
  </si>
  <si>
    <r>
      <t xml:space="preserve">Riket - </t>
    </r>
    <r>
      <rPr>
        <i/>
        <sz val="8"/>
        <rFont val="Arial"/>
        <family val="2"/>
      </rPr>
      <t>Total</t>
    </r>
  </si>
  <si>
    <r>
      <t xml:space="preserve">Person-kilometer
</t>
    </r>
    <r>
      <rPr>
        <i/>
        <sz val="8"/>
        <rFont val="Arial"/>
        <family val="2"/>
      </rPr>
      <t>Passenger kilometers</t>
    </r>
  </si>
  <si>
    <r>
      <t xml:space="preserve">person-kilometer (kr/km)
</t>
    </r>
    <r>
      <rPr>
        <i/>
        <sz val="8"/>
        <rFont val="Arial"/>
        <family val="2"/>
      </rPr>
      <t>passenger kilometers (SEK/km)</t>
    </r>
  </si>
  <si>
    <r>
      <t xml:space="preserve">Personkilometer per år
</t>
    </r>
    <r>
      <rPr>
        <i/>
        <sz val="8"/>
        <rFont val="Arial"/>
        <family val="2"/>
      </rPr>
      <t>Passenger kilometers per year</t>
    </r>
  </si>
  <si>
    <t>k</t>
  </si>
  <si>
    <r>
      <t xml:space="preserve">(tusental)
</t>
    </r>
    <r>
      <rPr>
        <i/>
        <sz val="8"/>
        <rFont val="Arial"/>
        <family val="2"/>
      </rPr>
      <t>(thousands)</t>
    </r>
  </si>
  <si>
    <r>
      <t xml:space="preserve">(tusental kr)
</t>
    </r>
    <r>
      <rPr>
        <i/>
        <sz val="8"/>
        <rFont val="Arial"/>
        <family val="2"/>
      </rPr>
      <t>(thousand SEK)</t>
    </r>
  </si>
  <si>
    <r>
      <t xml:space="preserve">Påstig-ningar
</t>
    </r>
    <r>
      <rPr>
        <i/>
        <sz val="8"/>
        <rFont val="Arial"/>
        <family val="2"/>
      </rPr>
      <t>Boardings</t>
    </r>
  </si>
  <si>
    <r>
      <t xml:space="preserve">Personkilometer (miljoner) - </t>
    </r>
    <r>
      <rPr>
        <i/>
        <sz val="8"/>
        <rFont val="Arial"/>
        <family val="2"/>
      </rPr>
      <t>Passenger kilometers (millions)</t>
    </r>
  </si>
  <si>
    <r>
      <t xml:space="preserve">Totala verksamhetsintäkter -  </t>
    </r>
    <r>
      <rPr>
        <i/>
        <sz val="8"/>
        <rFont val="Arial"/>
        <family val="2"/>
      </rPr>
      <t>Total activity revenues</t>
    </r>
  </si>
  <si>
    <r>
      <t xml:space="preserve">Trafikerings-kostnader </t>
    </r>
    <r>
      <rPr>
        <sz val="8"/>
        <rFont val="Arial"/>
        <family val="2"/>
      </rPr>
      <t xml:space="preserve">
</t>
    </r>
    <r>
      <rPr>
        <i/>
        <sz val="8"/>
        <rFont val="Arial"/>
        <family val="2"/>
      </rPr>
      <t xml:space="preserve">Traffic costs </t>
    </r>
  </si>
  <si>
    <r>
      <t xml:space="preserve">Intäkter (tusental kr)
</t>
    </r>
    <r>
      <rPr>
        <i/>
        <sz val="8"/>
        <rFont val="Arial"/>
        <family val="2"/>
      </rPr>
      <t>Revenues (in thousand SEK)</t>
    </r>
  </si>
  <si>
    <r>
      <t xml:space="preserve">Kostnader (tusental kr)
</t>
    </r>
    <r>
      <rPr>
        <i/>
        <sz val="8"/>
        <rFont val="Arial"/>
        <family val="2"/>
      </rPr>
      <t>Expenditures (in thousand SEK)</t>
    </r>
  </si>
  <si>
    <r>
      <t xml:space="preserve">    Sjötrafik - </t>
    </r>
    <r>
      <rPr>
        <i/>
        <sz val="8"/>
        <rFont val="Arial"/>
        <family val="2"/>
      </rPr>
      <t>Vessel</t>
    </r>
  </si>
  <si>
    <t xml:space="preserve">  Uppsala </t>
  </si>
  <si>
    <t xml:space="preserve">  Södermanlands </t>
  </si>
  <si>
    <t xml:space="preserve">  Östergötlands </t>
  </si>
  <si>
    <t xml:space="preserve">  Jönköpings </t>
  </si>
  <si>
    <t xml:space="preserve">  Kronobergs </t>
  </si>
  <si>
    <t xml:space="preserve">  Kalmar </t>
  </si>
  <si>
    <t xml:space="preserve">  Gotlands </t>
  </si>
  <si>
    <t xml:space="preserve">  Blekinge </t>
  </si>
  <si>
    <t xml:space="preserve">  Skåne </t>
  </si>
  <si>
    <t xml:space="preserve">  Hallands </t>
  </si>
  <si>
    <t xml:space="preserve">  Västra Götalands </t>
  </si>
  <si>
    <t xml:space="preserve">  Värmlands </t>
  </si>
  <si>
    <t xml:space="preserve">  Örebro </t>
  </si>
  <si>
    <t xml:space="preserve">  Västmanlands </t>
  </si>
  <si>
    <t xml:space="preserve">  Dalarnas </t>
  </si>
  <si>
    <t xml:space="preserve">  Gävleborgs  </t>
  </si>
  <si>
    <t xml:space="preserve">  Västernorrlands </t>
  </si>
  <si>
    <t xml:space="preserve">  Jämtlands </t>
  </si>
  <si>
    <t xml:space="preserve">  Västerbottens </t>
  </si>
  <si>
    <t xml:space="preserve">  Norrbottens </t>
  </si>
  <si>
    <r>
      <t xml:space="preserve">- varav i  - </t>
    </r>
    <r>
      <rPr>
        <i/>
        <sz val="8"/>
        <rFont val="Arial"/>
        <family val="2"/>
      </rPr>
      <t>whereof in</t>
    </r>
    <r>
      <rPr>
        <sz val="8"/>
        <rFont val="Arial"/>
        <family val="2"/>
      </rPr>
      <t xml:space="preserve">
  Stockholms </t>
    </r>
  </si>
  <si>
    <r>
      <t xml:space="preserve">- varav i - </t>
    </r>
    <r>
      <rPr>
        <i/>
        <sz val="8"/>
        <rFont val="Arial"/>
        <family val="2"/>
      </rPr>
      <t>whereof in</t>
    </r>
    <r>
      <rPr>
        <sz val="8"/>
        <rFont val="Arial"/>
        <family val="2"/>
      </rPr>
      <t xml:space="preserve">
  Stockholms </t>
    </r>
  </si>
  <si>
    <r>
      <t xml:space="preserve">  - varav - </t>
    </r>
    <r>
      <rPr>
        <i/>
        <sz val="8"/>
        <rFont val="Arial"/>
        <family val="2"/>
      </rPr>
      <t xml:space="preserve">whereof
</t>
    </r>
    <r>
      <rPr>
        <sz val="8"/>
        <rFont val="Arial"/>
        <family val="2"/>
      </rPr>
      <t xml:space="preserve">     Bidrag/tillskott Kommun - </t>
    </r>
    <r>
      <rPr>
        <i/>
        <sz val="8"/>
        <rFont val="Arial"/>
        <family val="2"/>
      </rPr>
      <t>Subsidies from municipalities</t>
    </r>
  </si>
  <si>
    <r>
      <t xml:space="preserve">Totala intäkter och bidrag/tillskott - </t>
    </r>
    <r>
      <rPr>
        <i/>
        <sz val="8"/>
        <rFont val="Arial"/>
        <family val="2"/>
      </rPr>
      <t>Total revenues and subsidies</t>
    </r>
  </si>
  <si>
    <r>
      <t xml:space="preserve">     Bidrag/tillskott Staten - </t>
    </r>
    <r>
      <rPr>
        <i/>
        <sz val="8"/>
        <rFont val="Arial"/>
        <family val="2"/>
      </rPr>
      <t>Subsidies from national government</t>
    </r>
  </si>
  <si>
    <r>
      <t xml:space="preserve">Totala intäkter
</t>
    </r>
    <r>
      <rPr>
        <i/>
        <sz val="8"/>
        <rFont val="Arial"/>
        <family val="2"/>
      </rPr>
      <t>Total revenues and subsidies</t>
    </r>
  </si>
  <si>
    <r>
      <t xml:space="preserve">- Subventionerad 
</t>
    </r>
    <r>
      <rPr>
        <i/>
        <sz val="8"/>
        <rFont val="Arial"/>
        <family val="2"/>
      </rPr>
      <t xml:space="preserve">    Subsidised</t>
    </r>
  </si>
  <si>
    <r>
      <t xml:space="preserve"> - Kommersiell</t>
    </r>
    <r>
      <rPr>
        <vertAlign val="superscript"/>
        <sz val="8"/>
        <rFont val="Arial"/>
        <family val="2"/>
      </rPr>
      <t xml:space="preserve">
      </t>
    </r>
    <r>
      <rPr>
        <i/>
        <sz val="8"/>
        <rFont val="Arial"/>
        <family val="2"/>
      </rPr>
      <t>Commercial</t>
    </r>
  </si>
  <si>
    <r>
      <t xml:space="preserve"> - Kommersiell</t>
    </r>
    <r>
      <rPr>
        <vertAlign val="superscript"/>
        <sz val="8"/>
        <rFont val="Arial"/>
        <family val="2"/>
      </rPr>
      <t xml:space="preserve">
     </t>
    </r>
    <r>
      <rPr>
        <i/>
        <sz val="8"/>
        <rFont val="Arial"/>
        <family val="2"/>
      </rPr>
      <t>Commercial</t>
    </r>
  </si>
  <si>
    <r>
      <t xml:space="preserve">påstigning (kr/påstigning)
boarding </t>
    </r>
    <r>
      <rPr>
        <i/>
        <sz val="8"/>
        <rFont val="Arial"/>
        <family val="2"/>
      </rPr>
      <t>(SEK/boarding)</t>
    </r>
  </si>
  <si>
    <r>
      <t xml:space="preserve">Subventionerad - Subsidised 
Påstigningar (miljoner) - </t>
    </r>
    <r>
      <rPr>
        <i/>
        <sz val="8"/>
        <rFont val="Arial"/>
        <family val="2"/>
      </rPr>
      <t>Boardings (millions)</t>
    </r>
  </si>
  <si>
    <r>
      <t xml:space="preserve">Påstigningar per år
</t>
    </r>
    <r>
      <rPr>
        <i/>
        <sz val="8"/>
        <rFont val="Arial"/>
        <family val="2"/>
      </rPr>
      <t>Boardings per year</t>
    </r>
  </si>
  <si>
    <r>
      <rPr>
        <b/>
        <sz val="8"/>
        <rFont val="Arial"/>
        <family val="2"/>
      </rPr>
      <t>Påstig-ningar</t>
    </r>
    <r>
      <rPr>
        <sz val="8"/>
        <rFont val="Arial"/>
        <family val="2"/>
      </rPr>
      <t xml:space="preserve">
</t>
    </r>
    <r>
      <rPr>
        <i/>
        <sz val="8"/>
        <rFont val="Arial"/>
        <family val="2"/>
      </rPr>
      <t>Boardings</t>
    </r>
  </si>
  <si>
    <r>
      <rPr>
        <b/>
        <sz val="8"/>
        <rFont val="Arial"/>
        <family val="2"/>
      </rPr>
      <t>Person-kilometer</t>
    </r>
    <r>
      <rPr>
        <sz val="8"/>
        <rFont val="Arial"/>
        <family val="2"/>
      </rPr>
      <t xml:space="preserve">
</t>
    </r>
    <r>
      <rPr>
        <i/>
        <sz val="8"/>
        <rFont val="Arial"/>
        <family val="2"/>
      </rPr>
      <t>Passenger kilometers</t>
    </r>
  </si>
  <si>
    <r>
      <rPr>
        <b/>
        <sz val="8"/>
        <rFont val="Arial"/>
        <family val="2"/>
      </rPr>
      <t>Järnväg</t>
    </r>
    <r>
      <rPr>
        <sz val="8"/>
        <rFont val="Arial"/>
        <family val="2"/>
      </rPr>
      <t xml:space="preserve">
</t>
    </r>
    <r>
      <rPr>
        <i/>
        <sz val="8"/>
        <rFont val="Arial"/>
        <family val="2"/>
      </rPr>
      <t>Railway</t>
    </r>
  </si>
  <si>
    <r>
      <rPr>
        <b/>
        <sz val="8"/>
        <rFont val="Arial"/>
        <family val="2"/>
      </rPr>
      <t>Väg</t>
    </r>
    <r>
      <rPr>
        <sz val="8"/>
        <rFont val="Arial"/>
        <family val="2"/>
      </rPr>
      <t xml:space="preserve">
</t>
    </r>
    <r>
      <rPr>
        <i/>
        <sz val="8"/>
        <rFont val="Arial"/>
        <family val="2"/>
      </rPr>
      <t>Road</t>
    </r>
  </si>
  <si>
    <r>
      <rPr>
        <b/>
        <sz val="8"/>
        <rFont val="Arial"/>
        <family val="2"/>
      </rPr>
      <t>Totalt</t>
    </r>
    <r>
      <rPr>
        <sz val="8"/>
        <rFont val="Arial"/>
        <family val="2"/>
      </rPr>
      <t xml:space="preserve">
</t>
    </r>
    <r>
      <rPr>
        <i/>
        <sz val="8"/>
        <rFont val="Arial"/>
        <family val="2"/>
      </rPr>
      <t>Total</t>
    </r>
  </si>
  <si>
    <t>Teckenförklaring</t>
  </si>
  <si>
    <t xml:space="preserve">. </t>
  </si>
  <si>
    <t xml:space="preserve">uppgift kan inte förekomma </t>
  </si>
  <si>
    <t>not applicable</t>
  </si>
  <si>
    <t>uppgift inte tillgänglig eller alltför osäker för att anges</t>
  </si>
  <si>
    <t>data not available</t>
  </si>
  <si>
    <t>zero</t>
  </si>
  <si>
    <t>less than half of unit used, but more than zero</t>
  </si>
  <si>
    <t>corrected figure</t>
  </si>
  <si>
    <r>
      <rPr>
        <b/>
        <sz val="8"/>
        <rFont val="Arial"/>
        <family val="2"/>
      </rPr>
      <t>Plats-kilometer</t>
    </r>
    <r>
      <rPr>
        <b/>
        <vertAlign val="superscript"/>
        <sz val="8"/>
        <rFont val="Arial"/>
        <family val="2"/>
      </rPr>
      <t>3</t>
    </r>
    <r>
      <rPr>
        <vertAlign val="superscript"/>
        <sz val="8"/>
        <rFont val="Arial"/>
        <family val="2"/>
      </rPr>
      <t xml:space="preserve">
</t>
    </r>
    <r>
      <rPr>
        <i/>
        <sz val="8"/>
        <rFont val="Arial"/>
        <family val="2"/>
      </rPr>
      <t>Seat and standing place kilometers</t>
    </r>
  </si>
  <si>
    <r>
      <t xml:space="preserve"> - Kommersiell</t>
    </r>
    <r>
      <rPr>
        <vertAlign val="superscript"/>
        <sz val="8"/>
        <rFont val="Arial"/>
        <family val="2"/>
      </rPr>
      <t xml:space="preserve">4
      </t>
    </r>
    <r>
      <rPr>
        <i/>
        <sz val="8"/>
        <rFont val="Arial"/>
        <family val="2"/>
      </rPr>
      <t>Commercial</t>
    </r>
  </si>
  <si>
    <r>
      <rPr>
        <b/>
        <sz val="8"/>
        <rFont val="Arial"/>
        <family val="2"/>
      </rPr>
      <t>Sittplats-kilometer</t>
    </r>
    <r>
      <rPr>
        <b/>
        <vertAlign val="superscript"/>
        <sz val="8"/>
        <rFont val="Arial"/>
        <family val="2"/>
      </rPr>
      <t>3</t>
    </r>
    <r>
      <rPr>
        <vertAlign val="superscript"/>
        <sz val="8"/>
        <rFont val="Arial"/>
        <family val="2"/>
      </rPr>
      <t xml:space="preserve">
</t>
    </r>
    <r>
      <rPr>
        <i/>
        <sz val="8"/>
        <rFont val="Arial"/>
        <family val="2"/>
      </rPr>
      <t>Seat kilometers</t>
    </r>
  </si>
  <si>
    <r>
      <t>Sittplats-kilometer</t>
    </r>
    <r>
      <rPr>
        <vertAlign val="superscript"/>
        <sz val="8"/>
        <rFont val="Arial"/>
        <family val="2"/>
      </rPr>
      <t xml:space="preserve">
</t>
    </r>
    <r>
      <rPr>
        <i/>
        <sz val="8"/>
        <rFont val="Arial"/>
        <family val="2"/>
      </rPr>
      <t>Seat kilometers</t>
    </r>
  </si>
  <si>
    <r>
      <t>Plats-kilometer</t>
    </r>
    <r>
      <rPr>
        <vertAlign val="superscript"/>
        <sz val="8"/>
        <rFont val="Arial"/>
        <family val="2"/>
      </rPr>
      <t xml:space="preserve">
</t>
    </r>
    <r>
      <rPr>
        <i/>
        <sz val="8"/>
        <rFont val="Arial"/>
        <family val="2"/>
      </rPr>
      <t>Seat and standing place kilometers</t>
    </r>
  </si>
  <si>
    <r>
      <rPr>
        <vertAlign val="superscript"/>
        <sz val="8"/>
        <rFont val="Arial"/>
        <family val="2"/>
      </rPr>
      <t>3</t>
    </r>
    <r>
      <rPr>
        <sz val="8"/>
        <rFont val="Arial"/>
        <family val="2"/>
      </rPr>
      <t xml:space="preserve"> Uppgifter för fartyg utgörs av kapacitetskilometer, dvs både sittande och stående platskilometer.  
  </t>
    </r>
    <r>
      <rPr>
        <i/>
        <sz val="8"/>
        <rFont val="Arial"/>
        <family val="2"/>
      </rPr>
      <t>For vessels data includes capacity kilometer, i.e. both seated and standing up.</t>
    </r>
  </si>
  <si>
    <r>
      <t xml:space="preserve">Bidrag/tillskott staten
</t>
    </r>
    <r>
      <rPr>
        <i/>
        <sz val="8"/>
        <rFont val="Arial"/>
        <family val="2"/>
      </rPr>
      <t>Subsidies from national government</t>
    </r>
  </si>
  <si>
    <r>
      <t xml:space="preserve">Bidrag/tillskott kommun
</t>
    </r>
    <r>
      <rPr>
        <i/>
        <sz val="8"/>
        <rFont val="Arial"/>
        <family val="2"/>
      </rPr>
      <t>Subsidies from municipalities</t>
    </r>
  </si>
  <si>
    <r>
      <t xml:space="preserve">Trafikintäkter </t>
    </r>
    <r>
      <rPr>
        <i/>
        <sz val="8"/>
        <rFont val="Arial"/>
        <family val="2"/>
      </rPr>
      <t xml:space="preserve">Traffic revenues </t>
    </r>
  </si>
  <si>
    <r>
      <t xml:space="preserve">Kommersiell - Commercial
Påstigningar (miljoner) - </t>
    </r>
    <r>
      <rPr>
        <i/>
        <sz val="8"/>
        <rFont val="Arial"/>
        <family val="2"/>
      </rPr>
      <t>Boardings (millions)</t>
    </r>
  </si>
  <si>
    <r>
      <t xml:space="preserve">    Sjötrafik</t>
    </r>
    <r>
      <rPr>
        <sz val="8"/>
        <rFont val="Arial"/>
        <family val="2"/>
      </rPr>
      <t xml:space="preserve"> - </t>
    </r>
    <r>
      <rPr>
        <i/>
        <sz val="8"/>
        <rFont val="Arial"/>
        <family val="2"/>
      </rPr>
      <t>Vessel</t>
    </r>
  </si>
  <si>
    <r>
      <t>Kostnader för infrastruktur</t>
    </r>
    <r>
      <rPr>
        <i/>
        <sz val="8"/>
        <rFont val="Arial"/>
        <family val="2"/>
      </rPr>
      <t xml:space="preserve">
Infra-structure costs</t>
    </r>
  </si>
  <si>
    <t>Fredrik Söderbaum</t>
  </si>
  <si>
    <t>tel: 010-414 42 23, e-post: fredrik.soderbaum@trafa.se</t>
  </si>
  <si>
    <r>
      <t xml:space="preserve">Totalt
</t>
    </r>
    <r>
      <rPr>
        <i/>
        <sz val="8"/>
        <rFont val="Arial"/>
        <family val="2"/>
      </rPr>
      <t>Total</t>
    </r>
  </si>
  <si>
    <r>
      <rPr>
        <vertAlign val="superscript"/>
        <sz val="8"/>
        <rFont val="Arial"/>
        <family val="2"/>
      </rPr>
      <t>2</t>
    </r>
    <r>
      <rPr>
        <sz val="8"/>
        <rFont val="Arial"/>
        <family val="2"/>
      </rPr>
      <t xml:space="preserve"> Utbudskilometer är antal körda kilometer med tåg, vägfordon och fartyg.
</t>
    </r>
    <r>
      <rPr>
        <i/>
        <sz val="8"/>
        <rFont val="Arial"/>
        <family val="2"/>
      </rPr>
      <t xml:space="preserve">  Offered kilometers is distance driven with trains, road vehicles and water vessels.</t>
    </r>
  </si>
  <si>
    <r>
      <rPr>
        <b/>
        <sz val="8"/>
        <rFont val="Arial"/>
        <family val="2"/>
      </rPr>
      <t>Utbuds-kilometer</t>
    </r>
    <r>
      <rPr>
        <b/>
        <vertAlign val="superscript"/>
        <sz val="8"/>
        <rFont val="Arial"/>
        <family val="2"/>
      </rPr>
      <t>2</t>
    </r>
    <r>
      <rPr>
        <sz val="8"/>
        <rFont val="Arial"/>
        <family val="2"/>
      </rPr>
      <t xml:space="preserve">
</t>
    </r>
    <r>
      <rPr>
        <i/>
        <sz val="8"/>
        <rFont val="Arial"/>
        <family val="2"/>
      </rPr>
      <t xml:space="preserve">Offered kilometers </t>
    </r>
  </si>
  <si>
    <r>
      <t xml:space="preserve">    Spårväg - </t>
    </r>
    <r>
      <rPr>
        <i/>
        <sz val="8"/>
        <rFont val="Arial"/>
        <family val="2"/>
      </rPr>
      <t>Tram</t>
    </r>
  </si>
  <si>
    <r>
      <t xml:space="preserve">utbudskilometer (kr/km)
</t>
    </r>
    <r>
      <rPr>
        <i/>
        <sz val="8"/>
        <rFont val="Arial"/>
        <family val="2"/>
      </rPr>
      <t>offered kilometers (SEK/km)</t>
    </r>
  </si>
  <si>
    <r>
      <t xml:space="preserve">Totala kostnader - </t>
    </r>
    <r>
      <rPr>
        <i/>
        <sz val="8"/>
        <rFont val="Arial"/>
        <family val="2"/>
      </rPr>
      <t>Total costs</t>
    </r>
  </si>
  <si>
    <r>
      <rPr>
        <b/>
        <sz val="8"/>
        <rFont val="Arial"/>
        <family val="2"/>
      </rPr>
      <t>Spårväg</t>
    </r>
    <r>
      <rPr>
        <sz val="8"/>
        <rFont val="Arial"/>
        <family val="2"/>
      </rPr>
      <t xml:space="preserve">
</t>
    </r>
    <r>
      <rPr>
        <i/>
        <sz val="8"/>
        <rFont val="Arial"/>
        <family val="2"/>
      </rPr>
      <t>Tram</t>
    </r>
  </si>
  <si>
    <r>
      <rPr>
        <vertAlign val="superscript"/>
        <sz val="8"/>
        <rFont val="Arial"/>
        <family val="2"/>
      </rPr>
      <t>2</t>
    </r>
    <r>
      <rPr>
        <sz val="8"/>
        <rFont val="Arial"/>
        <family val="2"/>
      </rPr>
      <t xml:space="preserve"> Trafikintäkter resp. trafikeringskostnader per påstigning/personkilometer/utbudskilometer är beräknad baserat på respondenter vars svar innehåller både uppgift om antal påstigningar/personkilometer/utbudskilometer och trafikintäkter resp. trafikeringskostnader. 
  </t>
    </r>
    <r>
      <rPr>
        <i/>
        <sz val="8"/>
        <rFont val="Arial"/>
        <family val="2"/>
      </rPr>
      <t>Traffic revenues and traffic costs per boarding/passenger kilometers/offered kilometers available is calculated for respondents who's data includes both number of boarding/passenger kilometers/offered kilometers and traffic revenues / traffic costs.</t>
    </r>
  </si>
  <si>
    <r>
      <rPr>
        <vertAlign val="superscript"/>
        <sz val="8"/>
        <rFont val="Arial"/>
        <family val="2"/>
      </rPr>
      <t>1</t>
    </r>
    <r>
      <rPr>
        <sz val="8"/>
        <rFont val="Arial"/>
        <family val="2"/>
      </rPr>
      <t xml:space="preserve"> Observera att redovisade uppgifter baseras på en summering av tillgängliga uppgifter. Då det förekommer bortfall i vissa variabler är en del av de redovisade uppgifterna en underskattning av de faktiska värdena. 
</t>
    </r>
    <r>
      <rPr>
        <i/>
        <sz val="8"/>
        <rFont val="Arial"/>
        <family val="2"/>
      </rPr>
      <t xml:space="preserve">  Note that the figures is based on a summation of available data. Since there is partial nonresponse in certain variables, some figures is underestimates of the true value.</t>
    </r>
  </si>
  <si>
    <r>
      <rPr>
        <vertAlign val="superscript"/>
        <sz val="8"/>
        <rFont val="Arial"/>
        <family val="2"/>
      </rPr>
      <t>1</t>
    </r>
    <r>
      <rPr>
        <sz val="8"/>
        <rFont val="Arial"/>
        <family val="2"/>
      </rPr>
      <t xml:space="preserve"> Observera att redovisade uppgifter för riket och totalen för subventionerad trafik baseras på en summering av länsuppgifterna. Då vissa uppgifter saknas för enskilda variabler på länsnivå blir totalerna en underskattning av de faktiska värdena.
</t>
    </r>
    <r>
      <rPr>
        <i/>
        <sz val="8"/>
        <rFont val="Arial"/>
        <family val="2"/>
      </rPr>
      <t xml:space="preserve"> Note that the total for the country is based on a summation of the data for subsdised and commersial traffic. Since there is partial nonresponse for certain variables, the total is underestimating the true total.</t>
    </r>
  </si>
  <si>
    <r>
      <rPr>
        <vertAlign val="superscript"/>
        <sz val="8"/>
        <rFont val="Arial"/>
        <family val="2"/>
      </rPr>
      <t>1</t>
    </r>
    <r>
      <rPr>
        <sz val="8"/>
        <rFont val="Arial"/>
        <family val="2"/>
      </rPr>
      <t xml:space="preserve"> Observera att redovisade uppgifter baseras på en summering av tillgängliga uppgifter. Då det förekommer bortfall i vissa variabler är en del av de redovisade uppgifterna en underskattning av de faktiska värdena. 
  </t>
    </r>
    <r>
      <rPr>
        <i/>
        <sz val="8"/>
        <rFont val="Arial"/>
        <family val="2"/>
      </rPr>
      <t>Note that the figures is based on a summation of available data. Since there is partial nonresponse in certain variables, some figures is underestimates of the true value.</t>
    </r>
  </si>
  <si>
    <r>
      <rPr>
        <vertAlign val="superscript"/>
        <sz val="8"/>
        <rFont val="Arial"/>
        <family val="2"/>
      </rPr>
      <t>1</t>
    </r>
    <r>
      <rPr>
        <sz val="8"/>
        <rFont val="Arial"/>
        <family val="2"/>
      </rPr>
      <t xml:space="preserve"> Observera att redovisade uppgifter för riket och totalen för subventionerad trafik baseras på en summering av länsuppgifterna. Då vissa uppgifter saknas för enskilda variabler på länsnivå blir totalerna en underskattning av de faktiska värdena.
 </t>
    </r>
    <r>
      <rPr>
        <i/>
        <sz val="8"/>
        <rFont val="Arial"/>
        <family val="2"/>
      </rPr>
      <t>Note that the total for the country is based on a summation of the data for subsdised and commersial traffic. Since there is partial nonresponse for certain variables, the total is underestimating the true total.</t>
    </r>
  </si>
  <si>
    <r>
      <rPr>
        <vertAlign val="superscript"/>
        <sz val="8"/>
        <rFont val="Arial"/>
        <family val="2"/>
      </rPr>
      <t>1</t>
    </r>
    <r>
      <rPr>
        <sz val="8"/>
        <rFont val="Arial"/>
        <family val="2"/>
      </rPr>
      <t xml:space="preserve"> </t>
    </r>
    <r>
      <rPr>
        <i/>
        <sz val="8"/>
        <rFont val="Arial"/>
        <family val="2"/>
      </rPr>
      <t xml:space="preserve">Observera att redovisade uppgifter baseras på en summering av tillgängliga uppgifter. Då det förekommer bortfall i vissa variabler är en del av de redovisade uppgifterna en underskattning av de faktiska värdena. </t>
    </r>
    <r>
      <rPr>
        <sz val="8"/>
        <rFont val="Arial"/>
        <family val="2"/>
      </rPr>
      <t xml:space="preserve">
  Note that the figures is based on a summation of available data. Since there is partial nonresponse in certain variables, some figures is underestimates of the true value.</t>
    </r>
  </si>
  <si>
    <r>
      <t xml:space="preserve"> Anm. Statistiken om planerat utbud baseras på bearbetad tidtabellsdata från Samtrafiken i Sverige AB, till skillnad från övriga tabeller om utfört resande och utbud som baseras på en insamling av uppgifter.
 </t>
    </r>
    <r>
      <rPr>
        <i/>
        <sz val="8"/>
        <rFont val="Arial"/>
        <family val="2"/>
      </rPr>
      <t>Note. The statistics on planned public transport are based on processed timetable data from Samtrafiken.</t>
    </r>
  </si>
  <si>
    <t>Contents</t>
  </si>
  <si>
    <t>Kort om statistiken</t>
  </si>
  <si>
    <t>Legends</t>
  </si>
  <si>
    <t>Teckenförklaring/Legends</t>
  </si>
  <si>
    <t>Innehåll</t>
  </si>
  <si>
    <t>Innehållsförteckning / Contents</t>
  </si>
  <si>
    <t>–</t>
  </si>
  <si>
    <t>0</t>
  </si>
  <si>
    <t>korrigerad uppgift</t>
  </si>
  <si>
    <t>mindre än hälften av enheten, men större än noll</t>
  </si>
  <si>
    <t>noll (inget finns att redovisa)</t>
  </si>
  <si>
    <r>
      <rPr>
        <b/>
        <sz val="8"/>
        <rFont val="Arial"/>
        <family val="2"/>
      </rPr>
      <t>Sjötrafik</t>
    </r>
    <r>
      <rPr>
        <sz val="8"/>
        <rFont val="Arial"/>
        <family val="2"/>
      </rPr>
      <t xml:space="preserve">
</t>
    </r>
    <r>
      <rPr>
        <i/>
        <sz val="8"/>
        <rFont val="Arial"/>
        <family val="2"/>
      </rPr>
      <t>Vessel</t>
    </r>
  </si>
  <si>
    <t>xxx</t>
  </si>
  <si>
    <t>betydande skillnad i jämförbarheten i en tidsserie markeras med en horisontell eller vertikal linje</t>
  </si>
  <si>
    <t>significant difference in the comparability of time series are marked with a horizontal or vertical line</t>
  </si>
  <si>
    <t xml:space="preserve">r    </t>
  </si>
  <si>
    <t>reviderad uppgift</t>
  </si>
  <si>
    <t>revised figure</t>
  </si>
  <si>
    <r>
      <t xml:space="preserve">    Tunnelbana - </t>
    </r>
    <r>
      <rPr>
        <i/>
        <sz val="8"/>
        <rFont val="Arial"/>
        <family val="2"/>
      </rPr>
      <t>Metro</t>
    </r>
  </si>
  <si>
    <r>
      <t xml:space="preserve">Totala bidrag/tillskott - </t>
    </r>
    <r>
      <rPr>
        <i/>
        <sz val="8"/>
        <rFont val="Arial"/>
        <family val="2"/>
      </rPr>
      <t>Total subsidies</t>
    </r>
  </si>
  <si>
    <r>
      <rPr>
        <b/>
        <sz val="8"/>
        <rFont val="Arial"/>
        <family val="2"/>
      </rPr>
      <t>Tunnelbana</t>
    </r>
    <r>
      <rPr>
        <sz val="8"/>
        <rFont val="Arial"/>
        <family val="2"/>
      </rPr>
      <t xml:space="preserve">
</t>
    </r>
    <r>
      <rPr>
        <i/>
        <sz val="8"/>
        <rFont val="Arial"/>
        <family val="2"/>
      </rPr>
      <t>Metro</t>
    </r>
  </si>
  <si>
    <t>Kontaktpersoner Trafikanalys:</t>
  </si>
  <si>
    <r>
      <t xml:space="preserve">Bidrag/tillskott region
</t>
    </r>
    <r>
      <rPr>
        <i/>
        <sz val="8"/>
        <rFont val="Arial"/>
        <family val="2"/>
      </rPr>
      <t>Subsidies from region council</t>
    </r>
  </si>
  <si>
    <r>
      <rPr>
        <vertAlign val="superscript"/>
        <sz val="8"/>
        <rFont val="Arial"/>
        <family val="2"/>
      </rPr>
      <t>2</t>
    </r>
    <r>
      <rPr>
        <sz val="8"/>
        <rFont val="Arial"/>
        <family val="2"/>
      </rPr>
      <t xml:space="preserve"> Utbudskilometer är antal körda kilometer med vägfordon.
</t>
    </r>
    <r>
      <rPr>
        <i/>
        <sz val="8"/>
        <rFont val="Arial"/>
        <family val="2"/>
      </rPr>
      <t xml:space="preserve">  Offered kilometers is distance driven with road vehicles.</t>
    </r>
  </si>
  <si>
    <r>
      <rPr>
        <vertAlign val="superscript"/>
        <sz val="8"/>
        <rFont val="Arial"/>
        <family val="2"/>
      </rPr>
      <t>2</t>
    </r>
    <r>
      <rPr>
        <sz val="8"/>
        <rFont val="Arial"/>
        <family val="2"/>
      </rPr>
      <t xml:space="preserve"> Utbudskilometer är antal körda kilometer med tåg.
</t>
    </r>
    <r>
      <rPr>
        <i/>
        <sz val="8"/>
        <rFont val="Arial"/>
        <family val="2"/>
      </rPr>
      <t xml:space="preserve">  Offered kilometers is distance driven with trains.</t>
    </r>
  </si>
  <si>
    <r>
      <rPr>
        <vertAlign val="superscript"/>
        <sz val="8"/>
        <rFont val="Arial"/>
        <family val="2"/>
      </rPr>
      <t>3</t>
    </r>
    <r>
      <rPr>
        <sz val="8"/>
        <rFont val="Arial"/>
        <family val="2"/>
      </rPr>
      <t xml:space="preserve"> Uppgifter för sjötrafik utgörs av kapacitetskilometer, dvs både sittande och stående platskilometer. 
  </t>
    </r>
    <r>
      <rPr>
        <i/>
        <sz val="8"/>
        <rFont val="Arial"/>
        <family val="2"/>
      </rPr>
      <t xml:space="preserve">For vessel, data includes capacity kilometer, i.e. both seated and standing up. </t>
    </r>
  </si>
  <si>
    <r>
      <rPr>
        <b/>
        <sz val="8"/>
        <rFont val="Arial"/>
        <family val="2"/>
      </rPr>
      <t>Utbuds-kilometer</t>
    </r>
    <r>
      <rPr>
        <b/>
        <vertAlign val="superscript"/>
        <sz val="8"/>
        <rFont val="Arial"/>
        <family val="2"/>
      </rPr>
      <t>2</t>
    </r>
    <r>
      <rPr>
        <b/>
        <sz val="8"/>
        <rFont val="Arial"/>
        <family val="2"/>
      </rPr>
      <t xml:space="preserve"> </t>
    </r>
    <r>
      <rPr>
        <sz val="8"/>
        <rFont val="Arial"/>
        <family val="2"/>
      </rPr>
      <t xml:space="preserve">
</t>
    </r>
    <r>
      <rPr>
        <i/>
        <sz val="8"/>
        <rFont val="Arial"/>
        <family val="2"/>
      </rPr>
      <t xml:space="preserve">Offered kilometers </t>
    </r>
  </si>
  <si>
    <r>
      <t>Plats-kilometer</t>
    </r>
    <r>
      <rPr>
        <b/>
        <vertAlign val="superscript"/>
        <sz val="8"/>
        <rFont val="Arial"/>
        <family val="2"/>
      </rPr>
      <t>3</t>
    </r>
    <r>
      <rPr>
        <vertAlign val="superscript"/>
        <sz val="8"/>
        <rFont val="Arial"/>
        <family val="2"/>
      </rPr>
      <t xml:space="preserve">
</t>
    </r>
    <r>
      <rPr>
        <i/>
        <sz val="8"/>
        <rFont val="Arial"/>
        <family val="2"/>
      </rPr>
      <t>Seat and standing place kilometers</t>
    </r>
  </si>
  <si>
    <r>
      <t>Sittplats-kilometer</t>
    </r>
    <r>
      <rPr>
        <b/>
        <vertAlign val="superscript"/>
        <sz val="8"/>
        <rFont val="Arial"/>
        <family val="2"/>
      </rPr>
      <t>3</t>
    </r>
    <r>
      <rPr>
        <vertAlign val="superscript"/>
        <sz val="8"/>
        <rFont val="Arial"/>
        <family val="2"/>
      </rPr>
      <t xml:space="preserve">
</t>
    </r>
    <r>
      <rPr>
        <i/>
        <sz val="8"/>
        <rFont val="Arial"/>
        <family val="2"/>
      </rPr>
      <t>Seat kilometers</t>
    </r>
  </si>
  <si>
    <r>
      <t xml:space="preserve"> - varav - </t>
    </r>
    <r>
      <rPr>
        <i/>
        <sz val="8"/>
        <rFont val="Arial"/>
        <family val="2"/>
      </rPr>
      <t>whereof</t>
    </r>
    <r>
      <rPr>
        <sz val="8"/>
        <rFont val="Arial"/>
        <family val="2"/>
      </rPr>
      <t xml:space="preserve">
    Väg - </t>
    </r>
    <r>
      <rPr>
        <i/>
        <sz val="8"/>
        <rFont val="Arial"/>
        <family val="2"/>
      </rPr>
      <t>Road</t>
    </r>
  </si>
  <si>
    <r>
      <t xml:space="preserve">    Järnväg - </t>
    </r>
    <r>
      <rPr>
        <i/>
        <sz val="8"/>
        <rFont val="Arial"/>
        <family val="2"/>
      </rPr>
      <t>Railway</t>
    </r>
  </si>
  <si>
    <r>
      <t xml:space="preserve">    Järnväg -</t>
    </r>
    <r>
      <rPr>
        <i/>
        <sz val="8"/>
        <rFont val="Arial"/>
        <family val="2"/>
      </rPr>
      <t xml:space="preserve"> Railway</t>
    </r>
  </si>
  <si>
    <r>
      <t xml:space="preserve"> - varav - </t>
    </r>
    <r>
      <rPr>
        <i/>
        <sz val="8"/>
        <rFont val="Arial"/>
        <family val="2"/>
      </rPr>
      <t>whereof</t>
    </r>
    <r>
      <rPr>
        <sz val="8"/>
        <rFont val="Arial"/>
        <family val="2"/>
      </rPr>
      <t xml:space="preserve">
    Väg - </t>
    </r>
    <r>
      <rPr>
        <i/>
        <sz val="8"/>
        <rFont val="Arial"/>
        <family val="2"/>
      </rPr>
      <t xml:space="preserve">Road </t>
    </r>
  </si>
  <si>
    <r>
      <t>Utbudskilometer</t>
    </r>
    <r>
      <rPr>
        <b/>
        <vertAlign val="superscript"/>
        <sz val="8"/>
        <rFont val="Arial"/>
        <family val="2"/>
      </rPr>
      <t>2</t>
    </r>
    <r>
      <rPr>
        <b/>
        <sz val="8"/>
        <rFont val="Arial"/>
        <family val="2"/>
      </rPr>
      <t xml:space="preserve">
</t>
    </r>
    <r>
      <rPr>
        <i/>
        <sz val="8"/>
        <rFont val="Arial"/>
        <family val="2"/>
      </rPr>
      <t>Offered kilometers</t>
    </r>
  </si>
  <si>
    <r>
      <rPr>
        <b/>
        <sz val="8"/>
        <rFont val="Arial"/>
        <family val="2"/>
      </rPr>
      <t xml:space="preserve">Väg
</t>
    </r>
    <r>
      <rPr>
        <i/>
        <sz val="8"/>
        <rFont val="Arial"/>
        <family val="2"/>
      </rPr>
      <t>Road</t>
    </r>
  </si>
  <si>
    <r>
      <rPr>
        <b/>
        <sz val="8"/>
        <rFont val="Arial"/>
        <family val="2"/>
      </rPr>
      <t>Utbudskilometer</t>
    </r>
    <r>
      <rPr>
        <b/>
        <vertAlign val="superscript"/>
        <sz val="8"/>
        <rFont val="Arial"/>
        <family val="2"/>
      </rPr>
      <t>1</t>
    </r>
    <r>
      <rPr>
        <sz val="8"/>
        <rFont val="Arial"/>
        <family val="2"/>
      </rPr>
      <t xml:space="preserve">
</t>
    </r>
    <r>
      <rPr>
        <i/>
        <sz val="8"/>
        <rFont val="Arial"/>
        <family val="2"/>
      </rPr>
      <t>Offered</t>
    </r>
    <r>
      <rPr>
        <sz val="8"/>
        <rFont val="Arial"/>
        <family val="2"/>
      </rPr>
      <t xml:space="preserve"> </t>
    </r>
    <r>
      <rPr>
        <i/>
        <sz val="8"/>
        <rFont val="Arial"/>
        <family val="2"/>
      </rPr>
      <t>kilometers</t>
    </r>
  </si>
  <si>
    <r>
      <rPr>
        <vertAlign val="superscript"/>
        <sz val="8"/>
        <rFont val="Arial"/>
        <family val="2"/>
      </rPr>
      <t>1</t>
    </r>
    <r>
      <rPr>
        <sz val="8"/>
        <rFont val="Arial"/>
        <family val="2"/>
      </rPr>
      <t xml:space="preserve"> Utbudskilometer är antal körda kilometer med tåg, vägfordon och fartyg.
</t>
    </r>
    <r>
      <rPr>
        <i/>
        <sz val="8"/>
        <rFont val="Arial"/>
        <family val="2"/>
      </rPr>
      <t xml:space="preserve">  Offered kilometers is distance driven with trains, road vehicles and water vessels.</t>
    </r>
  </si>
  <si>
    <r>
      <t xml:space="preserve">     Bidrag/tillskott Region - </t>
    </r>
    <r>
      <rPr>
        <i/>
        <sz val="8"/>
        <rFont val="Arial"/>
        <family val="2"/>
      </rPr>
      <t>Subsidies from region council</t>
    </r>
  </si>
  <si>
    <r>
      <rPr>
        <vertAlign val="superscript"/>
        <sz val="8"/>
        <rFont val="Arial"/>
        <family val="2"/>
      </rPr>
      <t>2</t>
    </r>
    <r>
      <rPr>
        <sz val="8"/>
        <rFont val="Arial"/>
        <family val="2"/>
      </rPr>
      <t xml:space="preserve"> Utbudskilometer är antal körda kilometer med tåg, vägfordon och fartyg.
  Offered kilometers is distance driven with trains, road vehicles and water vessels.</t>
    </r>
  </si>
  <si>
    <r>
      <rPr>
        <vertAlign val="superscript"/>
        <sz val="8"/>
        <rFont val="Arial"/>
        <family val="2"/>
      </rPr>
      <t xml:space="preserve">3 </t>
    </r>
    <r>
      <rPr>
        <sz val="8"/>
        <rFont val="Arial"/>
        <family val="2"/>
      </rPr>
      <t xml:space="preserve">Uppgifter för sjötrafik utgörs av kapacitetskilometer, dvs. uppgifter om både sittande och stående platskilometer. 
  </t>
    </r>
    <r>
      <rPr>
        <i/>
        <sz val="8"/>
        <rFont val="Arial"/>
        <family val="2"/>
      </rPr>
      <t xml:space="preserve">For vessel, data includes capacity kilometer, i.e. both seated and standing up. </t>
    </r>
  </si>
  <si>
    <r>
      <t>Platskilometer</t>
    </r>
    <r>
      <rPr>
        <vertAlign val="superscript"/>
        <sz val="8"/>
        <rFont val="Arial"/>
        <family val="2"/>
      </rPr>
      <t>3</t>
    </r>
    <r>
      <rPr>
        <sz val="8"/>
        <rFont val="Arial"/>
        <family val="2"/>
      </rPr>
      <t xml:space="preserve"> (miljoner) - </t>
    </r>
    <r>
      <rPr>
        <i/>
        <sz val="8"/>
        <rFont val="Arial"/>
        <family val="2"/>
      </rPr>
      <t>Seat and standing place kilometers (millions)</t>
    </r>
  </si>
  <si>
    <r>
      <t>Sittplatskilometer</t>
    </r>
    <r>
      <rPr>
        <vertAlign val="superscript"/>
        <sz val="8"/>
        <rFont val="Arial"/>
        <family val="2"/>
      </rPr>
      <t>3</t>
    </r>
    <r>
      <rPr>
        <sz val="8"/>
        <rFont val="Arial"/>
        <family val="2"/>
      </rPr>
      <t xml:space="preserve"> (miljoner) - </t>
    </r>
    <r>
      <rPr>
        <i/>
        <sz val="8"/>
        <rFont val="Arial"/>
        <family val="2"/>
      </rPr>
      <t>Seat kilometers (millions)</t>
    </r>
  </si>
  <si>
    <r>
      <t>Utbudskilometer</t>
    </r>
    <r>
      <rPr>
        <vertAlign val="superscript"/>
        <sz val="8"/>
        <rFont val="Arial"/>
        <family val="2"/>
      </rPr>
      <t>2</t>
    </r>
    <r>
      <rPr>
        <sz val="8"/>
        <rFont val="Arial"/>
        <family val="2"/>
      </rPr>
      <t xml:space="preserve"> (miljoner) - </t>
    </r>
    <r>
      <rPr>
        <i/>
        <sz val="8"/>
        <rFont val="Arial"/>
        <family val="2"/>
      </rPr>
      <t>Offered kilometers (millions)</t>
    </r>
  </si>
  <si>
    <r>
      <rPr>
        <vertAlign val="superscript"/>
        <sz val="8"/>
        <rFont val="Arial"/>
        <family val="2"/>
      </rPr>
      <t xml:space="preserve">4 </t>
    </r>
    <r>
      <rPr>
        <sz val="8"/>
        <rFont val="Arial"/>
        <family val="2"/>
      </rPr>
      <t xml:space="preserve">Kommersiell linjetrafik avseende järnväg och sjötrafik är inte tillgänglig. Uppgift om kommersiell buss finns i tabell 3. 
  </t>
    </r>
    <r>
      <rPr>
        <i/>
        <sz val="8"/>
        <rFont val="Arial"/>
        <family val="2"/>
      </rPr>
      <t>Commercial scheduled public transport regarding railway is not available. Commercial bus and vessel traffic is found in table 3.</t>
    </r>
  </si>
  <si>
    <r>
      <rPr>
        <vertAlign val="superscript"/>
        <sz val="8"/>
        <rFont val="Arial"/>
        <family val="2"/>
      </rPr>
      <t xml:space="preserve">3 </t>
    </r>
    <r>
      <rPr>
        <sz val="8"/>
        <rFont val="Arial"/>
        <family val="2"/>
      </rPr>
      <t>Kommersiell linjetrafik avseende järnväg och sjötrafik är inte tillgänglig. Uppgift om kommersiell buss finns i tabell 3.</t>
    </r>
    <r>
      <rPr>
        <sz val="8"/>
        <color rgb="FFFF0000"/>
        <rFont val="Arial"/>
        <family val="2"/>
      </rPr>
      <t xml:space="preserve"> 
 </t>
    </r>
    <r>
      <rPr>
        <i/>
        <sz val="8"/>
        <rFont val="Arial"/>
        <family val="2"/>
      </rPr>
      <t xml:space="preserve"> Commercial scheduled public transport regarding railway is not available. Commercial bus and vessel traffic is found in table 3.</t>
    </r>
  </si>
  <si>
    <t>Kort om statistiken/The Statistics in Brief</t>
  </si>
  <si>
    <t>The Statistics in Brief</t>
  </si>
  <si>
    <t>Regional linjetrafik 2021</t>
  </si>
  <si>
    <t>Regional scheduled public transport 2021</t>
  </si>
  <si>
    <r>
      <t>Tabell 1a. Trafik- och resandeuppgifter efter typ av finansiering och län 2021.</t>
    </r>
    <r>
      <rPr>
        <b/>
        <vertAlign val="superscript"/>
        <sz val="10"/>
        <rFont val="Arial"/>
        <family val="2"/>
      </rPr>
      <t>1</t>
    </r>
  </si>
  <si>
    <t>Table 1a. Data on public transport per type of financing and county in 2021.</t>
  </si>
  <si>
    <t>Tabell 1b. Ekonomiuppgifter för subventionerad kollektivtrafik efter län 2021.</t>
  </si>
  <si>
    <t>Table 1b. Data on the economy of subsidised public transport per county in 2021.</t>
  </si>
  <si>
    <r>
      <t>Tabell 2a. Trafik-, resande- och ekonomiuppgifter för väg efter typ av finansiering och län 2021.</t>
    </r>
    <r>
      <rPr>
        <b/>
        <vertAlign val="superscript"/>
        <sz val="10"/>
        <rFont val="Arial"/>
        <family val="2"/>
      </rPr>
      <t>1</t>
    </r>
  </si>
  <si>
    <t>Table 2a. Data on public transport and its economy on road per type of financing and county in 2021.</t>
  </si>
  <si>
    <r>
      <t>Tabell 2b. Trafik-, resande- och ekonomiuppgifter för järnväg efter typ av finansiering och län 2021.</t>
    </r>
    <r>
      <rPr>
        <b/>
        <vertAlign val="superscript"/>
        <sz val="10"/>
        <rFont val="Arial"/>
        <family val="2"/>
      </rPr>
      <t>1</t>
    </r>
  </si>
  <si>
    <t>Table 2b. Data on public transport and its economy on railway per type of financing and county in 2021.</t>
  </si>
  <si>
    <r>
      <t>Tabell 3. Trafik- och resandeuppgifter efter typ av finansiering och trafikslag 2021.</t>
    </r>
    <r>
      <rPr>
        <b/>
        <vertAlign val="superscript"/>
        <sz val="10"/>
        <rFont val="Arial"/>
        <family val="2"/>
      </rPr>
      <t>1</t>
    </r>
  </si>
  <si>
    <t xml:space="preserve">Table 3. Data of public transport per type of financing and mode of transport in 2021. </t>
  </si>
  <si>
    <r>
      <t>Tabell 4. Ekonomiuppgifter och nyckeltal för ekonomiuppgifter för subventionerad trafik efter trafikslag 2021.</t>
    </r>
    <r>
      <rPr>
        <b/>
        <vertAlign val="superscript"/>
        <sz val="10"/>
        <rFont val="Arial"/>
        <family val="2"/>
      </rPr>
      <t>1</t>
    </r>
  </si>
  <si>
    <t>Table 4. Data and key economy indicators of subsidised public transport per mode of transport in 2021.</t>
  </si>
  <si>
    <r>
      <t>Tabell 5a. Trafik- och resandeuppgifter efter typ av finansiering 2012–2021.</t>
    </r>
    <r>
      <rPr>
        <b/>
        <vertAlign val="superscript"/>
        <sz val="10"/>
        <rFont val="Arial"/>
        <family val="2"/>
      </rPr>
      <t>1</t>
    </r>
  </si>
  <si>
    <t>Table 5a. Data on public transport by type of financing 2012–2021.</t>
  </si>
  <si>
    <t>Tabell 5b. Ekonomiuppgifter för subventionerad trafik 2012–2021 (2021 års priser, miljoner kronor).</t>
  </si>
  <si>
    <t>Table 5b. Data on the economy of subsidised public transport in 2012–2021, million SEK (constant 2021 prices).</t>
  </si>
  <si>
    <r>
      <t>Tabell 6. Antal påstigningar efter typ av finansiering och trafikslag i riket 2012–2021 (miljoner påstigningar).</t>
    </r>
    <r>
      <rPr>
        <b/>
        <vertAlign val="superscript"/>
        <sz val="10"/>
        <rFont val="Arial"/>
        <family val="2"/>
      </rPr>
      <t>1</t>
    </r>
  </si>
  <si>
    <t>Table 6. Number of boardings per type of financing and mode of transport in 2012–2021 (million boardings).</t>
  </si>
  <si>
    <r>
      <t>Tabell 7. Utbudskilometer efter typ av finansiering och trafikslag i riket 2012–2021 (miljoner).</t>
    </r>
    <r>
      <rPr>
        <b/>
        <vertAlign val="superscript"/>
        <sz val="10"/>
        <rFont val="Arial"/>
        <family val="2"/>
      </rPr>
      <t>1,2</t>
    </r>
  </si>
  <si>
    <t>Table 7. Offered kilometers per type of financing and mode of transport in 2012–2021 (million).</t>
  </si>
  <si>
    <r>
      <t xml:space="preserve">Anm. Uppgifter om utbudskilometer för tunnelbana och spårväg för åren 2012–2016 är hämtade från Trafikanalys statistik Bantrafik 2019 (statistik 2020:19).
  </t>
    </r>
    <r>
      <rPr>
        <i/>
        <sz val="8"/>
        <rFont val="Arial"/>
        <family val="2"/>
      </rPr>
      <t>Note that figures for metro and tram for the time period 2012–2016 are from Transport Analysis publication Rail traffic 2019 (statistics 2020:19).</t>
    </r>
  </si>
  <si>
    <r>
      <t>Tabell 8. Antal personkilometer efter typ av finansiering och trafikslag i riket 2012–2021 (miljoner).</t>
    </r>
    <r>
      <rPr>
        <b/>
        <vertAlign val="superscript"/>
        <sz val="10"/>
        <rFont val="Arial"/>
        <family val="2"/>
      </rPr>
      <t>1</t>
    </r>
  </si>
  <si>
    <t>Table 8. Passenger kilometers per type of financing and mode of transport in 2012–2021 (million).</t>
  </si>
  <si>
    <r>
      <t>Tabell 9. Påstigningar, utbuds- och personkilometer efter typ av finansiering, län under perioden 2018–2021 (tusental).</t>
    </r>
    <r>
      <rPr>
        <b/>
        <vertAlign val="superscript"/>
        <sz val="10"/>
        <rFont val="Arial"/>
        <family val="2"/>
      </rPr>
      <t>1</t>
    </r>
  </si>
  <si>
    <t>Table 9. Number of boardings, offered kilometers and passenger kilometers, per type of financing, county and year 2018–2021 (in thousands).</t>
  </si>
  <si>
    <t>.</t>
  </si>
  <si>
    <t>Tabell 10a. Planerat utbud efter trafikslag, typ av finansiering och län 2021.</t>
  </si>
  <si>
    <t>Table 10a. Planned public transport per type of financing and county in 2021.</t>
  </si>
  <si>
    <t>Tabell 10b. Planerat antal avgångar efter trafikslag, typ av finansiering och län 2021.</t>
  </si>
  <si>
    <t>Table 10b. Planned number of departures per type of financing and county in 2021.</t>
  </si>
  <si>
    <t>Abboud Ado</t>
  </si>
  <si>
    <t>tel: 010-414 42 48, e-post: abboud.ado@trafa.se</t>
  </si>
  <si>
    <r>
      <t xml:space="preserve"> - Kommersiell</t>
    </r>
    <r>
      <rPr>
        <vertAlign val="superscript"/>
        <sz val="8"/>
        <rFont val="Arial"/>
        <family val="2"/>
      </rPr>
      <t xml:space="preserve">3
      </t>
    </r>
    <r>
      <rPr>
        <i/>
        <sz val="8"/>
        <rFont val="Arial"/>
        <family val="2"/>
      </rPr>
      <t>Commercial</t>
    </r>
  </si>
  <si>
    <r>
      <t xml:space="preserve">Statistik </t>
    </r>
    <r>
      <rPr>
        <b/>
        <sz val="16"/>
        <color theme="0"/>
        <rFont val="Tahoma"/>
        <family val="2"/>
      </rPr>
      <t>2022:26</t>
    </r>
  </si>
  <si>
    <r>
      <t xml:space="preserve">Publiceringsdatum: </t>
    </r>
    <r>
      <rPr>
        <sz val="8"/>
        <rFont val="Arial"/>
        <family val="2"/>
      </rPr>
      <t>2022-06-30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</si>
</sst>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0"/>
    <numFmt numFmtId="166" formatCode="0.0%"/>
    <numFmt numFmtId="167" formatCode="0.0000%"/>
    <numFmt numFmtId="168" formatCode="0.0"/>
  </numFmts>
  <fonts count="42" x14ac:knownFonts="1">
    <font>
      <sz val="10"/>
      <name val="Arial"/>
    </font>
    <font>
      <sz val="11"/>
      <color theme="1"/>
      <name val="Calibri"/>
      <family val="2"/>
      <scheme val="minor"/>
    </font>
    <font>
      <sz val="10"/>
      <name val="Arial"/>
      <family val="2"/>
    </font>
    <font>
      <sz val="8"/>
      <name val="Arial"/>
      <family val="2"/>
    </font>
    <font>
      <b/>
      <sz val="8"/>
      <name val="Arial"/>
      <family val="2"/>
    </font>
    <font>
      <sz val="8"/>
      <color indexed="10"/>
      <name val="Arial"/>
      <family val="2"/>
    </font>
    <font>
      <vertAlign val="superscript"/>
      <sz val="8"/>
      <name val="Arial"/>
      <family val="2"/>
    </font>
    <font>
      <b/>
      <sz val="10"/>
      <name val="Arial"/>
      <family val="2"/>
    </font>
    <font>
      <sz val="8"/>
      <name val="Verdana"/>
      <family val="2"/>
    </font>
    <font>
      <vertAlign val="superscript"/>
      <sz val="10"/>
      <name val="Arial"/>
      <family val="2"/>
    </font>
    <font>
      <sz val="8"/>
      <color rgb="FFFF0000"/>
      <name val="Arial"/>
      <family val="2"/>
    </font>
    <font>
      <b/>
      <vertAlign val="superscript"/>
      <sz val="8"/>
      <name val="Arial"/>
      <family val="2"/>
    </font>
    <font>
      <sz val="10"/>
      <name val="Arial"/>
      <family val="2"/>
    </font>
    <font>
      <vertAlign val="superscript"/>
      <sz val="8"/>
      <color rgb="FFFF0000"/>
      <name val="Arial"/>
      <family val="2"/>
    </font>
    <font>
      <i/>
      <sz val="10"/>
      <name val="Arial"/>
      <family val="2"/>
    </font>
    <font>
      <i/>
      <sz val="8"/>
      <name val="Arial"/>
      <family val="2"/>
    </font>
    <font>
      <sz val="11"/>
      <color theme="1"/>
      <name val="Calibri"/>
      <family val="2"/>
      <scheme val="minor"/>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b/>
      <sz val="10"/>
      <color indexed="8"/>
      <name val="Arial"/>
      <family val="2"/>
    </font>
    <font>
      <b/>
      <sz val="16"/>
      <color indexed="9"/>
      <name val="Tahoma"/>
      <family val="2"/>
    </font>
    <font>
      <b/>
      <sz val="20"/>
      <name val="Arial"/>
      <family val="2"/>
    </font>
    <font>
      <b/>
      <i/>
      <sz val="16"/>
      <name val="Arial"/>
      <family val="2"/>
    </font>
    <font>
      <b/>
      <i/>
      <sz val="14"/>
      <name val="Arial"/>
      <family val="2"/>
    </font>
    <font>
      <u/>
      <sz val="10"/>
      <color theme="10"/>
      <name val="Arial"/>
      <family val="2"/>
    </font>
    <font>
      <b/>
      <sz val="8"/>
      <color rgb="FF000000"/>
      <name val="Arial"/>
      <family val="2"/>
    </font>
    <font>
      <b/>
      <sz val="16"/>
      <color theme="0"/>
      <name val="Tahoma"/>
      <family val="2"/>
    </font>
    <font>
      <b/>
      <vertAlign val="superscript"/>
      <sz val="10"/>
      <name val="Arial"/>
      <family val="2"/>
    </font>
    <font>
      <sz val="8"/>
      <color rgb="FF00B0F0"/>
      <name val="Arial"/>
      <family val="2"/>
    </font>
    <font>
      <b/>
      <sz val="9.5"/>
      <color rgb="FF000000"/>
      <name val="Arial"/>
      <family val="2"/>
    </font>
    <font>
      <u/>
      <sz val="10"/>
      <name val="Arial"/>
      <family val="2"/>
    </font>
    <font>
      <b/>
      <i/>
      <sz val="10"/>
      <name val="Arial"/>
      <family val="2"/>
    </font>
    <font>
      <b/>
      <sz val="11"/>
      <name val="Arial"/>
      <family val="2"/>
    </font>
    <font>
      <sz val="8"/>
      <name val="Arial"/>
    </font>
    <font>
      <b/>
      <sz val="12"/>
      <name val="Arial"/>
      <family val="2"/>
    </font>
    <font>
      <b/>
      <sz val="9"/>
      <name val="Arial"/>
      <family val="2"/>
    </font>
    <font>
      <sz val="8"/>
      <name val="Tahoma"/>
      <family val="2"/>
    </font>
    <font>
      <sz val="10"/>
      <name val="Tahoma"/>
      <family val="2"/>
    </font>
    <font>
      <b/>
      <sz val="9"/>
      <color indexed="10"/>
      <name val="Tahom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gray0625">
        <fgColor indexed="9"/>
      </patternFill>
    </fill>
    <fill>
      <patternFill patternType="solid">
        <fgColor rgb="FF52AF32"/>
        <bgColor indexed="64"/>
      </patternFill>
    </fill>
    <fill>
      <patternFill patternType="solid">
        <fgColor theme="4"/>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top/>
      <bottom style="hair">
        <color indexed="64"/>
      </bottom>
      <diagonal/>
    </border>
    <border>
      <left/>
      <right/>
      <top style="hair">
        <color indexed="64"/>
      </top>
      <bottom style="thin">
        <color indexed="64"/>
      </bottom>
      <diagonal/>
    </border>
  </borders>
  <cellStyleXfs count="24">
    <xf numFmtId="0" fontId="0" fillId="0" borderId="0"/>
    <xf numFmtId="0" fontId="2" fillId="0" borderId="0"/>
    <xf numFmtId="0" fontId="8" fillId="0" borderId="0"/>
    <xf numFmtId="9" fontId="2" fillId="0" borderId="0" applyFont="0" applyFill="0" applyBorder="0" applyAlignment="0" applyProtection="0"/>
    <xf numFmtId="9" fontId="12" fillId="0" borderId="0" applyFont="0" applyFill="0" applyBorder="0" applyAlignment="0" applyProtection="0"/>
    <xf numFmtId="0" fontId="16" fillId="0" borderId="0"/>
    <xf numFmtId="9"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65" fontId="19" fillId="4" borderId="0" applyNumberFormat="0" applyBorder="0">
      <alignment horizontal="right"/>
      <protection locked="0"/>
    </xf>
    <xf numFmtId="0" fontId="16" fillId="0" borderId="0"/>
    <xf numFmtId="0" fontId="20" fillId="0" borderId="0"/>
    <xf numFmtId="0" fontId="21" fillId="0" borderId="0" applyNumberFormat="0" applyFill="0" applyBorder="0" applyAlignment="0" applyProtection="0"/>
    <xf numFmtId="165" fontId="19" fillId="4" borderId="0" applyNumberFormat="0" applyBorder="0">
      <alignment horizontal="left"/>
      <protection locked="0"/>
    </xf>
    <xf numFmtId="165" fontId="19" fillId="4" borderId="0" applyNumberFormat="0" applyBorder="0">
      <alignment horizontal="left"/>
      <protection locked="0"/>
    </xf>
    <xf numFmtId="165" fontId="22" fillId="5" borderId="0" applyNumberFormat="0" applyBorder="0">
      <protection locked="0"/>
    </xf>
    <xf numFmtId="164" fontId="2" fillId="0" borderId="0" applyFont="0" applyFill="0" applyBorder="0" applyAlignment="0" applyProtection="0"/>
    <xf numFmtId="0" fontId="27" fillId="0" borderId="0" applyNumberFormat="0" applyFill="0" applyBorder="0" applyAlignment="0" applyProtection="0"/>
    <xf numFmtId="0" fontId="2" fillId="0" borderId="0"/>
    <xf numFmtId="0" fontId="2" fillId="0" borderId="0"/>
    <xf numFmtId="0" fontId="3" fillId="0" borderId="0"/>
    <xf numFmtId="0" fontId="1" fillId="0" borderId="0"/>
    <xf numFmtId="9" fontId="1" fillId="0" borderId="0" applyFont="0" applyFill="0" applyBorder="0" applyAlignment="0" applyProtection="0"/>
    <xf numFmtId="0" fontId="36" fillId="0" borderId="0"/>
  </cellStyleXfs>
  <cellXfs count="319">
    <xf numFmtId="0" fontId="0" fillId="0" borderId="0" xfId="0"/>
    <xf numFmtId="0" fontId="2" fillId="2" borderId="0" xfId="2" applyFont="1" applyFill="1" applyBorder="1" applyAlignment="1">
      <alignment vertical="top"/>
    </xf>
    <xf numFmtId="0" fontId="2" fillId="2" borderId="0" xfId="1" applyFill="1" applyAlignment="1">
      <alignment vertical="top"/>
    </xf>
    <xf numFmtId="0" fontId="2" fillId="2" borderId="0" xfId="1" applyFill="1" applyAlignment="1">
      <alignment vertical="top" wrapText="1"/>
    </xf>
    <xf numFmtId="0" fontId="9" fillId="2" borderId="0" xfId="1" applyFont="1" applyFill="1" applyBorder="1" applyAlignment="1">
      <alignment vertical="top" wrapText="1"/>
    </xf>
    <xf numFmtId="0" fontId="3" fillId="2" borderId="1" xfId="1" applyFont="1" applyFill="1" applyBorder="1"/>
    <xf numFmtId="0" fontId="3" fillId="2" borderId="0" xfId="1" applyFont="1" applyFill="1" applyBorder="1"/>
    <xf numFmtId="0" fontId="3" fillId="2" borderId="0" xfId="1" applyFont="1" applyFill="1"/>
    <xf numFmtId="0" fontId="4" fillId="2" borderId="3" xfId="1" applyFont="1" applyFill="1" applyBorder="1"/>
    <xf numFmtId="0" fontId="4" fillId="2" borderId="2" xfId="1" applyFont="1" applyFill="1" applyBorder="1" applyAlignment="1">
      <alignment horizontal="right" wrapText="1"/>
    </xf>
    <xf numFmtId="0" fontId="4" fillId="2" borderId="3" xfId="1" applyFont="1" applyFill="1" applyBorder="1" applyAlignment="1">
      <alignment horizontal="right"/>
    </xf>
    <xf numFmtId="0" fontId="4" fillId="2" borderId="3" xfId="1" applyFont="1" applyFill="1" applyBorder="1" applyAlignment="1">
      <alignment horizontal="right" wrapText="1"/>
    </xf>
    <xf numFmtId="0" fontId="4" fillId="2" borderId="3" xfId="1" applyFont="1" applyFill="1" applyBorder="1" applyAlignment="1">
      <alignment horizontal="left"/>
    </xf>
    <xf numFmtId="0" fontId="3" fillId="2" borderId="3" xfId="1" applyFont="1" applyFill="1" applyBorder="1"/>
    <xf numFmtId="0" fontId="3" fillId="2" borderId="2" xfId="1" applyFont="1" applyFill="1" applyBorder="1"/>
    <xf numFmtId="0" fontId="3" fillId="2" borderId="1" xfId="1" applyFont="1" applyFill="1" applyBorder="1" applyAlignment="1">
      <alignment wrapText="1"/>
    </xf>
    <xf numFmtId="0" fontId="3" fillId="2" borderId="1" xfId="1" applyFont="1" applyFill="1" applyBorder="1" applyAlignment="1">
      <alignment horizontal="right" vertical="top"/>
    </xf>
    <xf numFmtId="0" fontId="3" fillId="2" borderId="1" xfId="1" applyFont="1" applyFill="1" applyBorder="1" applyAlignment="1">
      <alignment horizontal="right" wrapText="1"/>
    </xf>
    <xf numFmtId="0" fontId="3" fillId="2" borderId="2" xfId="1" applyFont="1" applyFill="1" applyBorder="1" applyAlignment="1">
      <alignment horizontal="right" wrapText="1"/>
    </xf>
    <xf numFmtId="0" fontId="3" fillId="2" borderId="0" xfId="1" applyFont="1" applyFill="1" applyBorder="1" applyAlignment="1">
      <alignment wrapText="1"/>
    </xf>
    <xf numFmtId="3" fontId="3" fillId="2" borderId="0" xfId="1" applyNumberFormat="1" applyFont="1" applyFill="1" applyBorder="1" applyAlignment="1">
      <alignment horizontal="right"/>
    </xf>
    <xf numFmtId="0" fontId="4" fillId="2" borderId="2" xfId="1" applyFont="1" applyFill="1" applyBorder="1"/>
    <xf numFmtId="0" fontId="3" fillId="2" borderId="1" xfId="1" applyFont="1" applyFill="1" applyBorder="1" applyAlignment="1">
      <alignment horizontal="right"/>
    </xf>
    <xf numFmtId="0" fontId="4" fillId="2" borderId="0" xfId="1" applyFont="1" applyFill="1" applyBorder="1" applyAlignment="1">
      <alignment horizontal="right" wrapText="1"/>
    </xf>
    <xf numFmtId="0" fontId="3" fillId="2" borderId="3" xfId="1" applyFont="1" applyFill="1" applyBorder="1" applyAlignment="1">
      <alignment horizontal="right"/>
    </xf>
    <xf numFmtId="0" fontId="3" fillId="2" borderId="2" xfId="1" applyFont="1" applyFill="1" applyBorder="1" applyAlignment="1">
      <alignment wrapText="1"/>
    </xf>
    <xf numFmtId="0" fontId="3" fillId="2" borderId="0" xfId="1" applyFont="1" applyFill="1" applyBorder="1" applyAlignment="1">
      <alignment horizontal="right" wrapText="1"/>
    </xf>
    <xf numFmtId="3" fontId="3" fillId="2" borderId="0" xfId="1" applyNumberFormat="1" applyFont="1" applyFill="1"/>
    <xf numFmtId="0" fontId="3" fillId="2" borderId="0" xfId="1" applyFont="1" applyFill="1" applyBorder="1" applyAlignment="1">
      <alignment horizontal="left"/>
    </xf>
    <xf numFmtId="0" fontId="3" fillId="2" borderId="2" xfId="1" applyFont="1" applyFill="1" applyBorder="1" applyAlignment="1">
      <alignment horizontal="right"/>
    </xf>
    <xf numFmtId="0" fontId="6" fillId="3" borderId="1" xfId="1" applyFont="1" applyFill="1" applyBorder="1" applyAlignment="1">
      <alignment wrapText="1"/>
    </xf>
    <xf numFmtId="0" fontId="6" fillId="3" borderId="0" xfId="1" applyFont="1" applyFill="1" applyAlignment="1"/>
    <xf numFmtId="0" fontId="6" fillId="3" borderId="0" xfId="1" applyFont="1" applyFill="1" applyBorder="1"/>
    <xf numFmtId="0" fontId="6" fillId="3" borderId="0" xfId="1" applyFont="1" applyFill="1"/>
    <xf numFmtId="4" fontId="6" fillId="3" borderId="0" xfId="1" applyNumberFormat="1" applyFont="1" applyFill="1" applyBorder="1" applyAlignment="1">
      <alignment horizontal="right"/>
    </xf>
    <xf numFmtId="0" fontId="6" fillId="3" borderId="2" xfId="1" applyFont="1" applyFill="1" applyBorder="1" applyAlignment="1">
      <alignment horizontal="right"/>
    </xf>
    <xf numFmtId="0" fontId="6" fillId="3" borderId="1" xfId="1" applyFont="1" applyFill="1" applyBorder="1" applyAlignment="1">
      <alignment horizontal="right" wrapText="1"/>
    </xf>
    <xf numFmtId="4" fontId="6" fillId="3" borderId="0" xfId="1" applyNumberFormat="1" applyFont="1" applyFill="1" applyBorder="1"/>
    <xf numFmtId="0" fontId="6" fillId="3" borderId="1" xfId="1" applyFont="1" applyFill="1" applyBorder="1" applyAlignment="1">
      <alignment horizontal="right"/>
    </xf>
    <xf numFmtId="0" fontId="3" fillId="3" borderId="0" xfId="1" applyFont="1" applyFill="1" applyBorder="1"/>
    <xf numFmtId="0" fontId="3" fillId="3" borderId="0" xfId="1" applyFont="1" applyFill="1"/>
    <xf numFmtId="0" fontId="3" fillId="3" borderId="1" xfId="1" applyFont="1" applyFill="1" applyBorder="1"/>
    <xf numFmtId="0" fontId="3" fillId="3" borderId="2" xfId="1" applyFont="1" applyFill="1" applyBorder="1"/>
    <xf numFmtId="0" fontId="3" fillId="3" borderId="3" xfId="1" applyFont="1" applyFill="1" applyBorder="1"/>
    <xf numFmtId="0" fontId="3" fillId="3" borderId="1" xfId="1" applyFont="1" applyFill="1" applyBorder="1" applyAlignment="1">
      <alignment horizontal="right" wrapText="1"/>
    </xf>
    <xf numFmtId="0" fontId="3" fillId="3" borderId="0" xfId="1" applyFont="1" applyFill="1" applyBorder="1" applyAlignment="1">
      <alignment wrapText="1"/>
    </xf>
    <xf numFmtId="0" fontId="4" fillId="3" borderId="3" xfId="1" applyFont="1" applyFill="1" applyBorder="1"/>
    <xf numFmtId="0" fontId="3" fillId="3" borderId="1" xfId="1" applyFont="1" applyFill="1" applyBorder="1" applyAlignment="1">
      <alignment wrapText="1"/>
    </xf>
    <xf numFmtId="3" fontId="3" fillId="3" borderId="0" xfId="1" applyNumberFormat="1" applyFont="1" applyFill="1"/>
    <xf numFmtId="3" fontId="6" fillId="3" borderId="0" xfId="1" applyNumberFormat="1" applyFont="1" applyFill="1"/>
    <xf numFmtId="3" fontId="3" fillId="3" borderId="0" xfId="1" applyNumberFormat="1" applyFont="1" applyFill="1" applyBorder="1"/>
    <xf numFmtId="3" fontId="6" fillId="3" borderId="0" xfId="1" applyNumberFormat="1" applyFont="1" applyFill="1" applyBorder="1"/>
    <xf numFmtId="3" fontId="3" fillId="3" borderId="0" xfId="1" applyNumberFormat="1" applyFont="1" applyFill="1" applyBorder="1" applyAlignment="1">
      <alignment horizontal="right"/>
    </xf>
    <xf numFmtId="0" fontId="5" fillId="3" borderId="0" xfId="1" applyFont="1" applyFill="1"/>
    <xf numFmtId="9" fontId="3" fillId="2" borderId="0" xfId="4" applyFont="1" applyFill="1"/>
    <xf numFmtId="0" fontId="6" fillId="2" borderId="0" xfId="1" applyFont="1" applyFill="1" applyBorder="1" applyAlignment="1"/>
    <xf numFmtId="0" fontId="4" fillId="3" borderId="2" xfId="1" applyFont="1" applyFill="1" applyBorder="1" applyAlignment="1">
      <alignment horizontal="right" wrapText="1"/>
    </xf>
    <xf numFmtId="0" fontId="10" fillId="3" borderId="0" xfId="1" applyFont="1" applyFill="1"/>
    <xf numFmtId="0" fontId="13" fillId="3" borderId="0" xfId="1" applyFont="1" applyFill="1"/>
    <xf numFmtId="0" fontId="3" fillId="3" borderId="0" xfId="1" applyFont="1" applyFill="1" applyAlignment="1">
      <alignment vertical="top" wrapText="1"/>
    </xf>
    <xf numFmtId="0" fontId="3" fillId="3" borderId="0" xfId="1" applyFont="1" applyFill="1" applyAlignment="1">
      <alignment wrapText="1"/>
    </xf>
    <xf numFmtId="0" fontId="7" fillId="3" borderId="0" xfId="1" applyFont="1" applyFill="1" applyBorder="1"/>
    <xf numFmtId="0" fontId="14" fillId="3" borderId="0" xfId="2" applyFont="1" applyFill="1" applyBorder="1" applyAlignment="1">
      <alignment vertical="top"/>
    </xf>
    <xf numFmtId="0" fontId="3" fillId="2" borderId="1" xfId="1" applyFont="1" applyFill="1" applyBorder="1" applyAlignment="1">
      <alignment horizontal="right" vertical="top" wrapText="1"/>
    </xf>
    <xf numFmtId="0" fontId="3" fillId="2" borderId="0" xfId="1" applyFont="1" applyFill="1" applyAlignment="1">
      <alignment vertical="top"/>
    </xf>
    <xf numFmtId="3" fontId="3" fillId="2" borderId="0" xfId="1" applyNumberFormat="1" applyFont="1" applyFill="1" applyBorder="1" applyAlignment="1">
      <alignment horizontal="right" wrapText="1"/>
    </xf>
    <xf numFmtId="0" fontId="6" fillId="3" borderId="0" xfId="1" applyFont="1" applyFill="1" applyAlignment="1">
      <alignment horizontal="right"/>
    </xf>
    <xf numFmtId="3" fontId="6" fillId="2" borderId="0" xfId="1" applyNumberFormat="1" applyFont="1" applyFill="1" applyBorder="1" applyAlignment="1">
      <alignment horizontal="right"/>
    </xf>
    <xf numFmtId="3" fontId="6" fillId="2" borderId="1" xfId="1" applyNumberFormat="1" applyFont="1" applyFill="1" applyBorder="1" applyAlignment="1">
      <alignment horizontal="right"/>
    </xf>
    <xf numFmtId="0" fontId="2" fillId="0" borderId="0" xfId="1"/>
    <xf numFmtId="0" fontId="26" fillId="0" borderId="0" xfId="1" applyFont="1"/>
    <xf numFmtId="0" fontId="7" fillId="0" borderId="0" xfId="1" applyFont="1"/>
    <xf numFmtId="0" fontId="14" fillId="0" borderId="0" xfId="1" applyFont="1"/>
    <xf numFmtId="0" fontId="2" fillId="0" borderId="0" xfId="0" applyFont="1"/>
    <xf numFmtId="0" fontId="18" fillId="0" borderId="0" xfId="8" applyAlignment="1" applyProtection="1">
      <alignment horizontal="left"/>
    </xf>
    <xf numFmtId="0" fontId="2" fillId="0" borderId="0" xfId="1" applyFont="1" applyAlignment="1">
      <alignment horizontal="left"/>
    </xf>
    <xf numFmtId="0" fontId="3" fillId="3" borderId="0" xfId="1" applyFont="1" applyFill="1" applyAlignment="1">
      <alignment horizontal="left" indent="1"/>
    </xf>
    <xf numFmtId="0" fontId="3" fillId="3" borderId="0" xfId="1" applyFont="1" applyFill="1" applyBorder="1" applyAlignment="1">
      <alignment horizontal="left" indent="1"/>
    </xf>
    <xf numFmtId="3" fontId="3" fillId="3" borderId="0" xfId="1" quotePrefix="1" applyNumberFormat="1" applyFont="1" applyFill="1" applyBorder="1" applyAlignment="1">
      <alignment horizontal="right"/>
    </xf>
    <xf numFmtId="10" fontId="3" fillId="3" borderId="0" xfId="4" applyNumberFormat="1" applyFont="1" applyFill="1"/>
    <xf numFmtId="166" fontId="3" fillId="3" borderId="0" xfId="4" applyNumberFormat="1" applyFont="1" applyFill="1"/>
    <xf numFmtId="0" fontId="3" fillId="2" borderId="2" xfId="1" applyFont="1" applyFill="1" applyBorder="1" applyAlignment="1">
      <alignment horizontal="left"/>
    </xf>
    <xf numFmtId="0" fontId="6" fillId="3" borderId="0" xfId="1" applyFont="1" applyFill="1" applyBorder="1" applyAlignment="1"/>
    <xf numFmtId="3" fontId="3" fillId="2" borderId="0" xfId="1" applyNumberFormat="1" applyFont="1" applyFill="1" applyBorder="1" applyAlignment="1">
      <alignment horizontal="right" vertical="center" wrapText="1"/>
    </xf>
    <xf numFmtId="3" fontId="6" fillId="3" borderId="0" xfId="1" applyNumberFormat="1" applyFont="1" applyFill="1" applyBorder="1" applyAlignment="1">
      <alignment horizontal="right" vertical="center"/>
    </xf>
    <xf numFmtId="3" fontId="3" fillId="2" borderId="0" xfId="1" applyNumberFormat="1" applyFont="1" applyFill="1" applyBorder="1" applyAlignment="1">
      <alignment horizontal="right" vertical="center"/>
    </xf>
    <xf numFmtId="0" fontId="3" fillId="2" borderId="0" xfId="1" applyFont="1" applyFill="1" applyAlignment="1">
      <alignment vertical="center"/>
    </xf>
    <xf numFmtId="0" fontId="6" fillId="3" borderId="0" xfId="1" applyFont="1" applyFill="1" applyAlignment="1">
      <alignment vertical="center"/>
    </xf>
    <xf numFmtId="0" fontId="6" fillId="2" borderId="0" xfId="1" applyFont="1" applyFill="1" applyBorder="1" applyAlignment="1">
      <alignment horizontal="left"/>
    </xf>
    <xf numFmtId="0" fontId="3" fillId="2" borderId="0" xfId="1" applyFont="1" applyFill="1" applyBorder="1" applyAlignment="1">
      <alignment horizontal="left" vertical="center" wrapText="1"/>
    </xf>
    <xf numFmtId="0" fontId="3" fillId="3" borderId="0" xfId="1" applyFont="1" applyFill="1" applyBorder="1" applyAlignment="1">
      <alignment horizontal="left" vertical="center"/>
    </xf>
    <xf numFmtId="0" fontId="3" fillId="3" borderId="0" xfId="1" applyFont="1" applyFill="1" applyBorder="1" applyAlignment="1">
      <alignment vertical="center" wrapText="1"/>
    </xf>
    <xf numFmtId="0" fontId="3" fillId="3" borderId="1" xfId="1" applyFont="1" applyFill="1" applyBorder="1" applyAlignment="1">
      <alignment horizontal="left" indent="1"/>
    </xf>
    <xf numFmtId="0" fontId="6" fillId="2" borderId="2" xfId="1" applyFont="1" applyFill="1" applyBorder="1" applyAlignment="1">
      <alignment horizontal="left"/>
    </xf>
    <xf numFmtId="4" fontId="3" fillId="3" borderId="0" xfId="1" applyNumberFormat="1" applyFont="1" applyFill="1" applyBorder="1" applyAlignment="1">
      <alignment horizontal="right"/>
    </xf>
    <xf numFmtId="4" fontId="3" fillId="3" borderId="0" xfId="1" quotePrefix="1" applyNumberFormat="1" applyFont="1" applyFill="1" applyBorder="1" applyAlignment="1">
      <alignment horizontal="right"/>
    </xf>
    <xf numFmtId="0" fontId="3" fillId="3" borderId="0" xfId="1" quotePrefix="1" applyFont="1" applyFill="1" applyBorder="1" applyAlignment="1">
      <alignment wrapText="1"/>
    </xf>
    <xf numFmtId="0" fontId="3" fillId="3" borderId="2" xfId="1" applyFont="1" applyFill="1" applyBorder="1" applyAlignment="1">
      <alignment horizontal="right" wrapText="1"/>
    </xf>
    <xf numFmtId="0" fontId="3" fillId="2" borderId="5" xfId="1" applyFont="1" applyFill="1" applyBorder="1" applyAlignment="1">
      <alignment horizontal="right" wrapText="1"/>
    </xf>
    <xf numFmtId="3" fontId="3" fillId="3" borderId="6" xfId="1" applyNumberFormat="1" applyFont="1" applyFill="1" applyBorder="1" applyAlignment="1">
      <alignment horizontal="right"/>
    </xf>
    <xf numFmtId="3" fontId="3" fillId="2" borderId="6" xfId="1" applyNumberFormat="1" applyFont="1" applyFill="1" applyBorder="1" applyAlignment="1">
      <alignment horizontal="right"/>
    </xf>
    <xf numFmtId="3" fontId="3" fillId="2" borderId="5" xfId="1" applyNumberFormat="1" applyFont="1" applyFill="1" applyBorder="1" applyAlignment="1">
      <alignment horizontal="right"/>
    </xf>
    <xf numFmtId="0" fontId="4" fillId="2" borderId="4" xfId="1" applyFont="1" applyFill="1" applyBorder="1" applyAlignment="1">
      <alignment horizontal="right" wrapText="1"/>
    </xf>
    <xf numFmtId="0" fontId="3" fillId="2" borderId="5" xfId="1" applyFont="1" applyFill="1" applyBorder="1" applyAlignment="1">
      <alignment horizontal="right" vertical="top" wrapText="1"/>
    </xf>
    <xf numFmtId="0" fontId="3" fillId="2" borderId="1" xfId="1" applyFont="1" applyFill="1" applyBorder="1"/>
    <xf numFmtId="0" fontId="3" fillId="2" borderId="0" xfId="1" applyFont="1" applyFill="1"/>
    <xf numFmtId="3" fontId="3" fillId="2" borderId="1" xfId="1" applyNumberFormat="1" applyFont="1" applyFill="1" applyBorder="1" applyAlignment="1">
      <alignment horizontal="right"/>
    </xf>
    <xf numFmtId="0" fontId="24" fillId="3" borderId="0" xfId="1" applyFont="1" applyFill="1"/>
    <xf numFmtId="0" fontId="2" fillId="3" borderId="0" xfId="1" applyFill="1"/>
    <xf numFmtId="0" fontId="3" fillId="3" borderId="0" xfId="1" quotePrefix="1" applyFont="1" applyFill="1" applyAlignment="1">
      <alignment horizontal="left" wrapText="1" indent="1"/>
    </xf>
    <xf numFmtId="0" fontId="6" fillId="2" borderId="2" xfId="1" applyFont="1" applyFill="1" applyBorder="1" applyAlignment="1">
      <alignment horizontal="right"/>
    </xf>
    <xf numFmtId="0" fontId="3" fillId="3" borderId="1" xfId="1" applyFont="1" applyFill="1" applyBorder="1" applyAlignment="1">
      <alignment horizontal="right" vertical="top" wrapText="1"/>
    </xf>
    <xf numFmtId="3" fontId="3" fillId="2" borderId="7" xfId="1" applyNumberFormat="1" applyFont="1" applyFill="1" applyBorder="1" applyAlignment="1">
      <alignment horizontal="right" vertical="center"/>
    </xf>
    <xf numFmtId="3" fontId="6" fillId="3" borderId="7" xfId="1" applyNumberFormat="1" applyFont="1" applyFill="1" applyBorder="1" applyAlignment="1">
      <alignment horizontal="right" vertical="center"/>
    </xf>
    <xf numFmtId="0" fontId="3" fillId="2" borderId="7" xfId="1" applyFont="1" applyFill="1" applyBorder="1" applyAlignment="1">
      <alignment horizontal="left" vertical="center" wrapText="1"/>
    </xf>
    <xf numFmtId="0" fontId="6" fillId="3" borderId="7" xfId="1" applyFont="1" applyFill="1" applyBorder="1" applyAlignment="1">
      <alignment vertical="center"/>
    </xf>
    <xf numFmtId="0" fontId="25" fillId="3" borderId="0" xfId="1" applyFont="1" applyFill="1"/>
    <xf numFmtId="0" fontId="2" fillId="3" borderId="0" xfId="1" applyFill="1" applyAlignment="1">
      <alignment vertical="center"/>
    </xf>
    <xf numFmtId="3" fontId="3" fillId="3" borderId="1" xfId="1" applyNumberFormat="1" applyFont="1" applyFill="1" applyBorder="1" applyAlignment="1">
      <alignment horizontal="right"/>
    </xf>
    <xf numFmtId="3" fontId="6" fillId="3" borderId="1" xfId="1" applyNumberFormat="1" applyFont="1" applyFill="1" applyBorder="1"/>
    <xf numFmtId="3" fontId="3" fillId="3" borderId="1" xfId="1" applyNumberFormat="1" applyFont="1" applyFill="1" applyBorder="1"/>
    <xf numFmtId="0" fontId="2" fillId="2" borderId="0" xfId="2" applyFont="1" applyFill="1" applyBorder="1" applyAlignment="1">
      <alignment vertical="center"/>
    </xf>
    <xf numFmtId="0" fontId="3" fillId="2" borderId="0" xfId="1" applyFont="1" applyFill="1"/>
    <xf numFmtId="3" fontId="3" fillId="2" borderId="0" xfId="1" applyNumberFormat="1" applyFont="1" applyFill="1" applyAlignment="1">
      <alignment horizontal="right"/>
    </xf>
    <xf numFmtId="3" fontId="3" fillId="2" borderId="0" xfId="1" applyNumberFormat="1" applyFont="1" applyFill="1" applyBorder="1" applyAlignment="1">
      <alignment horizontal="right"/>
    </xf>
    <xf numFmtId="4" fontId="3" fillId="2" borderId="0" xfId="1" applyNumberFormat="1" applyFont="1" applyFill="1" applyAlignment="1">
      <alignment horizontal="right"/>
    </xf>
    <xf numFmtId="4" fontId="3" fillId="2" borderId="0" xfId="1" applyNumberFormat="1" applyFont="1" applyFill="1" applyBorder="1" applyAlignment="1">
      <alignment horizontal="right"/>
    </xf>
    <xf numFmtId="0" fontId="3" fillId="2" borderId="0" xfId="1" applyFont="1" applyFill="1" applyAlignment="1">
      <alignment horizontal="right"/>
    </xf>
    <xf numFmtId="4" fontId="3" fillId="2" borderId="0" xfId="1" quotePrefix="1" applyNumberFormat="1" applyFont="1" applyFill="1" applyBorder="1" applyAlignment="1">
      <alignment horizontal="right"/>
    </xf>
    <xf numFmtId="0" fontId="6" fillId="3" borderId="0" xfId="1" applyFont="1" applyFill="1" applyAlignment="1"/>
    <xf numFmtId="3" fontId="6" fillId="3" borderId="0" xfId="1" applyNumberFormat="1" applyFont="1" applyFill="1" applyBorder="1" applyAlignment="1">
      <alignment horizontal="right"/>
    </xf>
    <xf numFmtId="0" fontId="3" fillId="3" borderId="0" xfId="1" applyFont="1" applyFill="1"/>
    <xf numFmtId="3" fontId="3" fillId="3" borderId="0" xfId="1" applyNumberFormat="1" applyFont="1" applyFill="1" applyAlignment="1">
      <alignment horizontal="right"/>
    </xf>
    <xf numFmtId="3" fontId="3" fillId="3" borderId="0" xfId="1" applyNumberFormat="1" applyFont="1" applyFill="1" applyBorder="1" applyAlignment="1">
      <alignment horizontal="right"/>
    </xf>
    <xf numFmtId="3" fontId="3" fillId="3" borderId="0" xfId="1" quotePrefix="1" applyNumberFormat="1" applyFont="1" applyFill="1" applyAlignment="1">
      <alignment horizontal="right"/>
    </xf>
    <xf numFmtId="0" fontId="10" fillId="2" borderId="0" xfId="1" applyFont="1" applyFill="1"/>
    <xf numFmtId="4" fontId="3" fillId="3" borderId="0" xfId="1" applyNumberFormat="1" applyFont="1" applyFill="1" applyAlignment="1">
      <alignment horizontal="right"/>
    </xf>
    <xf numFmtId="0" fontId="3" fillId="3" borderId="2" xfId="1" applyFont="1" applyFill="1" applyBorder="1" applyAlignment="1">
      <alignment horizontal="right"/>
    </xf>
    <xf numFmtId="0" fontId="3" fillId="3" borderId="0" xfId="1" applyFont="1" applyFill="1" applyAlignment="1">
      <alignment horizontal="right"/>
    </xf>
    <xf numFmtId="0" fontId="3" fillId="2" borderId="0" xfId="1" applyFont="1" applyFill="1" applyBorder="1" applyAlignment="1">
      <alignment horizontal="right"/>
    </xf>
    <xf numFmtId="0" fontId="6" fillId="3" borderId="2" xfId="1" applyFont="1" applyFill="1" applyBorder="1"/>
    <xf numFmtId="0" fontId="0" fillId="0" borderId="0" xfId="0" applyFill="1"/>
    <xf numFmtId="0" fontId="3" fillId="2" borderId="7" xfId="1" applyFont="1" applyFill="1" applyBorder="1" applyAlignment="1">
      <alignment horizontal="left" vertical="center"/>
    </xf>
    <xf numFmtId="3" fontId="3" fillId="2" borderId="7" xfId="1" applyNumberFormat="1" applyFont="1" applyFill="1" applyBorder="1" applyAlignment="1">
      <alignment horizontal="right" vertical="center" wrapText="1"/>
    </xf>
    <xf numFmtId="0" fontId="3" fillId="3" borderId="0" xfId="1" applyFont="1" applyFill="1" applyBorder="1" applyAlignment="1">
      <alignment horizontal="right"/>
    </xf>
    <xf numFmtId="0" fontId="6" fillId="3" borderId="0" xfId="1" applyFont="1" applyFill="1" applyBorder="1" applyAlignment="1">
      <alignment horizontal="right"/>
    </xf>
    <xf numFmtId="3" fontId="6" fillId="2" borderId="0" xfId="1" applyNumberFormat="1" applyFont="1" applyFill="1" applyBorder="1" applyAlignment="1">
      <alignment horizontal="left"/>
    </xf>
    <xf numFmtId="0" fontId="3" fillId="2" borderId="1" xfId="1" applyFont="1" applyFill="1" applyBorder="1" applyAlignment="1">
      <alignment horizontal="left" vertical="center"/>
    </xf>
    <xf numFmtId="3" fontId="3" fillId="2" borderId="1" xfId="1" applyNumberFormat="1" applyFont="1" applyFill="1" applyBorder="1" applyAlignment="1">
      <alignment horizontal="right" vertical="center" wrapText="1"/>
    </xf>
    <xf numFmtId="3" fontId="6" fillId="3" borderId="1" xfId="1" applyNumberFormat="1" applyFont="1" applyFill="1" applyBorder="1" applyAlignment="1">
      <alignment horizontal="right" vertical="center"/>
    </xf>
    <xf numFmtId="0" fontId="3" fillId="3" borderId="0" xfId="0" applyFont="1" applyFill="1" applyAlignment="1"/>
    <xf numFmtId="0" fontId="3" fillId="2" borderId="0" xfId="1" applyFont="1" applyFill="1" applyBorder="1" applyAlignment="1">
      <alignment horizontal="right" vertical="top" wrapText="1"/>
    </xf>
    <xf numFmtId="9" fontId="3" fillId="3" borderId="0" xfId="4" applyFont="1" applyFill="1"/>
    <xf numFmtId="0" fontId="3" fillId="3" borderId="0" xfId="1" applyFont="1" applyFill="1" applyBorder="1" applyAlignment="1">
      <alignment horizontal="center" vertical="center" wrapText="1"/>
    </xf>
    <xf numFmtId="0" fontId="3" fillId="0" borderId="0" xfId="1" applyFont="1" applyFill="1"/>
    <xf numFmtId="0" fontId="3" fillId="3" borderId="3" xfId="1" applyFont="1" applyFill="1" applyBorder="1" applyAlignment="1">
      <alignment horizontal="right"/>
    </xf>
    <xf numFmtId="0" fontId="3" fillId="3" borderId="3" xfId="1" applyFont="1" applyFill="1" applyBorder="1" applyAlignment="1">
      <alignment horizontal="right" wrapText="1"/>
    </xf>
    <xf numFmtId="0" fontId="4" fillId="3" borderId="3" xfId="1" applyFont="1" applyFill="1" applyBorder="1" applyAlignment="1">
      <alignment horizontal="right"/>
    </xf>
    <xf numFmtId="0" fontId="3" fillId="3" borderId="0" xfId="1" applyFont="1" applyFill="1" applyBorder="1" applyAlignment="1">
      <alignment horizontal="left" wrapText="1"/>
    </xf>
    <xf numFmtId="0" fontId="3" fillId="3" borderId="0" xfId="1" applyFont="1" applyFill="1" applyBorder="1" applyAlignment="1">
      <alignment horizontal="left" vertical="top" wrapText="1"/>
    </xf>
    <xf numFmtId="0" fontId="4" fillId="3" borderId="3" xfId="1" applyFont="1" applyFill="1" applyBorder="1" applyAlignment="1">
      <alignment horizontal="right" wrapText="1"/>
    </xf>
    <xf numFmtId="0" fontId="3" fillId="3" borderId="1" xfId="1" applyFont="1" applyFill="1" applyBorder="1" applyAlignment="1">
      <alignment horizontal="right" vertical="top"/>
    </xf>
    <xf numFmtId="0" fontId="3" fillId="3" borderId="0" xfId="1" applyFont="1" applyFill="1" applyBorder="1" applyAlignment="1">
      <alignment horizontal="right" wrapText="1"/>
    </xf>
    <xf numFmtId="0" fontId="3" fillId="3" borderId="3" xfId="1" applyFont="1" applyFill="1" applyBorder="1" applyAlignment="1"/>
    <xf numFmtId="0" fontId="3" fillId="3" borderId="1" xfId="1" applyFont="1" applyFill="1" applyBorder="1" applyAlignment="1">
      <alignment horizontal="right" vertical="top" wrapText="1"/>
    </xf>
    <xf numFmtId="0" fontId="3" fillId="3" borderId="0" xfId="1" applyFont="1" applyFill="1" applyBorder="1" applyAlignment="1">
      <alignment horizontal="right" vertical="top"/>
    </xf>
    <xf numFmtId="3" fontId="3" fillId="3" borderId="1" xfId="1" quotePrefix="1" applyNumberFormat="1" applyFont="1" applyFill="1" applyBorder="1" applyAlignment="1">
      <alignment horizontal="right"/>
    </xf>
    <xf numFmtId="0" fontId="3" fillId="3" borderId="0" xfId="1" applyFont="1" applyFill="1" applyBorder="1" applyAlignment="1">
      <alignment horizontal="center" vertical="center" wrapText="1"/>
    </xf>
    <xf numFmtId="0" fontId="0" fillId="3" borderId="0" xfId="0" applyFill="1"/>
    <xf numFmtId="4" fontId="3" fillId="3" borderId="1" xfId="1" applyNumberFormat="1" applyFont="1" applyFill="1" applyBorder="1" applyAlignment="1">
      <alignment horizontal="right"/>
    </xf>
    <xf numFmtId="4" fontId="3" fillId="3" borderId="1" xfId="1" quotePrefix="1" applyNumberFormat="1" applyFont="1" applyFill="1" applyBorder="1" applyAlignment="1">
      <alignment horizontal="right"/>
    </xf>
    <xf numFmtId="0" fontId="3" fillId="2" borderId="0" xfId="1" applyFont="1" applyFill="1" applyBorder="1" applyAlignment="1">
      <alignment vertical="top" wrapText="1"/>
    </xf>
    <xf numFmtId="2" fontId="3" fillId="3" borderId="0" xfId="1" applyNumberFormat="1" applyFont="1" applyFill="1"/>
    <xf numFmtId="0" fontId="6" fillId="3" borderId="1" xfId="1" applyFont="1" applyFill="1" applyBorder="1" applyAlignment="1">
      <alignment vertical="center"/>
    </xf>
    <xf numFmtId="3" fontId="3" fillId="2" borderId="8" xfId="1" applyNumberFormat="1" applyFont="1" applyFill="1" applyBorder="1" applyAlignment="1">
      <alignment horizontal="right" vertical="center"/>
    </xf>
    <xf numFmtId="0" fontId="3" fillId="3" borderId="1" xfId="1" applyFont="1" applyFill="1" applyBorder="1" applyAlignment="1">
      <alignment horizontal="right" vertical="top" wrapText="1"/>
    </xf>
    <xf numFmtId="0" fontId="6" fillId="3" borderId="2" xfId="1" applyFont="1" applyFill="1" applyBorder="1" applyAlignment="1">
      <alignment horizontal="left"/>
    </xf>
    <xf numFmtId="3" fontId="6" fillId="2" borderId="0" xfId="1" applyNumberFormat="1" applyFont="1" applyFill="1" applyBorder="1" applyAlignment="1"/>
    <xf numFmtId="3" fontId="6" fillId="2" borderId="1" xfId="1" applyNumberFormat="1" applyFont="1" applyFill="1" applyBorder="1" applyAlignment="1"/>
    <xf numFmtId="3" fontId="6" fillId="2" borderId="1" xfId="1" applyNumberFormat="1" applyFont="1" applyFill="1" applyBorder="1" applyAlignment="1">
      <alignment horizontal="left"/>
    </xf>
    <xf numFmtId="0" fontId="2" fillId="3" borderId="0" xfId="1" applyFill="1" applyAlignment="1">
      <alignment vertical="top" wrapText="1"/>
    </xf>
    <xf numFmtId="3" fontId="3" fillId="3" borderId="0" xfId="1" applyNumberFormat="1" applyFont="1" applyFill="1" applyBorder="1" applyAlignment="1">
      <alignment horizontal="right" wrapText="1"/>
    </xf>
    <xf numFmtId="3" fontId="3" fillId="3" borderId="0" xfId="1" applyNumberFormat="1" applyFont="1" applyFill="1" applyBorder="1" applyAlignment="1">
      <alignment horizontal="right" vertical="center" wrapText="1"/>
    </xf>
    <xf numFmtId="3" fontId="3" fillId="3" borderId="0" xfId="1" applyNumberFormat="1" applyFont="1" applyFill="1" applyBorder="1" applyAlignment="1">
      <alignment horizontal="right" vertical="center"/>
    </xf>
    <xf numFmtId="0" fontId="31" fillId="3" borderId="0" xfId="1" applyFont="1" applyFill="1"/>
    <xf numFmtId="0" fontId="4" fillId="3" borderId="2" xfId="1" applyFont="1" applyFill="1" applyBorder="1" applyAlignment="1"/>
    <xf numFmtId="0" fontId="3" fillId="3" borderId="1" xfId="1" applyFont="1" applyFill="1" applyBorder="1" applyAlignment="1">
      <alignment horizontal="right" vertical="top" wrapText="1"/>
    </xf>
    <xf numFmtId="3" fontId="3" fillId="2" borderId="0" xfId="1" applyNumberFormat="1" applyFont="1" applyFill="1" applyBorder="1" applyAlignment="1">
      <alignment horizontal="left"/>
    </xf>
    <xf numFmtId="0" fontId="3" fillId="3" borderId="1" xfId="1" applyFont="1" applyFill="1" applyBorder="1" applyAlignment="1">
      <alignment horizontal="right" vertical="top" wrapText="1"/>
    </xf>
    <xf numFmtId="0" fontId="2" fillId="0" borderId="0" xfId="1" applyFill="1"/>
    <xf numFmtId="0" fontId="3" fillId="3" borderId="0" xfId="1" applyFont="1" applyFill="1" applyAlignment="1">
      <alignment vertical="center"/>
    </xf>
    <xf numFmtId="0" fontId="3" fillId="3" borderId="0" xfId="1" applyFont="1" applyFill="1" applyAlignment="1">
      <alignment vertical="top"/>
    </xf>
    <xf numFmtId="0" fontId="2" fillId="3" borderId="0" xfId="1" applyFont="1" applyFill="1"/>
    <xf numFmtId="14" fontId="2" fillId="3" borderId="0" xfId="1" applyNumberFormat="1" applyFill="1"/>
    <xf numFmtId="3" fontId="3" fillId="3" borderId="0" xfId="1" applyNumberFormat="1" applyFont="1" applyFill="1" applyBorder="1" applyAlignment="1">
      <alignment horizontal="right" vertical="top"/>
    </xf>
    <xf numFmtId="0" fontId="6" fillId="3" borderId="0" xfId="1" applyFont="1" applyFill="1" applyAlignment="1">
      <alignment horizontal="right" vertical="center"/>
    </xf>
    <xf numFmtId="4" fontId="3" fillId="3" borderId="0" xfId="1" applyNumberFormat="1" applyFont="1" applyFill="1" applyBorder="1" applyAlignment="1">
      <alignment horizontal="right" wrapText="1"/>
    </xf>
    <xf numFmtId="3" fontId="3" fillId="2" borderId="1" xfId="1" quotePrefix="1" applyNumberFormat="1" applyFont="1" applyFill="1" applyBorder="1" applyAlignment="1">
      <alignment horizontal="right"/>
    </xf>
    <xf numFmtId="1" fontId="6" fillId="3" borderId="0" xfId="1" applyNumberFormat="1" applyFont="1" applyFill="1" applyAlignment="1">
      <alignment horizontal="right"/>
    </xf>
    <xf numFmtId="1" fontId="6" fillId="3" borderId="0" xfId="1" applyNumberFormat="1" applyFont="1" applyFill="1"/>
    <xf numFmtId="3" fontId="3" fillId="3" borderId="0" xfId="1" applyNumberFormat="1" applyFont="1" applyFill="1" applyAlignment="1"/>
    <xf numFmtId="0" fontId="28" fillId="3" borderId="0" xfId="0" applyFont="1" applyFill="1" applyBorder="1" applyAlignment="1">
      <alignment vertical="center"/>
    </xf>
    <xf numFmtId="0" fontId="2" fillId="3" borderId="0" xfId="20" quotePrefix="1" applyFont="1" applyFill="1" applyAlignment="1">
      <alignment horizontal="left"/>
    </xf>
    <xf numFmtId="0" fontId="19" fillId="3" borderId="0" xfId="0" applyFont="1" applyFill="1" applyBorder="1" applyAlignment="1">
      <alignment horizontal="left" vertical="top"/>
    </xf>
    <xf numFmtId="0" fontId="19" fillId="3" borderId="0" xfId="0" applyFont="1" applyFill="1" applyBorder="1" applyAlignment="1">
      <alignment horizontal="left" vertical="top" wrapText="1"/>
    </xf>
    <xf numFmtId="0" fontId="19" fillId="3" borderId="0" xfId="0" applyFont="1" applyFill="1" applyBorder="1" applyAlignment="1">
      <alignment horizontal="left" vertical="center"/>
    </xf>
    <xf numFmtId="0" fontId="19" fillId="3" borderId="0" xfId="0" applyFont="1" applyFill="1" applyBorder="1" applyAlignment="1">
      <alignment horizontal="left" vertical="center" wrapText="1"/>
    </xf>
    <xf numFmtId="0" fontId="2" fillId="3" borderId="0" xfId="20" applyFont="1" applyFill="1" applyAlignment="1">
      <alignment wrapText="1"/>
    </xf>
    <xf numFmtId="0" fontId="2" fillId="3" borderId="0" xfId="19" applyFill="1" applyAlignment="1">
      <alignment wrapText="1"/>
    </xf>
    <xf numFmtId="0" fontId="2" fillId="3" borderId="0" xfId="19" applyFill="1"/>
    <xf numFmtId="0" fontId="2" fillId="3" borderId="0" xfId="20" applyFont="1" applyFill="1"/>
    <xf numFmtId="0" fontId="2" fillId="3" borderId="0" xfId="20" applyFont="1" applyFill="1" applyAlignment="1">
      <alignment horizontal="left"/>
    </xf>
    <xf numFmtId="0" fontId="27" fillId="3" borderId="0" xfId="17" applyFill="1" applyBorder="1" applyAlignment="1">
      <alignment vertical="top" wrapText="1"/>
    </xf>
    <xf numFmtId="0" fontId="27" fillId="2" borderId="0" xfId="17" applyFill="1" applyAlignment="1">
      <alignment horizontal="left" vertical="top"/>
    </xf>
    <xf numFmtId="0" fontId="27" fillId="3" borderId="0" xfId="17" applyFill="1" applyBorder="1" applyAlignment="1">
      <alignment horizontal="left" vertical="top"/>
    </xf>
    <xf numFmtId="0" fontId="7" fillId="3" borderId="1" xfId="2" applyFont="1" applyFill="1" applyBorder="1" applyAlignment="1">
      <alignment vertical="center"/>
    </xf>
    <xf numFmtId="0" fontId="4" fillId="3" borderId="1" xfId="2" applyFont="1" applyFill="1" applyBorder="1" applyAlignment="1">
      <alignment vertical="center"/>
    </xf>
    <xf numFmtId="0" fontId="33" fillId="3" borderId="0" xfId="20" applyFont="1" applyFill="1" applyAlignment="1">
      <alignment horizontal="left" vertical="center"/>
    </xf>
    <xf numFmtId="0" fontId="0" fillId="3" borderId="1" xfId="0" applyFill="1" applyBorder="1"/>
    <xf numFmtId="0" fontId="32" fillId="3" borderId="1" xfId="0" applyFont="1" applyFill="1" applyBorder="1" applyAlignment="1">
      <alignment vertical="center"/>
    </xf>
    <xf numFmtId="0" fontId="27" fillId="3" borderId="1" xfId="17" applyFill="1" applyBorder="1" applyAlignment="1">
      <alignment vertical="top" wrapText="1"/>
    </xf>
    <xf numFmtId="0" fontId="2" fillId="3" borderId="0" xfId="2" applyFont="1" applyFill="1" applyAlignment="1">
      <alignment vertical="top"/>
    </xf>
    <xf numFmtId="0" fontId="7" fillId="3" borderId="0" xfId="2" applyFont="1" applyFill="1" applyAlignment="1">
      <alignment vertical="center"/>
    </xf>
    <xf numFmtId="0" fontId="4" fillId="3" borderId="0" xfId="2" applyFont="1" applyFill="1" applyAlignment="1">
      <alignment vertical="center"/>
    </xf>
    <xf numFmtId="4" fontId="3" fillId="3" borderId="0" xfId="1" quotePrefix="1" applyNumberFormat="1" applyFont="1" applyFill="1" applyBorder="1" applyAlignment="1">
      <alignment horizontal="left"/>
    </xf>
    <xf numFmtId="1" fontId="3" fillId="3" borderId="0" xfId="1" applyNumberFormat="1" applyFont="1" applyFill="1" applyBorder="1" applyAlignment="1">
      <alignment horizontal="right"/>
    </xf>
    <xf numFmtId="0" fontId="3" fillId="3" borderId="0" xfId="1" applyFont="1" applyFill="1" applyBorder="1" applyAlignment="1">
      <alignment horizontal="left" vertical="top" wrapText="1"/>
    </xf>
    <xf numFmtId="0" fontId="3" fillId="3" borderId="1" xfId="1" applyFont="1" applyFill="1" applyBorder="1" applyAlignment="1">
      <alignment horizontal="right" vertical="top" wrapText="1"/>
    </xf>
    <xf numFmtId="0" fontId="4" fillId="3" borderId="1" xfId="1" applyFont="1" applyFill="1" applyBorder="1" applyAlignment="1">
      <alignment horizontal="right" vertical="top" wrapText="1"/>
    </xf>
    <xf numFmtId="0" fontId="2" fillId="3" borderId="0" xfId="0" applyFont="1" applyFill="1"/>
    <xf numFmtId="0" fontId="34" fillId="3" borderId="0" xfId="18" applyFont="1" applyFill="1"/>
    <xf numFmtId="0" fontId="3" fillId="3" borderId="0" xfId="1" applyFont="1" applyFill="1" applyBorder="1" applyAlignment="1">
      <alignment horizontal="left" vertical="top" wrapText="1"/>
    </xf>
    <xf numFmtId="3" fontId="6" fillId="3" borderId="0" xfId="1" applyNumberFormat="1" applyFont="1" applyFill="1" applyAlignment="1">
      <alignment horizontal="right"/>
    </xf>
    <xf numFmtId="3" fontId="3" fillId="3" borderId="0" xfId="4" applyNumberFormat="1" applyFont="1" applyFill="1" applyAlignment="1">
      <alignment horizontal="right"/>
    </xf>
    <xf numFmtId="3" fontId="6" fillId="3" borderId="0" xfId="1" applyNumberFormat="1" applyFont="1" applyFill="1" applyBorder="1" applyAlignment="1">
      <alignment horizontal="left"/>
    </xf>
    <xf numFmtId="0" fontId="6" fillId="3" borderId="0" xfId="1" applyFont="1" applyFill="1" applyBorder="1" applyAlignment="1">
      <alignment horizontal="left"/>
    </xf>
    <xf numFmtId="1" fontId="6" fillId="3" borderId="0" xfId="1" applyNumberFormat="1" applyFont="1" applyFill="1" applyBorder="1" applyAlignment="1">
      <alignment horizontal="left"/>
    </xf>
    <xf numFmtId="1" fontId="3" fillId="3" borderId="0" xfId="1" applyNumberFormat="1" applyFont="1" applyFill="1" applyAlignment="1">
      <alignment horizontal="right"/>
    </xf>
    <xf numFmtId="1" fontId="6" fillId="3" borderId="0" xfId="1" applyNumberFormat="1" applyFont="1" applyFill="1" applyAlignment="1"/>
    <xf numFmtId="1" fontId="6" fillId="3" borderId="0" xfId="1" applyNumberFormat="1" applyFont="1" applyFill="1" applyBorder="1"/>
    <xf numFmtId="1" fontId="6" fillId="3" borderId="0" xfId="1" applyNumberFormat="1" applyFont="1" applyFill="1" applyBorder="1" applyAlignment="1">
      <alignment horizontal="right"/>
    </xf>
    <xf numFmtId="1" fontId="3" fillId="3" borderId="0" xfId="1" applyNumberFormat="1" applyFont="1" applyFill="1" applyAlignment="1">
      <alignment horizontal="right" vertical="center"/>
    </xf>
    <xf numFmtId="3" fontId="3" fillId="3" borderId="7" xfId="1" applyNumberFormat="1" applyFont="1" applyFill="1" applyBorder="1" applyAlignment="1">
      <alignment horizontal="right" vertical="center" wrapText="1"/>
    </xf>
    <xf numFmtId="1" fontId="3" fillId="3" borderId="7" xfId="1" applyNumberFormat="1" applyFont="1" applyFill="1" applyBorder="1" applyAlignment="1">
      <alignment horizontal="right" vertical="center"/>
    </xf>
    <xf numFmtId="167" fontId="3" fillId="3" borderId="0" xfId="4" applyNumberFormat="1" applyFont="1" applyFill="1"/>
    <xf numFmtId="0" fontId="23" fillId="0" borderId="0" xfId="23" applyFont="1" applyAlignment="1">
      <alignment horizontal="center" vertical="center"/>
    </xf>
    <xf numFmtId="0" fontId="36" fillId="3" borderId="0" xfId="23" applyFill="1"/>
    <xf numFmtId="0" fontId="37" fillId="3" borderId="0" xfId="23" applyFont="1" applyFill="1" applyAlignment="1">
      <alignment horizontal="center" vertical="top"/>
    </xf>
    <xf numFmtId="0" fontId="7" fillId="3" borderId="0" xfId="23" applyFont="1" applyFill="1"/>
    <xf numFmtId="0" fontId="38" fillId="3" borderId="0" xfId="23" applyFont="1" applyFill="1" applyAlignment="1">
      <alignment vertical="top"/>
    </xf>
    <xf numFmtId="0" fontId="3" fillId="3" borderId="0" xfId="23" applyFont="1" applyFill="1" applyAlignment="1">
      <alignment vertical="top"/>
    </xf>
    <xf numFmtId="0" fontId="2" fillId="3" borderId="0" xfId="23" applyFont="1" applyFill="1" applyAlignment="1">
      <alignment horizontal="left" vertical="center" wrapText="1"/>
    </xf>
    <xf numFmtId="0" fontId="2" fillId="3" borderId="0" xfId="23" applyFont="1" applyFill="1" applyAlignment="1">
      <alignment horizontal="left" vertical="top" wrapText="1"/>
    </xf>
    <xf numFmtId="0" fontId="2" fillId="3" borderId="0" xfId="23" applyFont="1" applyFill="1" applyAlignment="1">
      <alignment vertical="top"/>
    </xf>
    <xf numFmtId="0" fontId="39" fillId="3" borderId="0" xfId="23" applyFont="1" applyFill="1" applyAlignment="1" applyProtection="1">
      <alignment horizontal="left" vertical="top" wrapText="1"/>
      <protection locked="0"/>
    </xf>
    <xf numFmtId="0" fontId="2" fillId="3" borderId="1" xfId="23" applyFont="1" applyFill="1" applyBorder="1" applyAlignment="1">
      <alignment horizontal="left" vertical="top" wrapText="1"/>
    </xf>
    <xf numFmtId="0" fontId="2" fillId="3" borderId="3" xfId="23" applyFont="1" applyFill="1" applyBorder="1" applyAlignment="1">
      <alignment vertical="top"/>
    </xf>
    <xf numFmtId="0" fontId="35" fillId="3" borderId="0" xfId="23" applyFont="1" applyFill="1" applyAlignment="1">
      <alignment vertical="top"/>
    </xf>
    <xf numFmtId="0" fontId="40" fillId="3" borderId="0" xfId="23" applyFont="1" applyFill="1" applyAlignment="1">
      <alignment vertical="top"/>
    </xf>
    <xf numFmtId="0" fontId="41" fillId="3" borderId="0" xfId="23" applyFont="1" applyFill="1" applyAlignment="1">
      <alignment vertical="center"/>
    </xf>
    <xf numFmtId="0" fontId="41" fillId="3" borderId="0" xfId="23" applyFont="1" applyFill="1"/>
    <xf numFmtId="3" fontId="3" fillId="3" borderId="0" xfId="1" applyNumberFormat="1" applyFont="1" applyFill="1" applyAlignment="1">
      <alignment horizontal="right" wrapText="1"/>
    </xf>
    <xf numFmtId="166" fontId="3" fillId="2" borderId="0" xfId="4" applyNumberFormat="1" applyFont="1" applyFill="1"/>
    <xf numFmtId="3" fontId="3" fillId="2" borderId="0" xfId="1" applyNumberFormat="1" applyFont="1" applyFill="1" applyAlignment="1">
      <alignment horizontal="right" wrapText="1"/>
    </xf>
    <xf numFmtId="3" fontId="3" fillId="3" borderId="0" xfId="1" applyNumberFormat="1" applyFont="1" applyFill="1" applyAlignment="1">
      <alignment horizontal="right" vertical="top"/>
    </xf>
    <xf numFmtId="3" fontId="6" fillId="3" borderId="0" xfId="1" applyNumberFormat="1" applyFont="1" applyFill="1" applyAlignment="1">
      <alignment horizontal="right" vertical="center"/>
    </xf>
    <xf numFmtId="3" fontId="3" fillId="3" borderId="0" xfId="1" applyNumberFormat="1" applyFont="1" applyFill="1" applyAlignment="1">
      <alignment horizontal="right" vertical="center" wrapText="1"/>
    </xf>
    <xf numFmtId="3" fontId="3" fillId="2" borderId="0" xfId="1" applyNumberFormat="1" applyFont="1" applyFill="1" applyAlignment="1">
      <alignment horizontal="right" vertical="center" wrapText="1"/>
    </xf>
    <xf numFmtId="3" fontId="3" fillId="3" borderId="0" xfId="1" applyNumberFormat="1" applyFont="1" applyFill="1" applyAlignment="1">
      <alignment horizontal="right" vertical="center"/>
    </xf>
    <xf numFmtId="3" fontId="3" fillId="2" borderId="0" xfId="1" applyNumberFormat="1" applyFont="1" applyFill="1" applyAlignment="1">
      <alignment horizontal="right" vertical="center"/>
    </xf>
    <xf numFmtId="3" fontId="3" fillId="2" borderId="0" xfId="1" applyNumberFormat="1" applyFont="1" applyFill="1" applyAlignment="1">
      <alignment vertical="center"/>
    </xf>
    <xf numFmtId="166" fontId="3" fillId="2" borderId="0" xfId="4" applyNumberFormat="1" applyFont="1" applyFill="1" applyAlignment="1">
      <alignment horizontal="right" wrapText="1"/>
    </xf>
    <xf numFmtId="166" fontId="3" fillId="2" borderId="0" xfId="4" applyNumberFormat="1" applyFont="1" applyFill="1" applyBorder="1" applyAlignment="1">
      <alignment horizontal="left" vertical="center"/>
    </xf>
    <xf numFmtId="166" fontId="3" fillId="2" borderId="0" xfId="4" applyNumberFormat="1" applyFont="1" applyFill="1" applyBorder="1"/>
    <xf numFmtId="3" fontId="3" fillId="2" borderId="0" xfId="4" applyNumberFormat="1" applyFont="1" applyFill="1"/>
    <xf numFmtId="3" fontId="3" fillId="3" borderId="0" xfId="4" applyNumberFormat="1" applyFont="1" applyFill="1"/>
    <xf numFmtId="3" fontId="3" fillId="2" borderId="0" xfId="1" applyNumberFormat="1" applyFont="1" applyFill="1" applyBorder="1" applyAlignment="1">
      <alignment vertical="top"/>
    </xf>
    <xf numFmtId="3" fontId="3" fillId="2" borderId="0" xfId="1" applyNumberFormat="1" applyFont="1" applyFill="1" applyAlignment="1">
      <alignment vertical="top"/>
    </xf>
    <xf numFmtId="3" fontId="3" fillId="2" borderId="0" xfId="1" applyNumberFormat="1" applyFont="1" applyFill="1" applyBorder="1"/>
    <xf numFmtId="168" fontId="3" fillId="3" borderId="0" xfId="1" applyNumberFormat="1" applyFont="1" applyFill="1"/>
    <xf numFmtId="9" fontId="3" fillId="3" borderId="0" xfId="4" applyNumberFormat="1" applyFont="1" applyFill="1"/>
    <xf numFmtId="9" fontId="3" fillId="2" borderId="0" xfId="4" applyNumberFormat="1" applyFont="1" applyFill="1"/>
    <xf numFmtId="9" fontId="3" fillId="2" borderId="0" xfId="4" applyNumberFormat="1" applyFont="1" applyFill="1" applyBorder="1"/>
    <xf numFmtId="168" fontId="3" fillId="2" borderId="0" xfId="1" applyNumberFormat="1" applyFont="1" applyFill="1" applyBorder="1"/>
    <xf numFmtId="9" fontId="3" fillId="2" borderId="0" xfId="4" applyFont="1" applyFill="1" applyBorder="1"/>
    <xf numFmtId="0" fontId="3" fillId="3" borderId="0" xfId="1" applyFont="1" applyFill="1" applyBorder="1" applyAlignment="1">
      <alignment vertical="top" wrapText="1"/>
    </xf>
    <xf numFmtId="0" fontId="7" fillId="3" borderId="0" xfId="1" applyFont="1" applyFill="1"/>
    <xf numFmtId="166" fontId="3" fillId="3" borderId="0" xfId="4" applyNumberFormat="1" applyFont="1" applyFill="1" applyBorder="1"/>
    <xf numFmtId="3" fontId="3" fillId="2" borderId="0" xfId="1" quotePrefix="1" applyNumberFormat="1" applyFont="1" applyFill="1" applyBorder="1" applyAlignment="1">
      <alignment horizontal="right"/>
    </xf>
    <xf numFmtId="0" fontId="3" fillId="3" borderId="3" xfId="1" applyFont="1" applyFill="1" applyBorder="1" applyAlignment="1">
      <alignment horizontal="left" indent="1"/>
    </xf>
    <xf numFmtId="3" fontId="3" fillId="2" borderId="3" xfId="1" applyNumberFormat="1" applyFont="1" applyFill="1" applyBorder="1" applyAlignment="1">
      <alignment horizontal="right"/>
    </xf>
    <xf numFmtId="3" fontId="3" fillId="3" borderId="3" xfId="1" applyNumberFormat="1" applyFont="1" applyFill="1" applyBorder="1" applyAlignment="1">
      <alignment horizontal="right"/>
    </xf>
    <xf numFmtId="3" fontId="6" fillId="2" borderId="0" xfId="1" applyNumberFormat="1" applyFont="1" applyFill="1" applyAlignment="1">
      <alignment horizontal="left"/>
    </xf>
    <xf numFmtId="0" fontId="0" fillId="0" borderId="0" xfId="0"/>
    <xf numFmtId="0" fontId="23" fillId="6" borderId="0" xfId="1" applyFont="1" applyFill="1" applyAlignment="1">
      <alignment horizontal="center" vertical="center"/>
    </xf>
    <xf numFmtId="0" fontId="0" fillId="6" borderId="0" xfId="0" applyFill="1" applyAlignment="1">
      <alignment horizontal="center" vertical="center"/>
    </xf>
    <xf numFmtId="0" fontId="27" fillId="3" borderId="0" xfId="17" applyFill="1" applyAlignment="1" applyProtection="1"/>
    <xf numFmtId="0" fontId="27" fillId="0" borderId="0" xfId="17" applyAlignment="1"/>
    <xf numFmtId="0" fontId="23" fillId="7" borderId="0" xfId="0" applyFont="1" applyFill="1" applyAlignment="1">
      <alignment horizontal="center" vertical="center"/>
    </xf>
    <xf numFmtId="0" fontId="2" fillId="3" borderId="0" xfId="23" applyFont="1" applyFill="1" applyAlignment="1">
      <alignment horizontal="left" vertical="top" wrapText="1"/>
    </xf>
    <xf numFmtId="0" fontId="23" fillId="6" borderId="0" xfId="23" applyFont="1" applyFill="1" applyAlignment="1">
      <alignment horizontal="center" vertical="center"/>
    </xf>
    <xf numFmtId="0" fontId="23" fillId="7" borderId="0" xfId="19" applyFont="1" applyFill="1" applyAlignment="1">
      <alignment horizontal="center" vertical="center"/>
    </xf>
    <xf numFmtId="0" fontId="0" fillId="7" borderId="0" xfId="0" applyFill="1" applyAlignment="1"/>
    <xf numFmtId="0" fontId="3" fillId="3" borderId="0" xfId="1" applyFont="1" applyFill="1" applyBorder="1" applyAlignment="1">
      <alignment horizontal="left" vertical="top" wrapText="1"/>
    </xf>
    <xf numFmtId="0" fontId="3" fillId="3" borderId="0" xfId="1" applyFont="1" applyFill="1" applyAlignment="1">
      <alignment horizontal="left" vertical="top" wrapText="1"/>
    </xf>
    <xf numFmtId="0" fontId="3" fillId="3" borderId="0" xfId="1" applyFont="1" applyFill="1" applyBorder="1" applyAlignment="1">
      <alignment vertical="top" wrapText="1"/>
    </xf>
    <xf numFmtId="0" fontId="4" fillId="2" borderId="4" xfId="1" applyFont="1" applyFill="1" applyBorder="1" applyAlignment="1">
      <alignment horizontal="left" wrapText="1"/>
    </xf>
    <xf numFmtId="0" fontId="4" fillId="2" borderId="2" xfId="1" applyFont="1" applyFill="1" applyBorder="1" applyAlignment="1">
      <alignment horizontal="left"/>
    </xf>
    <xf numFmtId="0" fontId="4" fillId="2" borderId="2" xfId="1" applyFont="1" applyFill="1" applyBorder="1" applyAlignment="1">
      <alignment horizontal="left" wrapText="1"/>
    </xf>
    <xf numFmtId="0" fontId="4" fillId="3" borderId="0" xfId="1" applyFont="1" applyFill="1" applyBorder="1" applyAlignment="1">
      <alignment horizontal="center" vertical="center" wrapText="1"/>
    </xf>
    <xf numFmtId="0" fontId="4" fillId="3" borderId="2" xfId="1" applyFont="1" applyFill="1" applyBorder="1" applyAlignment="1">
      <alignment horizontal="left" wrapText="1"/>
    </xf>
    <xf numFmtId="0" fontId="3" fillId="3" borderId="3" xfId="1" applyFont="1" applyFill="1" applyBorder="1" applyAlignment="1">
      <alignment horizontal="left" vertical="top" wrapText="1"/>
    </xf>
    <xf numFmtId="0" fontId="3" fillId="2" borderId="0" xfId="1" applyFont="1" applyFill="1" applyBorder="1" applyAlignment="1">
      <alignment horizontal="left" vertical="top" wrapText="1"/>
    </xf>
    <xf numFmtId="0" fontId="0" fillId="0" borderId="0" xfId="0" applyAlignment="1">
      <alignment horizontal="left" vertical="top" wrapText="1"/>
    </xf>
    <xf numFmtId="0" fontId="4" fillId="3" borderId="2" xfId="1" applyFont="1" applyFill="1" applyBorder="1" applyAlignment="1">
      <alignment horizontal="left"/>
    </xf>
    <xf numFmtId="0" fontId="3" fillId="3" borderId="3" xfId="1" applyFont="1" applyFill="1" applyBorder="1" applyAlignment="1">
      <alignment vertical="top" wrapText="1"/>
    </xf>
    <xf numFmtId="0" fontId="3" fillId="3" borderId="2" xfId="1" applyFont="1" applyFill="1"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wrapText="1"/>
    </xf>
  </cellXfs>
  <cellStyles count="24">
    <cellStyle name="Följde hyperlänken" xfId="7" xr:uid="{00000000-0005-0000-0000-000000000000}"/>
    <cellStyle name="Hyperlänk" xfId="17" builtinId="8"/>
    <cellStyle name="Hyperlänk 2" xfId="8" xr:uid="{00000000-0005-0000-0000-000002000000}"/>
    <cellStyle name="Ligne détail" xfId="9" xr:uid="{00000000-0005-0000-0000-000003000000}"/>
    <cellStyle name="Normal" xfId="0" builtinId="0"/>
    <cellStyle name="Normal 2" xfId="1" xr:uid="{00000000-0005-0000-0000-000005000000}"/>
    <cellStyle name="Normal 2 2" xfId="18" xr:uid="{0A15B5FD-4470-417E-84F7-DBC7E7E524E5}"/>
    <cellStyle name="Normal 3" xfId="5" xr:uid="{00000000-0005-0000-0000-000006000000}"/>
    <cellStyle name="Normal 3 2" xfId="10" xr:uid="{00000000-0005-0000-0000-000007000000}"/>
    <cellStyle name="Normal 4" xfId="11" xr:uid="{00000000-0005-0000-0000-000008000000}"/>
    <cellStyle name="Normal 5" xfId="19" xr:uid="{9E438C9E-4C86-432F-8AE3-474D41F99E00}"/>
    <cellStyle name="Normal 6" xfId="20" xr:uid="{1ACAFC14-050D-4906-AED8-92C2651560E3}"/>
    <cellStyle name="Normal 7" xfId="21" xr:uid="{C60C6CE7-F449-4414-81E0-5FD4EC1A3CB1}"/>
    <cellStyle name="Normal 8" xfId="23" xr:uid="{77025F32-FBC3-4A3F-9D4F-B8312656990A}"/>
    <cellStyle name="Normal_Report_02.2_Tabellförteckning" xfId="2" xr:uid="{00000000-0005-0000-0000-000009000000}"/>
    <cellStyle name="Procent" xfId="4" builtinId="5"/>
    <cellStyle name="Procent 2" xfId="3" xr:uid="{00000000-0005-0000-0000-00000C000000}"/>
    <cellStyle name="Procent 3" xfId="6" xr:uid="{00000000-0005-0000-0000-00000D000000}"/>
    <cellStyle name="Procent 4" xfId="22" xr:uid="{64AC1633-B331-4255-B653-C61CA82B9516}"/>
    <cellStyle name="Resultat" xfId="12" xr:uid="{00000000-0005-0000-0000-00000E000000}"/>
    <cellStyle name="Titre colonnes" xfId="13" xr:uid="{00000000-0005-0000-0000-00000F000000}"/>
    <cellStyle name="Titre lignes" xfId="14" xr:uid="{00000000-0005-0000-0000-000010000000}"/>
    <cellStyle name="Total intermediaire" xfId="15" xr:uid="{00000000-0005-0000-0000-000011000000}"/>
    <cellStyle name="Tusental 2" xfId="16" xr:uid="{00000000-0005-0000-0000-000012000000}"/>
  </cellStyles>
  <dxfs count="0"/>
  <tableStyles count="0" defaultTableStyle="TableStyleMedium9" defaultPivotStyle="PivotStyleLight16"/>
  <colors>
    <mruColors>
      <color rgb="FF52AF32"/>
      <color rgb="FF82F2DD"/>
      <color rgb="FF93E8F1"/>
      <color rgb="FFFD9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742950</xdr:colOff>
      <xdr:row>7</xdr:row>
      <xdr:rowOff>85725</xdr:rowOff>
    </xdr:from>
    <xdr:to>
      <xdr:col>12</xdr:col>
      <xdr:colOff>269874</xdr:colOff>
      <xdr:row>10</xdr:row>
      <xdr:rowOff>111150</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609975" y="1466850"/>
          <a:ext cx="3517899" cy="511200"/>
        </a:xfrm>
        <a:prstGeom prst="rect">
          <a:avLst/>
        </a:prstGeom>
      </xdr:spPr>
    </xdr:pic>
    <xdr:clientData/>
  </xdr:twoCellAnchor>
  <xdr:twoCellAnchor editAs="oneCell">
    <xdr:from>
      <xdr:col>1</xdr:col>
      <xdr:colOff>89646</xdr:colOff>
      <xdr:row>6</xdr:row>
      <xdr:rowOff>0</xdr:rowOff>
    </xdr:from>
    <xdr:to>
      <xdr:col>6</xdr:col>
      <xdr:colOff>219075</xdr:colOff>
      <xdr:row>10</xdr:row>
      <xdr:rowOff>102033</xdr:rowOff>
    </xdr:to>
    <xdr:pic>
      <xdr:nvPicPr>
        <xdr:cNvPr id="5" name="Bildobjekt 4" descr="Trafikanalys logotyp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99246" y="1219200"/>
          <a:ext cx="2386854" cy="7497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28575</xdr:rowOff>
    </xdr:from>
    <xdr:to>
      <xdr:col>0</xdr:col>
      <xdr:colOff>1730026</xdr:colOff>
      <xdr:row>13</xdr:row>
      <xdr:rowOff>93150</xdr:rowOff>
    </xdr:to>
    <xdr:pic>
      <xdr:nvPicPr>
        <xdr:cNvPr id="5" name="Picture 7">
          <a:extLst>
            <a:ext uri="{FF2B5EF4-FFF2-40B4-BE49-F238E27FC236}">
              <a16:creationId xmlns:a16="http://schemas.microsoft.com/office/drawing/2014/main" id="{3C425FB3-F433-4600-B772-584925C84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9050" y="2238375"/>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14</xdr:row>
      <xdr:rowOff>581025</xdr:rowOff>
    </xdr:from>
    <xdr:to>
      <xdr:col>2</xdr:col>
      <xdr:colOff>320326</xdr:colOff>
      <xdr:row>17</xdr:row>
      <xdr:rowOff>64575</xdr:rowOff>
    </xdr:to>
    <xdr:pic>
      <xdr:nvPicPr>
        <xdr:cNvPr id="3" name="Picture 7">
          <a:extLst>
            <a:ext uri="{FF2B5EF4-FFF2-40B4-BE49-F238E27FC236}">
              <a16:creationId xmlns:a16="http://schemas.microsoft.com/office/drawing/2014/main" id="{4052F112-48C6-4C88-9B36-4E381CE1F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3476625"/>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609600</xdr:rowOff>
    </xdr:from>
    <xdr:to>
      <xdr:col>3</xdr:col>
      <xdr:colOff>25051</xdr:colOff>
      <xdr:row>18</xdr:row>
      <xdr:rowOff>16950</xdr:rowOff>
    </xdr:to>
    <xdr:pic>
      <xdr:nvPicPr>
        <xdr:cNvPr id="3" name="Picture 7">
          <a:extLst>
            <a:ext uri="{FF2B5EF4-FFF2-40B4-BE49-F238E27FC236}">
              <a16:creationId xmlns:a16="http://schemas.microsoft.com/office/drawing/2014/main" id="{593D810A-FDC0-412B-89EE-5891C7955A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4486275"/>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14</xdr:row>
      <xdr:rowOff>590550</xdr:rowOff>
    </xdr:from>
    <xdr:to>
      <xdr:col>2</xdr:col>
      <xdr:colOff>234601</xdr:colOff>
      <xdr:row>16</xdr:row>
      <xdr:rowOff>74100</xdr:rowOff>
    </xdr:to>
    <xdr:pic>
      <xdr:nvPicPr>
        <xdr:cNvPr id="3" name="Picture 7">
          <a:extLst>
            <a:ext uri="{FF2B5EF4-FFF2-40B4-BE49-F238E27FC236}">
              <a16:creationId xmlns:a16="http://schemas.microsoft.com/office/drawing/2014/main" id="{85093C7C-34BB-48EB-8C19-8503C7F602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3486150"/>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29</xdr:row>
      <xdr:rowOff>304800</xdr:rowOff>
    </xdr:from>
    <xdr:to>
      <xdr:col>1</xdr:col>
      <xdr:colOff>339376</xdr:colOff>
      <xdr:row>33</xdr:row>
      <xdr:rowOff>7425</xdr:rowOff>
    </xdr:to>
    <xdr:pic>
      <xdr:nvPicPr>
        <xdr:cNvPr id="3" name="Picture 7">
          <a:extLst>
            <a:ext uri="{FF2B5EF4-FFF2-40B4-BE49-F238E27FC236}">
              <a16:creationId xmlns:a16="http://schemas.microsoft.com/office/drawing/2014/main" id="{DED75D6B-0F88-4AF6-B53A-00CA65D71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5848350"/>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2" name="textruta 1">
          <a:extLst>
            <a:ext uri="{FF2B5EF4-FFF2-40B4-BE49-F238E27FC236}">
              <a16:creationId xmlns:a16="http://schemas.microsoft.com/office/drawing/2014/main" id="{8A381190-3BE0-4595-9E19-712ECD58389D}"/>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ska belysa omfattningen och utvecklingen av den samhällssubventionerade och kommersiella regionala linjelagda kollektivtrafiken i riket: vilken service som erbjuds, hur tjänsterna nyttjas samt för den subventionerade trafiken, till vilka kostnader. Därför framställs statistik om utbud, resande och ekonomi. För den subventionerade trafiken redovisas uppgifterna per län.</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I undersökningen tillfrågas de regionala kollektivtrafikmyndigheterna (RKM), som ansvarar för subventionerad regional linjetrafik, att lämna uppgifter. Företag eller organisationer som bedriver kommersiell regional linjetrafik på väg eller vatten i Sverige tillfrågas också i en separat undersökning. Alla uppgifter samlas in med en webbenkät.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linjelagd kollektivtrafik (tidtabellbunden) rapporterar tidtabellsuppgifter till Samtrafiken i Sverige AB. Dessa uppgifter används föra att avgöra vilka företaga och organisationer som ska ingå i undersökningarna det aktuella året. Uppgifter om det planerade utbudet sammanställs och presenteras också.</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Utbud och resande samt ekonomi rapporteras av respektive RKM. Det spelar det ingen roll vem som sköter upphandlingen av trafiken eller om det är någon form av trafiksamarbete. Huvudprincipen som gäller är att all trafik rapporteras en gång av en RKM eller företag/organisation. Här förekommer det under- och dubbelrapportering. Totalnivåerna för antalet resor bör därför betraktas med det i åtanke främst för tågtrafiken då den ofta bedrivs i länsöverskridande samarbeten. Omfattningen, och därmed påverkan på statistiken, är dock okänd.</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I den subventionerade trafiken görs ingen imputering för partiellt bortfall. Detta påverkar uppgifterna avseende sittplats- och platskilometer för väg och järnväg.</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466725</xdr:colOff>
      <xdr:row>22</xdr:row>
      <xdr:rowOff>1211</xdr:rowOff>
    </xdr:to>
    <xdr:pic>
      <xdr:nvPicPr>
        <xdr:cNvPr id="3" name="Bildobjekt 2">
          <a:extLst>
            <a:ext uri="{FF2B5EF4-FFF2-40B4-BE49-F238E27FC236}">
              <a16:creationId xmlns:a16="http://schemas.microsoft.com/office/drawing/2014/main" id="{8A77BA39-3419-4486-AD8F-FB86E5E5B3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706755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4" name="textruta 3">
          <a:extLst>
            <a:ext uri="{FF2B5EF4-FFF2-40B4-BE49-F238E27FC236}">
              <a16:creationId xmlns:a16="http://schemas.microsoft.com/office/drawing/2014/main" id="{645B739A-1F64-49F2-8C87-E6E03A9FD804}"/>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intended to shed light on the extent and evolution of socially subsidised and commercial regional fixed-route public transport services in Sweden, i.e., what services are offered, how they are used, and, in the case of subsidised services, at what cost. Statistics are consequently generated regarding the service offerings, pa0ssengers, and finances. The statistics for the subsidised services are broken down by county.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In the survey, the regional public transport authorities (RPTAs) responsible for subsidised regional scheduled services are asked to provide data. Companies and organisations operating commercial regional fixed-route services by road or water in Sweden are also contacted in a separate survey. All data are gathered via an online questionnaire.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Companies and organisations operating fixed-route public transport services (i.e., scheduled) submit their schedule information to Samtrafiken i Sverige AB. These data are first used to determine what companies and organisations are to be included in the surveys for the current year. Information about the planned service offerings is compiled and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quality of the methods used by the respondents to measure the survey variables. Some variables are relatively complicated and are bound by precise definitions.</a:t>
          </a:r>
        </a:p>
        <a:p>
          <a:r>
            <a:rPr lang="sv-SE" sz="1000">
              <a:solidFill>
                <a:schemeClr val="dk1"/>
              </a:solidFill>
              <a:effectLst/>
              <a:latin typeface="Arial" panose="020B0604020202020204" pitchFamily="34" charset="0"/>
              <a:ea typeface="+mn-ea"/>
              <a:cs typeface="Arial" panose="020B0604020202020204" pitchFamily="34" charset="0"/>
            </a:rPr>
            <a:t>Service offering, passenger, and financial data are reported by each RPTA. It does not matter who handles the service procurement or whether there is any form of cooperative arrangement for the services. The guiding principle is that each service is to be reported once by one RPTA or company/organisation. Under-reporting and double-reporting do occur. The total levels for the number of trips should consequently be viewed with that in mind, particularly in the case of train services, as they are often operated through cross-county cooperation. However, the scope of this and, in turn, its impact on the statistics are unknown.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No estimate for partial non-responses occurred in the subsidised services. This affects the seat-kilometre data for roads and railways.</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18991</xdr:colOff>
      <xdr:row>31</xdr:row>
      <xdr:rowOff>426893</xdr:rowOff>
    </xdr:from>
    <xdr:to>
      <xdr:col>1</xdr:col>
      <xdr:colOff>358367</xdr:colOff>
      <xdr:row>35</xdr:row>
      <xdr:rowOff>15218</xdr:rowOff>
    </xdr:to>
    <xdr:pic>
      <xdr:nvPicPr>
        <xdr:cNvPr id="2" name="Picture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8991" y="7370618"/>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27935</xdr:colOff>
      <xdr:row>26</xdr:row>
      <xdr:rowOff>38099</xdr:rowOff>
    </xdr:from>
    <xdr:to>
      <xdr:col>1</xdr:col>
      <xdr:colOff>367311</xdr:colOff>
      <xdr:row>29</xdr:row>
      <xdr:rowOff>102674</xdr:rowOff>
    </xdr:to>
    <xdr:pic>
      <xdr:nvPicPr>
        <xdr:cNvPr id="2" name="Picture 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7935" y="4952999"/>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30</xdr:row>
      <xdr:rowOff>276225</xdr:rowOff>
    </xdr:from>
    <xdr:to>
      <xdr:col>1</xdr:col>
      <xdr:colOff>453676</xdr:colOff>
      <xdr:row>33</xdr:row>
      <xdr:rowOff>102675</xdr:rowOff>
    </xdr:to>
    <xdr:pic>
      <xdr:nvPicPr>
        <xdr:cNvPr id="3" name="Picture 7">
          <a:extLst>
            <a:ext uri="{FF2B5EF4-FFF2-40B4-BE49-F238E27FC236}">
              <a16:creationId xmlns:a16="http://schemas.microsoft.com/office/drawing/2014/main" id="{DD0B2284-49D7-46E7-8850-6AA28E5916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8100" y="6467475"/>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31</xdr:row>
      <xdr:rowOff>295275</xdr:rowOff>
    </xdr:from>
    <xdr:to>
      <xdr:col>1</xdr:col>
      <xdr:colOff>520351</xdr:colOff>
      <xdr:row>34</xdr:row>
      <xdr:rowOff>112200</xdr:rowOff>
    </xdr:to>
    <xdr:pic>
      <xdr:nvPicPr>
        <xdr:cNvPr id="3" name="Picture 7">
          <a:extLst>
            <a:ext uri="{FF2B5EF4-FFF2-40B4-BE49-F238E27FC236}">
              <a16:creationId xmlns:a16="http://schemas.microsoft.com/office/drawing/2014/main" id="{7E21C892-F9C4-44A2-A6A9-AB739F5CE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6781800"/>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36483</xdr:colOff>
      <xdr:row>17</xdr:row>
      <xdr:rowOff>296353</xdr:rowOff>
    </xdr:from>
    <xdr:to>
      <xdr:col>1</xdr:col>
      <xdr:colOff>166309</xdr:colOff>
      <xdr:row>19</xdr:row>
      <xdr:rowOff>103753</xdr:rowOff>
    </xdr:to>
    <xdr:pic>
      <xdr:nvPicPr>
        <xdr:cNvPr id="3" name="Picture 7">
          <a:extLst>
            <a:ext uri="{FF2B5EF4-FFF2-40B4-BE49-F238E27FC236}">
              <a16:creationId xmlns:a16="http://schemas.microsoft.com/office/drawing/2014/main" id="{23D06D0C-D0C3-45C5-A389-DE334258B4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6483" y="5094796"/>
          <a:ext cx="1711335" cy="49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11</xdr:row>
      <xdr:rowOff>590550</xdr:rowOff>
    </xdr:from>
    <xdr:to>
      <xdr:col>0</xdr:col>
      <xdr:colOff>1710976</xdr:colOff>
      <xdr:row>13</xdr:row>
      <xdr:rowOff>74100</xdr:rowOff>
    </xdr:to>
    <xdr:pic>
      <xdr:nvPicPr>
        <xdr:cNvPr id="3" name="Picture 7">
          <a:extLst>
            <a:ext uri="{FF2B5EF4-FFF2-40B4-BE49-F238E27FC236}">
              <a16:creationId xmlns:a16="http://schemas.microsoft.com/office/drawing/2014/main" id="{1ABC06B7-7364-4C77-8275-AEC274A51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4057650"/>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16</xdr:row>
      <xdr:rowOff>9525</xdr:rowOff>
    </xdr:from>
    <xdr:to>
      <xdr:col>0</xdr:col>
      <xdr:colOff>1739551</xdr:colOff>
      <xdr:row>19</xdr:row>
      <xdr:rowOff>74100</xdr:rowOff>
    </xdr:to>
    <xdr:pic>
      <xdr:nvPicPr>
        <xdr:cNvPr id="3" name="Picture 7">
          <a:extLst>
            <a:ext uri="{FF2B5EF4-FFF2-40B4-BE49-F238E27FC236}">
              <a16:creationId xmlns:a16="http://schemas.microsoft.com/office/drawing/2014/main" id="{DD2B35D0-A3C5-4FEB-8D62-44301B00A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4114800"/>
          <a:ext cx="1710976" cy="49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bboud.ado@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soderbaum@trafa.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X28"/>
  <sheetViews>
    <sheetView showGridLines="0" tabSelected="1" zoomScaleNormal="100" workbookViewId="0">
      <selection sqref="A1:N1"/>
    </sheetView>
  </sheetViews>
  <sheetFormatPr defaultColWidth="9.140625" defaultRowHeight="12.75" x14ac:dyDescent="0.2"/>
  <cols>
    <col min="1" max="1" width="9.140625" style="69"/>
    <col min="2" max="2" width="4.42578125" style="69" customWidth="1"/>
    <col min="3" max="3" width="2" style="69" customWidth="1"/>
    <col min="4" max="5" width="9.140625" style="69"/>
    <col min="6" max="6" width="9.140625" style="69" customWidth="1"/>
    <col min="7" max="7" width="14.140625" style="69" customWidth="1"/>
    <col min="8" max="14" width="9.140625" style="69"/>
    <col min="15" max="15" width="15.42578125" style="69" bestFit="1" customWidth="1"/>
    <col min="16" max="16" width="9.140625" style="69"/>
    <col min="17" max="17" width="15.42578125" style="69" bestFit="1" customWidth="1"/>
    <col min="18" max="18" width="9.140625" style="69"/>
    <col min="19" max="19" width="15.42578125" style="69" bestFit="1" customWidth="1"/>
    <col min="20" max="21" width="9.140625" style="69"/>
    <col min="22" max="22" width="15.42578125" style="69" bestFit="1" customWidth="1"/>
    <col min="23" max="23" width="9.140625" style="69"/>
    <col min="24" max="24" width="15.42578125" style="69" bestFit="1" customWidth="1"/>
    <col min="25" max="16384" width="9.140625" style="69"/>
  </cols>
  <sheetData>
    <row r="1" spans="1:24" ht="32.25" customHeight="1" x14ac:dyDescent="0.2">
      <c r="A1" s="294" t="s">
        <v>184</v>
      </c>
      <c r="B1" s="295"/>
      <c r="C1" s="295"/>
      <c r="D1" s="295"/>
      <c r="E1" s="295"/>
      <c r="F1" s="295"/>
      <c r="G1" s="295"/>
      <c r="H1" s="295"/>
      <c r="I1" s="295"/>
      <c r="J1" s="295"/>
      <c r="K1" s="295"/>
      <c r="L1" s="295"/>
      <c r="M1" s="295"/>
      <c r="N1" s="295"/>
    </row>
    <row r="11" spans="1:24" ht="65.25" customHeight="1" x14ac:dyDescent="0.4">
      <c r="B11" s="107" t="s">
        <v>149</v>
      </c>
      <c r="C11" s="108"/>
      <c r="D11" s="108"/>
      <c r="E11" s="108"/>
      <c r="F11" s="108"/>
      <c r="G11" s="108"/>
      <c r="H11" s="108"/>
      <c r="I11" s="108"/>
      <c r="J11" s="108"/>
      <c r="K11" s="108"/>
    </row>
    <row r="12" spans="1:24" s="108" customFormat="1" ht="20.25" x14ac:dyDescent="0.3">
      <c r="B12" s="116" t="s">
        <v>150</v>
      </c>
      <c r="O12" s="117"/>
      <c r="Q12" s="117"/>
      <c r="S12" s="117"/>
      <c r="V12" s="117"/>
      <c r="X12" s="117"/>
    </row>
    <row r="13" spans="1:24" ht="18.75" x14ac:dyDescent="0.3">
      <c r="B13" s="70"/>
    </row>
    <row r="14" spans="1:24" s="108" customFormat="1" ht="12.75" customHeight="1" x14ac:dyDescent="0.2">
      <c r="B14" s="286" t="s">
        <v>185</v>
      </c>
      <c r="C14" s="192"/>
      <c r="D14" s="192"/>
      <c r="E14" s="192"/>
      <c r="F14" s="192"/>
      <c r="G14" s="193"/>
    </row>
    <row r="15" spans="1:24" ht="14.25" customHeight="1" x14ac:dyDescent="0.2">
      <c r="B15" s="71"/>
    </row>
    <row r="16" spans="1:24" x14ac:dyDescent="0.2">
      <c r="D16" s="72"/>
    </row>
    <row r="17" spans="2:11" x14ac:dyDescent="0.2">
      <c r="B17" s="71" t="s">
        <v>123</v>
      </c>
    </row>
    <row r="18" spans="2:11" x14ac:dyDescent="0.2">
      <c r="B18" s="229" t="s">
        <v>181</v>
      </c>
    </row>
    <row r="19" spans="2:11" s="189" customFormat="1" x14ac:dyDescent="0.2">
      <c r="B19" s="296" t="s">
        <v>182</v>
      </c>
      <c r="C19" s="297"/>
      <c r="D19" s="297"/>
      <c r="E19" s="297"/>
      <c r="F19" s="297"/>
      <c r="G19" s="297"/>
    </row>
    <row r="20" spans="2:11" s="189" customFormat="1" x14ac:dyDescent="0.2">
      <c r="B20" s="230"/>
      <c r="C20"/>
      <c r="D20"/>
      <c r="E20"/>
      <c r="F20"/>
      <c r="G20" s="73"/>
      <c r="H20" s="73"/>
    </row>
    <row r="21" spans="2:11" s="189" customFormat="1" x14ac:dyDescent="0.2">
      <c r="B21" s="229" t="s">
        <v>86</v>
      </c>
      <c r="C21" s="141"/>
      <c r="D21" s="141"/>
      <c r="E21" s="141"/>
      <c r="F21" s="141"/>
    </row>
    <row r="22" spans="2:11" s="189" customFormat="1" x14ac:dyDescent="0.2">
      <c r="B22" s="296" t="s">
        <v>87</v>
      </c>
      <c r="C22" s="297"/>
      <c r="D22" s="297"/>
      <c r="E22" s="297"/>
      <c r="F22" s="297"/>
      <c r="G22" s="297"/>
    </row>
    <row r="23" spans="2:11" s="189" customFormat="1" x14ac:dyDescent="0.2">
      <c r="B23" s="293"/>
      <c r="C23" s="293"/>
      <c r="D23" s="293"/>
      <c r="E23" s="293"/>
      <c r="F23" s="293"/>
      <c r="G23" s="293"/>
      <c r="H23" s="293"/>
      <c r="K23" s="69"/>
    </row>
    <row r="24" spans="2:11" x14ac:dyDescent="0.2">
      <c r="B24" s="74"/>
    </row>
    <row r="25" spans="2:11" x14ac:dyDescent="0.2">
      <c r="B25" s="71"/>
    </row>
    <row r="26" spans="2:11" x14ac:dyDescent="0.2">
      <c r="B26" s="73"/>
    </row>
    <row r="27" spans="2:11" x14ac:dyDescent="0.2">
      <c r="B27" s="73"/>
    </row>
    <row r="28" spans="2:11" x14ac:dyDescent="0.2">
      <c r="B28" s="75"/>
    </row>
  </sheetData>
  <mergeCells count="4">
    <mergeCell ref="B23:H23"/>
    <mergeCell ref="A1:N1"/>
    <mergeCell ref="B19:G19"/>
    <mergeCell ref="B22:G22"/>
  </mergeCells>
  <hyperlinks>
    <hyperlink ref="B22" r:id="rId1" xr:uid="{8A60C47F-F07F-4D87-A15A-2741016E9A9F}"/>
    <hyperlink ref="B19" r:id="rId2" display="tel: 010-414 42 36, e-post: fredrik.lindberg@trafa.se" xr:uid="{2FA3AD44-6C70-4334-B195-F3CFD9E1D592}"/>
    <hyperlink ref="B19:G19" r:id="rId3" display="tel: 010-414 42 48, e-post: abboud.ado@trafa.se" xr:uid="{C7FC558E-65D1-4874-84C6-5F9F86D939F6}"/>
    <hyperlink ref="B22:G22" r:id="rId4" display="tel: 010-414 42 23, e-post: fredrik.soderbaum@trafa.se" xr:uid="{69FB1F6E-53F4-4EB8-B557-14601994FB70}"/>
  </hyperlinks>
  <pageMargins left="0.70866141732283472" right="0.70866141732283472" top="0.74803149606299213" bottom="0.74803149606299213" header="0.31496062992125984" footer="0.31496062992125984"/>
  <pageSetup paperSize="9" scale="72"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dimension ref="A1:BA23"/>
  <sheetViews>
    <sheetView zoomScaleNormal="100" workbookViewId="0"/>
  </sheetViews>
  <sheetFormatPr defaultColWidth="8.85546875" defaultRowHeight="11.25" x14ac:dyDescent="0.2"/>
  <cols>
    <col min="1" max="1" width="29.85546875" style="7" customWidth="1"/>
    <col min="2" max="2" width="11.7109375" style="7" bestFit="1" customWidth="1"/>
    <col min="3" max="3" width="1" style="7" customWidth="1"/>
    <col min="4" max="4" width="11.28515625" style="7" bestFit="1" customWidth="1"/>
    <col min="5" max="5" width="1" style="131" customWidth="1"/>
    <col min="6" max="6" width="12" style="131" customWidth="1"/>
    <col min="7" max="7" width="1" style="131" customWidth="1"/>
    <col min="8" max="8" width="10.140625" style="131" customWidth="1"/>
    <col min="9" max="9" width="1" style="131" customWidth="1"/>
    <col min="10" max="10" width="12.7109375" style="131" customWidth="1"/>
    <col min="11" max="11" width="1" style="131" customWidth="1"/>
    <col min="12" max="12" width="12" style="131" customWidth="1"/>
    <col min="13" max="13" width="1" style="131" customWidth="1"/>
    <col min="14" max="14" width="9.85546875" style="131" customWidth="1"/>
    <col min="15" max="15" width="1" style="131" customWidth="1"/>
    <col min="16" max="16" width="12.7109375" style="131" customWidth="1"/>
    <col min="17" max="17" width="1" style="131" customWidth="1"/>
    <col min="18" max="18" width="4.85546875" style="7" customWidth="1"/>
    <col min="19" max="19" width="8.7109375" style="27" bestFit="1" customWidth="1"/>
    <col min="20" max="20" width="1.42578125" style="27" bestFit="1" customWidth="1"/>
    <col min="21" max="21" width="8.7109375" style="27" bestFit="1" customWidth="1"/>
    <col min="22" max="22" width="1.42578125" style="27" bestFit="1" customWidth="1"/>
    <col min="23" max="23" width="7.140625" style="27" bestFit="1" customWidth="1"/>
    <col min="24" max="24" width="1.42578125" style="27" bestFit="1" customWidth="1"/>
    <col min="25" max="25" width="6.28515625" style="48" bestFit="1" customWidth="1"/>
    <col min="26" max="26" width="1.42578125" style="27" bestFit="1" customWidth="1"/>
    <col min="27" max="27" width="8" style="27" bestFit="1" customWidth="1"/>
    <col min="28" max="28" width="1.42578125" style="27" bestFit="1" customWidth="1"/>
    <col min="29" max="29" width="8" style="27" bestFit="1" customWidth="1"/>
    <col min="30" max="30" width="1.42578125" style="27" bestFit="1" customWidth="1"/>
    <col min="31" max="31" width="7.140625" style="27" bestFit="1" customWidth="1"/>
    <col min="32" max="32" width="1.42578125" style="27" bestFit="1" customWidth="1"/>
    <col min="33" max="33" width="8" style="27" bestFit="1" customWidth="1"/>
    <col min="34" max="174" width="9.140625" style="7"/>
    <col min="175" max="175" width="13.85546875" style="7" customWidth="1"/>
    <col min="176" max="176" width="8.42578125" style="7" customWidth="1"/>
    <col min="177" max="177" width="1" style="7" customWidth="1"/>
    <col min="178" max="178" width="9.85546875" style="7" customWidth="1"/>
    <col min="179" max="179" width="0.85546875" style="7" customWidth="1"/>
    <col min="180" max="180" width="9.140625" style="7"/>
    <col min="181" max="181" width="1" style="7" customWidth="1"/>
    <col min="182" max="182" width="10.42578125" style="7" customWidth="1"/>
    <col min="183" max="183" width="0.85546875" style="7" customWidth="1"/>
    <col min="184" max="184" width="11.7109375" style="7" bestFit="1" customWidth="1"/>
    <col min="185" max="185" width="1" style="7" customWidth="1"/>
    <col min="186" max="186" width="11.28515625" style="7" bestFit="1" customWidth="1"/>
    <col min="187" max="187" width="1" style="7" customWidth="1"/>
    <col min="188" max="190" width="7" style="7" bestFit="1" customWidth="1"/>
    <col min="191" max="191" width="1" style="7" customWidth="1"/>
    <col min="192" max="192" width="8.42578125" style="7" customWidth="1"/>
    <col min="193" max="194" width="7" style="7" bestFit="1" customWidth="1"/>
    <col min="195" max="195" width="1" style="7" customWidth="1"/>
    <col min="196" max="196" width="12.140625" style="7" bestFit="1" customWidth="1"/>
    <col min="197" max="430" width="9.140625" style="7"/>
    <col min="431" max="431" width="13.85546875" style="7" customWidth="1"/>
    <col min="432" max="432" width="8.42578125" style="7" customWidth="1"/>
    <col min="433" max="433" width="1" style="7" customWidth="1"/>
    <col min="434" max="434" width="9.85546875" style="7" customWidth="1"/>
    <col min="435" max="435" width="0.85546875" style="7" customWidth="1"/>
    <col min="436" max="436" width="9.140625" style="7"/>
    <col min="437" max="437" width="1" style="7" customWidth="1"/>
    <col min="438" max="438" width="10.42578125" style="7" customWidth="1"/>
    <col min="439" max="439" width="0.85546875" style="7" customWidth="1"/>
    <col min="440" max="440" width="11.7109375" style="7" bestFit="1" customWidth="1"/>
    <col min="441" max="441" width="1" style="7" customWidth="1"/>
    <col min="442" max="442" width="11.28515625" style="7" bestFit="1" customWidth="1"/>
    <col min="443" max="443" width="1" style="7" customWidth="1"/>
    <col min="444" max="446" width="7" style="7" bestFit="1" customWidth="1"/>
    <col min="447" max="447" width="1" style="7" customWidth="1"/>
    <col min="448" max="448" width="8.42578125" style="7" customWidth="1"/>
    <col min="449" max="450" width="7" style="7" bestFit="1" customWidth="1"/>
    <col min="451" max="451" width="1" style="7" customWidth="1"/>
    <col min="452" max="452" width="12.140625" style="7" bestFit="1" customWidth="1"/>
    <col min="453" max="686" width="9.140625" style="7"/>
    <col min="687" max="687" width="13.85546875" style="7" customWidth="1"/>
    <col min="688" max="688" width="8.42578125" style="7" customWidth="1"/>
    <col min="689" max="689" width="1" style="7" customWidth="1"/>
    <col min="690" max="690" width="9.85546875" style="7" customWidth="1"/>
    <col min="691" max="691" width="0.85546875" style="7" customWidth="1"/>
    <col min="692" max="692" width="9.140625" style="7"/>
    <col min="693" max="693" width="1" style="7" customWidth="1"/>
    <col min="694" max="694" width="10.42578125" style="7" customWidth="1"/>
    <col min="695" max="695" width="0.85546875" style="7" customWidth="1"/>
    <col min="696" max="696" width="11.7109375" style="7" bestFit="1" customWidth="1"/>
    <col min="697" max="697" width="1" style="7" customWidth="1"/>
    <col min="698" max="698" width="11.28515625" style="7" bestFit="1" customWidth="1"/>
    <col min="699" max="699" width="1" style="7" customWidth="1"/>
    <col min="700" max="702" width="7" style="7" bestFit="1" customWidth="1"/>
    <col min="703" max="703" width="1" style="7" customWidth="1"/>
    <col min="704" max="704" width="8.42578125" style="7" customWidth="1"/>
    <col min="705" max="706" width="7" style="7" bestFit="1" customWidth="1"/>
    <col min="707" max="707" width="1" style="7" customWidth="1"/>
    <col min="708" max="708" width="12.140625" style="7" bestFit="1" customWidth="1"/>
    <col min="709" max="942" width="9.140625" style="7"/>
    <col min="943" max="943" width="13.85546875" style="7" customWidth="1"/>
    <col min="944" max="944" width="8.42578125" style="7" customWidth="1"/>
    <col min="945" max="945" width="1" style="7" customWidth="1"/>
    <col min="946" max="946" width="9.85546875" style="7" customWidth="1"/>
    <col min="947" max="947" width="0.85546875" style="7" customWidth="1"/>
    <col min="948" max="948" width="9.140625" style="7"/>
    <col min="949" max="949" width="1" style="7" customWidth="1"/>
    <col min="950" max="950" width="10.42578125" style="7" customWidth="1"/>
    <col min="951" max="951" width="0.85546875" style="7" customWidth="1"/>
    <col min="952" max="952" width="11.7109375" style="7" bestFit="1" customWidth="1"/>
    <col min="953" max="953" width="1" style="7" customWidth="1"/>
    <col min="954" max="954" width="11.28515625" style="7" bestFit="1" customWidth="1"/>
    <col min="955" max="955" width="1" style="7" customWidth="1"/>
    <col min="956" max="958" width="7" style="7" bestFit="1" customWidth="1"/>
    <col min="959" max="959" width="1" style="7" customWidth="1"/>
    <col min="960" max="960" width="8.42578125" style="7" customWidth="1"/>
    <col min="961" max="962" width="7" style="7" bestFit="1" customWidth="1"/>
    <col min="963" max="963" width="1" style="7" customWidth="1"/>
    <col min="964" max="964" width="12.140625" style="7" bestFit="1" customWidth="1"/>
    <col min="965" max="1198" width="9.140625" style="7"/>
    <col min="1199" max="1199" width="13.85546875" style="7" customWidth="1"/>
    <col min="1200" max="1200" width="8.42578125" style="7" customWidth="1"/>
    <col min="1201" max="1201" width="1" style="7" customWidth="1"/>
    <col min="1202" max="1202" width="9.85546875" style="7" customWidth="1"/>
    <col min="1203" max="1203" width="0.85546875" style="7" customWidth="1"/>
    <col min="1204" max="1204" width="9.140625" style="7"/>
    <col min="1205" max="1205" width="1" style="7" customWidth="1"/>
    <col min="1206" max="1206" width="10.42578125" style="7" customWidth="1"/>
    <col min="1207" max="1207" width="0.85546875" style="7" customWidth="1"/>
    <col min="1208" max="1208" width="11.7109375" style="7" bestFit="1" customWidth="1"/>
    <col min="1209" max="1209" width="1" style="7" customWidth="1"/>
    <col min="1210" max="1210" width="11.28515625" style="7" bestFit="1" customWidth="1"/>
    <col min="1211" max="1211" width="1" style="7" customWidth="1"/>
    <col min="1212" max="1214" width="7" style="7" bestFit="1" customWidth="1"/>
    <col min="1215" max="1215" width="1" style="7" customWidth="1"/>
    <col min="1216" max="1216" width="8.42578125" style="7" customWidth="1"/>
    <col min="1217" max="1218" width="7" style="7" bestFit="1" customWidth="1"/>
    <col min="1219" max="1219" width="1" style="7" customWidth="1"/>
    <col min="1220" max="1220" width="12.140625" style="7" bestFit="1" customWidth="1"/>
    <col min="1221" max="1454" width="9.140625" style="7"/>
    <col min="1455" max="1455" width="13.85546875" style="7" customWidth="1"/>
    <col min="1456" max="1456" width="8.42578125" style="7" customWidth="1"/>
    <col min="1457" max="1457" width="1" style="7" customWidth="1"/>
    <col min="1458" max="1458" width="9.85546875" style="7" customWidth="1"/>
    <col min="1459" max="1459" width="0.85546875" style="7" customWidth="1"/>
    <col min="1460" max="1460" width="9.140625" style="7"/>
    <col min="1461" max="1461" width="1" style="7" customWidth="1"/>
    <col min="1462" max="1462" width="10.42578125" style="7" customWidth="1"/>
    <col min="1463" max="1463" width="0.85546875" style="7" customWidth="1"/>
    <col min="1464" max="1464" width="11.7109375" style="7" bestFit="1" customWidth="1"/>
    <col min="1465" max="1465" width="1" style="7" customWidth="1"/>
    <col min="1466" max="1466" width="11.28515625" style="7" bestFit="1" customWidth="1"/>
    <col min="1467" max="1467" width="1" style="7" customWidth="1"/>
    <col min="1468" max="1470" width="7" style="7" bestFit="1" customWidth="1"/>
    <col min="1471" max="1471" width="1" style="7" customWidth="1"/>
    <col min="1472" max="1472" width="8.42578125" style="7" customWidth="1"/>
    <col min="1473" max="1474" width="7" style="7" bestFit="1" customWidth="1"/>
    <col min="1475" max="1475" width="1" style="7" customWidth="1"/>
    <col min="1476" max="1476" width="12.140625" style="7" bestFit="1" customWidth="1"/>
    <col min="1477" max="1710" width="9.140625" style="7"/>
    <col min="1711" max="1711" width="13.85546875" style="7" customWidth="1"/>
    <col min="1712" max="1712" width="8.42578125" style="7" customWidth="1"/>
    <col min="1713" max="1713" width="1" style="7" customWidth="1"/>
    <col min="1714" max="1714" width="9.85546875" style="7" customWidth="1"/>
    <col min="1715" max="1715" width="0.85546875" style="7" customWidth="1"/>
    <col min="1716" max="1716" width="9.140625" style="7"/>
    <col min="1717" max="1717" width="1" style="7" customWidth="1"/>
    <col min="1718" max="1718" width="10.42578125" style="7" customWidth="1"/>
    <col min="1719" max="1719" width="0.85546875" style="7" customWidth="1"/>
    <col min="1720" max="1720" width="11.7109375" style="7" bestFit="1" customWidth="1"/>
    <col min="1721" max="1721" width="1" style="7" customWidth="1"/>
    <col min="1722" max="1722" width="11.28515625" style="7" bestFit="1" customWidth="1"/>
    <col min="1723" max="1723" width="1" style="7" customWidth="1"/>
    <col min="1724" max="1726" width="7" style="7" bestFit="1" customWidth="1"/>
    <col min="1727" max="1727" width="1" style="7" customWidth="1"/>
    <col min="1728" max="1728" width="8.42578125" style="7" customWidth="1"/>
    <col min="1729" max="1730" width="7" style="7" bestFit="1" customWidth="1"/>
    <col min="1731" max="1731" width="1" style="7" customWidth="1"/>
    <col min="1732" max="1732" width="12.140625" style="7" bestFit="1" customWidth="1"/>
    <col min="1733" max="1966" width="9.140625" style="7"/>
    <col min="1967" max="1967" width="13.85546875" style="7" customWidth="1"/>
    <col min="1968" max="1968" width="8.42578125" style="7" customWidth="1"/>
    <col min="1969" max="1969" width="1" style="7" customWidth="1"/>
    <col min="1970" max="1970" width="9.85546875" style="7" customWidth="1"/>
    <col min="1971" max="1971" width="0.85546875" style="7" customWidth="1"/>
    <col min="1972" max="1972" width="9.140625" style="7"/>
    <col min="1973" max="1973" width="1" style="7" customWidth="1"/>
    <col min="1974" max="1974" width="10.42578125" style="7" customWidth="1"/>
    <col min="1975" max="1975" width="0.85546875" style="7" customWidth="1"/>
    <col min="1976" max="1976" width="11.7109375" style="7" bestFit="1" customWidth="1"/>
    <col min="1977" max="1977" width="1" style="7" customWidth="1"/>
    <col min="1978" max="1978" width="11.28515625" style="7" bestFit="1" customWidth="1"/>
    <col min="1979" max="1979" width="1" style="7" customWidth="1"/>
    <col min="1980" max="1982" width="7" style="7" bestFit="1" customWidth="1"/>
    <col min="1983" max="1983" width="1" style="7" customWidth="1"/>
    <col min="1984" max="1984" width="8.42578125" style="7" customWidth="1"/>
    <col min="1985" max="1986" width="7" style="7" bestFit="1" customWidth="1"/>
    <col min="1987" max="1987" width="1" style="7" customWidth="1"/>
    <col min="1988" max="1988" width="12.140625" style="7" bestFit="1" customWidth="1"/>
    <col min="1989" max="2222" width="9.140625" style="7"/>
    <col min="2223" max="2223" width="13.85546875" style="7" customWidth="1"/>
    <col min="2224" max="2224" width="8.42578125" style="7" customWidth="1"/>
    <col min="2225" max="2225" width="1" style="7" customWidth="1"/>
    <col min="2226" max="2226" width="9.85546875" style="7" customWidth="1"/>
    <col min="2227" max="2227" width="0.85546875" style="7" customWidth="1"/>
    <col min="2228" max="2228" width="9.140625" style="7"/>
    <col min="2229" max="2229" width="1" style="7" customWidth="1"/>
    <col min="2230" max="2230" width="10.42578125" style="7" customWidth="1"/>
    <col min="2231" max="2231" width="0.85546875" style="7" customWidth="1"/>
    <col min="2232" max="2232" width="11.7109375" style="7" bestFit="1" customWidth="1"/>
    <col min="2233" max="2233" width="1" style="7" customWidth="1"/>
    <col min="2234" max="2234" width="11.28515625" style="7" bestFit="1" customWidth="1"/>
    <col min="2235" max="2235" width="1" style="7" customWidth="1"/>
    <col min="2236" max="2238" width="7" style="7" bestFit="1" customWidth="1"/>
    <col min="2239" max="2239" width="1" style="7" customWidth="1"/>
    <col min="2240" max="2240" width="8.42578125" style="7" customWidth="1"/>
    <col min="2241" max="2242" width="7" style="7" bestFit="1" customWidth="1"/>
    <col min="2243" max="2243" width="1" style="7" customWidth="1"/>
    <col min="2244" max="2244" width="12.140625" style="7" bestFit="1" customWidth="1"/>
    <col min="2245" max="2478" width="9.140625" style="7"/>
    <col min="2479" max="2479" width="13.85546875" style="7" customWidth="1"/>
    <col min="2480" max="2480" width="8.42578125" style="7" customWidth="1"/>
    <col min="2481" max="2481" width="1" style="7" customWidth="1"/>
    <col min="2482" max="2482" width="9.85546875" style="7" customWidth="1"/>
    <col min="2483" max="2483" width="0.85546875" style="7" customWidth="1"/>
    <col min="2484" max="2484" width="9.140625" style="7"/>
    <col min="2485" max="2485" width="1" style="7" customWidth="1"/>
    <col min="2486" max="2486" width="10.42578125" style="7" customWidth="1"/>
    <col min="2487" max="2487" width="0.85546875" style="7" customWidth="1"/>
    <col min="2488" max="2488" width="11.7109375" style="7" bestFit="1" customWidth="1"/>
    <col min="2489" max="2489" width="1" style="7" customWidth="1"/>
    <col min="2490" max="2490" width="11.28515625" style="7" bestFit="1" customWidth="1"/>
    <col min="2491" max="2491" width="1" style="7" customWidth="1"/>
    <col min="2492" max="2494" width="7" style="7" bestFit="1" customWidth="1"/>
    <col min="2495" max="2495" width="1" style="7" customWidth="1"/>
    <col min="2496" max="2496" width="8.42578125" style="7" customWidth="1"/>
    <col min="2497" max="2498" width="7" style="7" bestFit="1" customWidth="1"/>
    <col min="2499" max="2499" width="1" style="7" customWidth="1"/>
    <col min="2500" max="2500" width="12.140625" style="7" bestFit="1" customWidth="1"/>
    <col min="2501" max="2734" width="9.140625" style="7"/>
    <col min="2735" max="2735" width="13.85546875" style="7" customWidth="1"/>
    <col min="2736" max="2736" width="8.42578125" style="7" customWidth="1"/>
    <col min="2737" max="2737" width="1" style="7" customWidth="1"/>
    <col min="2738" max="2738" width="9.85546875" style="7" customWidth="1"/>
    <col min="2739" max="2739" width="0.85546875" style="7" customWidth="1"/>
    <col min="2740" max="2740" width="9.140625" style="7"/>
    <col min="2741" max="2741" width="1" style="7" customWidth="1"/>
    <col min="2742" max="2742" width="10.42578125" style="7" customWidth="1"/>
    <col min="2743" max="2743" width="0.85546875" style="7" customWidth="1"/>
    <col min="2744" max="2744" width="11.7109375" style="7" bestFit="1" customWidth="1"/>
    <col min="2745" max="2745" width="1" style="7" customWidth="1"/>
    <col min="2746" max="2746" width="11.28515625" style="7" bestFit="1" customWidth="1"/>
    <col min="2747" max="2747" width="1" style="7" customWidth="1"/>
    <col min="2748" max="2750" width="7" style="7" bestFit="1" customWidth="1"/>
    <col min="2751" max="2751" width="1" style="7" customWidth="1"/>
    <col min="2752" max="2752" width="8.42578125" style="7" customWidth="1"/>
    <col min="2753" max="2754" width="7" style="7" bestFit="1" customWidth="1"/>
    <col min="2755" max="2755" width="1" style="7" customWidth="1"/>
    <col min="2756" max="2756" width="12.140625" style="7" bestFit="1" customWidth="1"/>
    <col min="2757" max="2990" width="9.140625" style="7"/>
    <col min="2991" max="2991" width="13.85546875" style="7" customWidth="1"/>
    <col min="2992" max="2992" width="8.42578125" style="7" customWidth="1"/>
    <col min="2993" max="2993" width="1" style="7" customWidth="1"/>
    <col min="2994" max="2994" width="9.85546875" style="7" customWidth="1"/>
    <col min="2995" max="2995" width="0.85546875" style="7" customWidth="1"/>
    <col min="2996" max="2996" width="9.140625" style="7"/>
    <col min="2997" max="2997" width="1" style="7" customWidth="1"/>
    <col min="2998" max="2998" width="10.42578125" style="7" customWidth="1"/>
    <col min="2999" max="2999" width="0.85546875" style="7" customWidth="1"/>
    <col min="3000" max="3000" width="11.7109375" style="7" bestFit="1" customWidth="1"/>
    <col min="3001" max="3001" width="1" style="7" customWidth="1"/>
    <col min="3002" max="3002" width="11.28515625" style="7" bestFit="1" customWidth="1"/>
    <col min="3003" max="3003" width="1" style="7" customWidth="1"/>
    <col min="3004" max="3006" width="7" style="7" bestFit="1" customWidth="1"/>
    <col min="3007" max="3007" width="1" style="7" customWidth="1"/>
    <col min="3008" max="3008" width="8.42578125" style="7" customWidth="1"/>
    <col min="3009" max="3010" width="7" style="7" bestFit="1" customWidth="1"/>
    <col min="3011" max="3011" width="1" style="7" customWidth="1"/>
    <col min="3012" max="3012" width="12.140625" style="7" bestFit="1" customWidth="1"/>
    <col min="3013" max="3246" width="9.140625" style="7"/>
    <col min="3247" max="3247" width="13.85546875" style="7" customWidth="1"/>
    <col min="3248" max="3248" width="8.42578125" style="7" customWidth="1"/>
    <col min="3249" max="3249" width="1" style="7" customWidth="1"/>
    <col min="3250" max="3250" width="9.85546875" style="7" customWidth="1"/>
    <col min="3251" max="3251" width="0.85546875" style="7" customWidth="1"/>
    <col min="3252" max="3252" width="9.140625" style="7"/>
    <col min="3253" max="3253" width="1" style="7" customWidth="1"/>
    <col min="3254" max="3254" width="10.42578125" style="7" customWidth="1"/>
    <col min="3255" max="3255" width="0.85546875" style="7" customWidth="1"/>
    <col min="3256" max="3256" width="11.7109375" style="7" bestFit="1" customWidth="1"/>
    <col min="3257" max="3257" width="1" style="7" customWidth="1"/>
    <col min="3258" max="3258" width="11.28515625" style="7" bestFit="1" customWidth="1"/>
    <col min="3259" max="3259" width="1" style="7" customWidth="1"/>
    <col min="3260" max="3262" width="7" style="7" bestFit="1" customWidth="1"/>
    <col min="3263" max="3263" width="1" style="7" customWidth="1"/>
    <col min="3264" max="3264" width="8.42578125" style="7" customWidth="1"/>
    <col min="3265" max="3266" width="7" style="7" bestFit="1" customWidth="1"/>
    <col min="3267" max="3267" width="1" style="7" customWidth="1"/>
    <col min="3268" max="3268" width="12.140625" style="7" bestFit="1" customWidth="1"/>
    <col min="3269" max="3502" width="9.140625" style="7"/>
    <col min="3503" max="3503" width="13.85546875" style="7" customWidth="1"/>
    <col min="3504" max="3504" width="8.42578125" style="7" customWidth="1"/>
    <col min="3505" max="3505" width="1" style="7" customWidth="1"/>
    <col min="3506" max="3506" width="9.85546875" style="7" customWidth="1"/>
    <col min="3507" max="3507" width="0.85546875" style="7" customWidth="1"/>
    <col min="3508" max="3508" width="9.140625" style="7"/>
    <col min="3509" max="3509" width="1" style="7" customWidth="1"/>
    <col min="3510" max="3510" width="10.42578125" style="7" customWidth="1"/>
    <col min="3511" max="3511" width="0.85546875" style="7" customWidth="1"/>
    <col min="3512" max="3512" width="11.7109375" style="7" bestFit="1" customWidth="1"/>
    <col min="3513" max="3513" width="1" style="7" customWidth="1"/>
    <col min="3514" max="3514" width="11.28515625" style="7" bestFit="1" customWidth="1"/>
    <col min="3515" max="3515" width="1" style="7" customWidth="1"/>
    <col min="3516" max="3518" width="7" style="7" bestFit="1" customWidth="1"/>
    <col min="3519" max="3519" width="1" style="7" customWidth="1"/>
    <col min="3520" max="3520" width="8.42578125" style="7" customWidth="1"/>
    <col min="3521" max="3522" width="7" style="7" bestFit="1" customWidth="1"/>
    <col min="3523" max="3523" width="1" style="7" customWidth="1"/>
    <col min="3524" max="3524" width="12.140625" style="7" bestFit="1" customWidth="1"/>
    <col min="3525" max="3758" width="9.140625" style="7"/>
    <col min="3759" max="3759" width="13.85546875" style="7" customWidth="1"/>
    <col min="3760" max="3760" width="8.42578125" style="7" customWidth="1"/>
    <col min="3761" max="3761" width="1" style="7" customWidth="1"/>
    <col min="3762" max="3762" width="9.85546875" style="7" customWidth="1"/>
    <col min="3763" max="3763" width="0.85546875" style="7" customWidth="1"/>
    <col min="3764" max="3764" width="9.140625" style="7"/>
    <col min="3765" max="3765" width="1" style="7" customWidth="1"/>
    <col min="3766" max="3766" width="10.42578125" style="7" customWidth="1"/>
    <col min="3767" max="3767" width="0.85546875" style="7" customWidth="1"/>
    <col min="3768" max="3768" width="11.7109375" style="7" bestFit="1" customWidth="1"/>
    <col min="3769" max="3769" width="1" style="7" customWidth="1"/>
    <col min="3770" max="3770" width="11.28515625" style="7" bestFit="1" customWidth="1"/>
    <col min="3771" max="3771" width="1" style="7" customWidth="1"/>
    <col min="3772" max="3774" width="7" style="7" bestFit="1" customWidth="1"/>
    <col min="3775" max="3775" width="1" style="7" customWidth="1"/>
    <col min="3776" max="3776" width="8.42578125" style="7" customWidth="1"/>
    <col min="3777" max="3778" width="7" style="7" bestFit="1" customWidth="1"/>
    <col min="3779" max="3779" width="1" style="7" customWidth="1"/>
    <col min="3780" max="3780" width="12.140625" style="7" bestFit="1" customWidth="1"/>
    <col min="3781" max="4014" width="9.140625" style="7"/>
    <col min="4015" max="4015" width="13.85546875" style="7" customWidth="1"/>
    <col min="4016" max="4016" width="8.42578125" style="7" customWidth="1"/>
    <col min="4017" max="4017" width="1" style="7" customWidth="1"/>
    <col min="4018" max="4018" width="9.85546875" style="7" customWidth="1"/>
    <col min="4019" max="4019" width="0.85546875" style="7" customWidth="1"/>
    <col min="4020" max="4020" width="9.140625" style="7"/>
    <col min="4021" max="4021" width="1" style="7" customWidth="1"/>
    <col min="4022" max="4022" width="10.42578125" style="7" customWidth="1"/>
    <col min="4023" max="4023" width="0.85546875" style="7" customWidth="1"/>
    <col min="4024" max="4024" width="11.7109375" style="7" bestFit="1" customWidth="1"/>
    <col min="4025" max="4025" width="1" style="7" customWidth="1"/>
    <col min="4026" max="4026" width="11.28515625" style="7" bestFit="1" customWidth="1"/>
    <col min="4027" max="4027" width="1" style="7" customWidth="1"/>
    <col min="4028" max="4030" width="7" style="7" bestFit="1" customWidth="1"/>
    <col min="4031" max="4031" width="1" style="7" customWidth="1"/>
    <col min="4032" max="4032" width="8.42578125" style="7" customWidth="1"/>
    <col min="4033" max="4034" width="7" style="7" bestFit="1" customWidth="1"/>
    <col min="4035" max="4035" width="1" style="7" customWidth="1"/>
    <col min="4036" max="4036" width="12.140625" style="7" bestFit="1" customWidth="1"/>
    <col min="4037" max="4270" width="9.140625" style="7"/>
    <col min="4271" max="4271" width="13.85546875" style="7" customWidth="1"/>
    <col min="4272" max="4272" width="8.42578125" style="7" customWidth="1"/>
    <col min="4273" max="4273" width="1" style="7" customWidth="1"/>
    <col min="4274" max="4274" width="9.85546875" style="7" customWidth="1"/>
    <col min="4275" max="4275" width="0.85546875" style="7" customWidth="1"/>
    <col min="4276" max="4276" width="9.140625" style="7"/>
    <col min="4277" max="4277" width="1" style="7" customWidth="1"/>
    <col min="4278" max="4278" width="10.42578125" style="7" customWidth="1"/>
    <col min="4279" max="4279" width="0.85546875" style="7" customWidth="1"/>
    <col min="4280" max="4280" width="11.7109375" style="7" bestFit="1" customWidth="1"/>
    <col min="4281" max="4281" width="1" style="7" customWidth="1"/>
    <col min="4282" max="4282" width="11.28515625" style="7" bestFit="1" customWidth="1"/>
    <col min="4283" max="4283" width="1" style="7" customWidth="1"/>
    <col min="4284" max="4286" width="7" style="7" bestFit="1" customWidth="1"/>
    <col min="4287" max="4287" width="1" style="7" customWidth="1"/>
    <col min="4288" max="4288" width="8.42578125" style="7" customWidth="1"/>
    <col min="4289" max="4290" width="7" style="7" bestFit="1" customWidth="1"/>
    <col min="4291" max="4291" width="1" style="7" customWidth="1"/>
    <col min="4292" max="4292" width="12.140625" style="7" bestFit="1" customWidth="1"/>
    <col min="4293" max="4526" width="9.140625" style="7"/>
    <col min="4527" max="4527" width="13.85546875" style="7" customWidth="1"/>
    <col min="4528" max="4528" width="8.42578125" style="7" customWidth="1"/>
    <col min="4529" max="4529" width="1" style="7" customWidth="1"/>
    <col min="4530" max="4530" width="9.85546875" style="7" customWidth="1"/>
    <col min="4531" max="4531" width="0.85546875" style="7" customWidth="1"/>
    <col min="4532" max="4532" width="9.140625" style="7"/>
    <col min="4533" max="4533" width="1" style="7" customWidth="1"/>
    <col min="4534" max="4534" width="10.42578125" style="7" customWidth="1"/>
    <col min="4535" max="4535" width="0.85546875" style="7" customWidth="1"/>
    <col min="4536" max="4536" width="11.7109375" style="7" bestFit="1" customWidth="1"/>
    <col min="4537" max="4537" width="1" style="7" customWidth="1"/>
    <col min="4538" max="4538" width="11.28515625" style="7" bestFit="1" customWidth="1"/>
    <col min="4539" max="4539" width="1" style="7" customWidth="1"/>
    <col min="4540" max="4542" width="7" style="7" bestFit="1" customWidth="1"/>
    <col min="4543" max="4543" width="1" style="7" customWidth="1"/>
    <col min="4544" max="4544" width="8.42578125" style="7" customWidth="1"/>
    <col min="4545" max="4546" width="7" style="7" bestFit="1" customWidth="1"/>
    <col min="4547" max="4547" width="1" style="7" customWidth="1"/>
    <col min="4548" max="4548" width="12.140625" style="7" bestFit="1" customWidth="1"/>
    <col min="4549" max="4782" width="9.140625" style="7"/>
    <col min="4783" max="4783" width="13.85546875" style="7" customWidth="1"/>
    <col min="4784" max="4784" width="8.42578125" style="7" customWidth="1"/>
    <col min="4785" max="4785" width="1" style="7" customWidth="1"/>
    <col min="4786" max="4786" width="9.85546875" style="7" customWidth="1"/>
    <col min="4787" max="4787" width="0.85546875" style="7" customWidth="1"/>
    <col min="4788" max="4788" width="9.140625" style="7"/>
    <col min="4789" max="4789" width="1" style="7" customWidth="1"/>
    <col min="4790" max="4790" width="10.42578125" style="7" customWidth="1"/>
    <col min="4791" max="4791" width="0.85546875" style="7" customWidth="1"/>
    <col min="4792" max="4792" width="11.7109375" style="7" bestFit="1" customWidth="1"/>
    <col min="4793" max="4793" width="1" style="7" customWidth="1"/>
    <col min="4794" max="4794" width="11.28515625" style="7" bestFit="1" customWidth="1"/>
    <col min="4795" max="4795" width="1" style="7" customWidth="1"/>
    <col min="4796" max="4798" width="7" style="7" bestFit="1" customWidth="1"/>
    <col min="4799" max="4799" width="1" style="7" customWidth="1"/>
    <col min="4800" max="4800" width="8.42578125" style="7" customWidth="1"/>
    <col min="4801" max="4802" width="7" style="7" bestFit="1" customWidth="1"/>
    <col min="4803" max="4803" width="1" style="7" customWidth="1"/>
    <col min="4804" max="4804" width="12.140625" style="7" bestFit="1" customWidth="1"/>
    <col min="4805" max="5038" width="9.140625" style="7"/>
    <col min="5039" max="5039" width="13.85546875" style="7" customWidth="1"/>
    <col min="5040" max="5040" width="8.42578125" style="7" customWidth="1"/>
    <col min="5041" max="5041" width="1" style="7" customWidth="1"/>
    <col min="5042" max="5042" width="9.85546875" style="7" customWidth="1"/>
    <col min="5043" max="5043" width="0.85546875" style="7" customWidth="1"/>
    <col min="5044" max="5044" width="9.140625" style="7"/>
    <col min="5045" max="5045" width="1" style="7" customWidth="1"/>
    <col min="5046" max="5046" width="10.42578125" style="7" customWidth="1"/>
    <col min="5047" max="5047" width="0.85546875" style="7" customWidth="1"/>
    <col min="5048" max="5048" width="11.7109375" style="7" bestFit="1" customWidth="1"/>
    <col min="5049" max="5049" width="1" style="7" customWidth="1"/>
    <col min="5050" max="5050" width="11.28515625" style="7" bestFit="1" customWidth="1"/>
    <col min="5051" max="5051" width="1" style="7" customWidth="1"/>
    <col min="5052" max="5054" width="7" style="7" bestFit="1" customWidth="1"/>
    <col min="5055" max="5055" width="1" style="7" customWidth="1"/>
    <col min="5056" max="5056" width="8.42578125" style="7" customWidth="1"/>
    <col min="5057" max="5058" width="7" style="7" bestFit="1" customWidth="1"/>
    <col min="5059" max="5059" width="1" style="7" customWidth="1"/>
    <col min="5060" max="5060" width="12.140625" style="7" bestFit="1" customWidth="1"/>
    <col min="5061" max="5294" width="9.140625" style="7"/>
    <col min="5295" max="5295" width="13.85546875" style="7" customWidth="1"/>
    <col min="5296" max="5296" width="8.42578125" style="7" customWidth="1"/>
    <col min="5297" max="5297" width="1" style="7" customWidth="1"/>
    <col min="5298" max="5298" width="9.85546875" style="7" customWidth="1"/>
    <col min="5299" max="5299" width="0.85546875" style="7" customWidth="1"/>
    <col min="5300" max="5300" width="9.140625" style="7"/>
    <col min="5301" max="5301" width="1" style="7" customWidth="1"/>
    <col min="5302" max="5302" width="10.42578125" style="7" customWidth="1"/>
    <col min="5303" max="5303" width="0.85546875" style="7" customWidth="1"/>
    <col min="5304" max="5304" width="11.7109375" style="7" bestFit="1" customWidth="1"/>
    <col min="5305" max="5305" width="1" style="7" customWidth="1"/>
    <col min="5306" max="5306" width="11.28515625" style="7" bestFit="1" customWidth="1"/>
    <col min="5307" max="5307" width="1" style="7" customWidth="1"/>
    <col min="5308" max="5310" width="7" style="7" bestFit="1" customWidth="1"/>
    <col min="5311" max="5311" width="1" style="7" customWidth="1"/>
    <col min="5312" max="5312" width="8.42578125" style="7" customWidth="1"/>
    <col min="5313" max="5314" width="7" style="7" bestFit="1" customWidth="1"/>
    <col min="5315" max="5315" width="1" style="7" customWidth="1"/>
    <col min="5316" max="5316" width="12.140625" style="7" bestFit="1" customWidth="1"/>
    <col min="5317" max="5550" width="9.140625" style="7"/>
    <col min="5551" max="5551" width="13.85546875" style="7" customWidth="1"/>
    <col min="5552" max="5552" width="8.42578125" style="7" customWidth="1"/>
    <col min="5553" max="5553" width="1" style="7" customWidth="1"/>
    <col min="5554" max="5554" width="9.85546875" style="7" customWidth="1"/>
    <col min="5555" max="5555" width="0.85546875" style="7" customWidth="1"/>
    <col min="5556" max="5556" width="9.140625" style="7"/>
    <col min="5557" max="5557" width="1" style="7" customWidth="1"/>
    <col min="5558" max="5558" width="10.42578125" style="7" customWidth="1"/>
    <col min="5559" max="5559" width="0.85546875" style="7" customWidth="1"/>
    <col min="5560" max="5560" width="11.7109375" style="7" bestFit="1" customWidth="1"/>
    <col min="5561" max="5561" width="1" style="7" customWidth="1"/>
    <col min="5562" max="5562" width="11.28515625" style="7" bestFit="1" customWidth="1"/>
    <col min="5563" max="5563" width="1" style="7" customWidth="1"/>
    <col min="5564" max="5566" width="7" style="7" bestFit="1" customWidth="1"/>
    <col min="5567" max="5567" width="1" style="7" customWidth="1"/>
    <col min="5568" max="5568" width="8.42578125" style="7" customWidth="1"/>
    <col min="5569" max="5570" width="7" style="7" bestFit="1" customWidth="1"/>
    <col min="5571" max="5571" width="1" style="7" customWidth="1"/>
    <col min="5572" max="5572" width="12.140625" style="7" bestFit="1" customWidth="1"/>
    <col min="5573" max="5806" width="9.140625" style="7"/>
    <col min="5807" max="5807" width="13.85546875" style="7" customWidth="1"/>
    <col min="5808" max="5808" width="8.42578125" style="7" customWidth="1"/>
    <col min="5809" max="5809" width="1" style="7" customWidth="1"/>
    <col min="5810" max="5810" width="9.85546875" style="7" customWidth="1"/>
    <col min="5811" max="5811" width="0.85546875" style="7" customWidth="1"/>
    <col min="5812" max="5812" width="9.140625" style="7"/>
    <col min="5813" max="5813" width="1" style="7" customWidth="1"/>
    <col min="5814" max="5814" width="10.42578125" style="7" customWidth="1"/>
    <col min="5815" max="5815" width="0.85546875" style="7" customWidth="1"/>
    <col min="5816" max="5816" width="11.7109375" style="7" bestFit="1" customWidth="1"/>
    <col min="5817" max="5817" width="1" style="7" customWidth="1"/>
    <col min="5818" max="5818" width="11.28515625" style="7" bestFit="1" customWidth="1"/>
    <col min="5819" max="5819" width="1" style="7" customWidth="1"/>
    <col min="5820" max="5822" width="7" style="7" bestFit="1" customWidth="1"/>
    <col min="5823" max="5823" width="1" style="7" customWidth="1"/>
    <col min="5824" max="5824" width="8.42578125" style="7" customWidth="1"/>
    <col min="5825" max="5826" width="7" style="7" bestFit="1" customWidth="1"/>
    <col min="5827" max="5827" width="1" style="7" customWidth="1"/>
    <col min="5828" max="5828" width="12.140625" style="7" bestFit="1" customWidth="1"/>
    <col min="5829" max="6062" width="9.140625" style="7"/>
    <col min="6063" max="6063" width="13.85546875" style="7" customWidth="1"/>
    <col min="6064" max="6064" width="8.42578125" style="7" customWidth="1"/>
    <col min="6065" max="6065" width="1" style="7" customWidth="1"/>
    <col min="6066" max="6066" width="9.85546875" style="7" customWidth="1"/>
    <col min="6067" max="6067" width="0.85546875" style="7" customWidth="1"/>
    <col min="6068" max="6068" width="9.140625" style="7"/>
    <col min="6069" max="6069" width="1" style="7" customWidth="1"/>
    <col min="6070" max="6070" width="10.42578125" style="7" customWidth="1"/>
    <col min="6071" max="6071" width="0.85546875" style="7" customWidth="1"/>
    <col min="6072" max="6072" width="11.7109375" style="7" bestFit="1" customWidth="1"/>
    <col min="6073" max="6073" width="1" style="7" customWidth="1"/>
    <col min="6074" max="6074" width="11.28515625" style="7" bestFit="1" customWidth="1"/>
    <col min="6075" max="6075" width="1" style="7" customWidth="1"/>
    <col min="6076" max="6078" width="7" style="7" bestFit="1" customWidth="1"/>
    <col min="6079" max="6079" width="1" style="7" customWidth="1"/>
    <col min="6080" max="6080" width="8.42578125" style="7" customWidth="1"/>
    <col min="6081" max="6082" width="7" style="7" bestFit="1" customWidth="1"/>
    <col min="6083" max="6083" width="1" style="7" customWidth="1"/>
    <col min="6084" max="6084" width="12.140625" style="7" bestFit="1" customWidth="1"/>
    <col min="6085" max="6318" width="9.140625" style="7"/>
    <col min="6319" max="6319" width="13.85546875" style="7" customWidth="1"/>
    <col min="6320" max="6320" width="8.42578125" style="7" customWidth="1"/>
    <col min="6321" max="6321" width="1" style="7" customWidth="1"/>
    <col min="6322" max="6322" width="9.85546875" style="7" customWidth="1"/>
    <col min="6323" max="6323" width="0.85546875" style="7" customWidth="1"/>
    <col min="6324" max="6324" width="9.140625" style="7"/>
    <col min="6325" max="6325" width="1" style="7" customWidth="1"/>
    <col min="6326" max="6326" width="10.42578125" style="7" customWidth="1"/>
    <col min="6327" max="6327" width="0.85546875" style="7" customWidth="1"/>
    <col min="6328" max="6328" width="11.7109375" style="7" bestFit="1" customWidth="1"/>
    <col min="6329" max="6329" width="1" style="7" customWidth="1"/>
    <col min="6330" max="6330" width="11.28515625" style="7" bestFit="1" customWidth="1"/>
    <col min="6331" max="6331" width="1" style="7" customWidth="1"/>
    <col min="6332" max="6334" width="7" style="7" bestFit="1" customWidth="1"/>
    <col min="6335" max="6335" width="1" style="7" customWidth="1"/>
    <col min="6336" max="6336" width="8.42578125" style="7" customWidth="1"/>
    <col min="6337" max="6338" width="7" style="7" bestFit="1" customWidth="1"/>
    <col min="6339" max="6339" width="1" style="7" customWidth="1"/>
    <col min="6340" max="6340" width="12.140625" style="7" bestFit="1" customWidth="1"/>
    <col min="6341" max="6574" width="9.140625" style="7"/>
    <col min="6575" max="6575" width="13.85546875" style="7" customWidth="1"/>
    <col min="6576" max="6576" width="8.42578125" style="7" customWidth="1"/>
    <col min="6577" max="6577" width="1" style="7" customWidth="1"/>
    <col min="6578" max="6578" width="9.85546875" style="7" customWidth="1"/>
    <col min="6579" max="6579" width="0.85546875" style="7" customWidth="1"/>
    <col min="6580" max="6580" width="9.140625" style="7"/>
    <col min="6581" max="6581" width="1" style="7" customWidth="1"/>
    <col min="6582" max="6582" width="10.42578125" style="7" customWidth="1"/>
    <col min="6583" max="6583" width="0.85546875" style="7" customWidth="1"/>
    <col min="6584" max="6584" width="11.7109375" style="7" bestFit="1" customWidth="1"/>
    <col min="6585" max="6585" width="1" style="7" customWidth="1"/>
    <col min="6586" max="6586" width="11.28515625" style="7" bestFit="1" customWidth="1"/>
    <col min="6587" max="6587" width="1" style="7" customWidth="1"/>
    <col min="6588" max="6590" width="7" style="7" bestFit="1" customWidth="1"/>
    <col min="6591" max="6591" width="1" style="7" customWidth="1"/>
    <col min="6592" max="6592" width="8.42578125" style="7" customWidth="1"/>
    <col min="6593" max="6594" width="7" style="7" bestFit="1" customWidth="1"/>
    <col min="6595" max="6595" width="1" style="7" customWidth="1"/>
    <col min="6596" max="6596" width="12.140625" style="7" bestFit="1" customWidth="1"/>
    <col min="6597" max="6830" width="9.140625" style="7"/>
    <col min="6831" max="6831" width="13.85546875" style="7" customWidth="1"/>
    <col min="6832" max="6832" width="8.42578125" style="7" customWidth="1"/>
    <col min="6833" max="6833" width="1" style="7" customWidth="1"/>
    <col min="6834" max="6834" width="9.85546875" style="7" customWidth="1"/>
    <col min="6835" max="6835" width="0.85546875" style="7" customWidth="1"/>
    <col min="6836" max="6836" width="9.140625" style="7"/>
    <col min="6837" max="6837" width="1" style="7" customWidth="1"/>
    <col min="6838" max="6838" width="10.42578125" style="7" customWidth="1"/>
    <col min="6839" max="6839" width="0.85546875" style="7" customWidth="1"/>
    <col min="6840" max="6840" width="11.7109375" style="7" bestFit="1" customWidth="1"/>
    <col min="6841" max="6841" width="1" style="7" customWidth="1"/>
    <col min="6842" max="6842" width="11.28515625" style="7" bestFit="1" customWidth="1"/>
    <col min="6843" max="6843" width="1" style="7" customWidth="1"/>
    <col min="6844" max="6846" width="7" style="7" bestFit="1" customWidth="1"/>
    <col min="6847" max="6847" width="1" style="7" customWidth="1"/>
    <col min="6848" max="6848" width="8.42578125" style="7" customWidth="1"/>
    <col min="6849" max="6850" width="7" style="7" bestFit="1" customWidth="1"/>
    <col min="6851" max="6851" width="1" style="7" customWidth="1"/>
    <col min="6852" max="6852" width="12.140625" style="7" bestFit="1" customWidth="1"/>
    <col min="6853" max="7086" width="9.140625" style="7"/>
    <col min="7087" max="7087" width="13.85546875" style="7" customWidth="1"/>
    <col min="7088" max="7088" width="8.42578125" style="7" customWidth="1"/>
    <col min="7089" max="7089" width="1" style="7" customWidth="1"/>
    <col min="7090" max="7090" width="9.85546875" style="7" customWidth="1"/>
    <col min="7091" max="7091" width="0.85546875" style="7" customWidth="1"/>
    <col min="7092" max="7092" width="9.140625" style="7"/>
    <col min="7093" max="7093" width="1" style="7" customWidth="1"/>
    <col min="7094" max="7094" width="10.42578125" style="7" customWidth="1"/>
    <col min="7095" max="7095" width="0.85546875" style="7" customWidth="1"/>
    <col min="7096" max="7096" width="11.7109375" style="7" bestFit="1" customWidth="1"/>
    <col min="7097" max="7097" width="1" style="7" customWidth="1"/>
    <col min="7098" max="7098" width="11.28515625" style="7" bestFit="1" customWidth="1"/>
    <col min="7099" max="7099" width="1" style="7" customWidth="1"/>
    <col min="7100" max="7102" width="7" style="7" bestFit="1" customWidth="1"/>
    <col min="7103" max="7103" width="1" style="7" customWidth="1"/>
    <col min="7104" max="7104" width="8.42578125" style="7" customWidth="1"/>
    <col min="7105" max="7106" width="7" style="7" bestFit="1" customWidth="1"/>
    <col min="7107" max="7107" width="1" style="7" customWidth="1"/>
    <col min="7108" max="7108" width="12.140625" style="7" bestFit="1" customWidth="1"/>
    <col min="7109" max="7342" width="9.140625" style="7"/>
    <col min="7343" max="7343" width="13.85546875" style="7" customWidth="1"/>
    <col min="7344" max="7344" width="8.42578125" style="7" customWidth="1"/>
    <col min="7345" max="7345" width="1" style="7" customWidth="1"/>
    <col min="7346" max="7346" width="9.85546875" style="7" customWidth="1"/>
    <col min="7347" max="7347" width="0.85546875" style="7" customWidth="1"/>
    <col min="7348" max="7348" width="9.140625" style="7"/>
    <col min="7349" max="7349" width="1" style="7" customWidth="1"/>
    <col min="7350" max="7350" width="10.42578125" style="7" customWidth="1"/>
    <col min="7351" max="7351" width="0.85546875" style="7" customWidth="1"/>
    <col min="7352" max="7352" width="11.7109375" style="7" bestFit="1" customWidth="1"/>
    <col min="7353" max="7353" width="1" style="7" customWidth="1"/>
    <col min="7354" max="7354" width="11.28515625" style="7" bestFit="1" customWidth="1"/>
    <col min="7355" max="7355" width="1" style="7" customWidth="1"/>
    <col min="7356" max="7358" width="7" style="7" bestFit="1" customWidth="1"/>
    <col min="7359" max="7359" width="1" style="7" customWidth="1"/>
    <col min="7360" max="7360" width="8.42578125" style="7" customWidth="1"/>
    <col min="7361" max="7362" width="7" style="7" bestFit="1" customWidth="1"/>
    <col min="7363" max="7363" width="1" style="7" customWidth="1"/>
    <col min="7364" max="7364" width="12.140625" style="7" bestFit="1" customWidth="1"/>
    <col min="7365" max="7598" width="9.140625" style="7"/>
    <col min="7599" max="7599" width="13.85546875" style="7" customWidth="1"/>
    <col min="7600" max="7600" width="8.42578125" style="7" customWidth="1"/>
    <col min="7601" max="7601" width="1" style="7" customWidth="1"/>
    <col min="7602" max="7602" width="9.85546875" style="7" customWidth="1"/>
    <col min="7603" max="7603" width="0.85546875" style="7" customWidth="1"/>
    <col min="7604" max="7604" width="9.140625" style="7"/>
    <col min="7605" max="7605" width="1" style="7" customWidth="1"/>
    <col min="7606" max="7606" width="10.42578125" style="7" customWidth="1"/>
    <col min="7607" max="7607" width="0.85546875" style="7" customWidth="1"/>
    <col min="7608" max="7608" width="11.7109375" style="7" bestFit="1" customWidth="1"/>
    <col min="7609" max="7609" width="1" style="7" customWidth="1"/>
    <col min="7610" max="7610" width="11.28515625" style="7" bestFit="1" customWidth="1"/>
    <col min="7611" max="7611" width="1" style="7" customWidth="1"/>
    <col min="7612" max="7614" width="7" style="7" bestFit="1" customWidth="1"/>
    <col min="7615" max="7615" width="1" style="7" customWidth="1"/>
    <col min="7616" max="7616" width="8.42578125" style="7" customWidth="1"/>
    <col min="7617" max="7618" width="7" style="7" bestFit="1" customWidth="1"/>
    <col min="7619" max="7619" width="1" style="7" customWidth="1"/>
    <col min="7620" max="7620" width="12.140625" style="7" bestFit="1" customWidth="1"/>
    <col min="7621" max="7854" width="9.140625" style="7"/>
    <col min="7855" max="7855" width="13.85546875" style="7" customWidth="1"/>
    <col min="7856" max="7856" width="8.42578125" style="7" customWidth="1"/>
    <col min="7857" max="7857" width="1" style="7" customWidth="1"/>
    <col min="7858" max="7858" width="9.85546875" style="7" customWidth="1"/>
    <col min="7859" max="7859" width="0.85546875" style="7" customWidth="1"/>
    <col min="7860" max="7860" width="9.140625" style="7"/>
    <col min="7861" max="7861" width="1" style="7" customWidth="1"/>
    <col min="7862" max="7862" width="10.42578125" style="7" customWidth="1"/>
    <col min="7863" max="7863" width="0.85546875" style="7" customWidth="1"/>
    <col min="7864" max="7864" width="11.7109375" style="7" bestFit="1" customWidth="1"/>
    <col min="7865" max="7865" width="1" style="7" customWidth="1"/>
    <col min="7866" max="7866" width="11.28515625" style="7" bestFit="1" customWidth="1"/>
    <col min="7867" max="7867" width="1" style="7" customWidth="1"/>
    <col min="7868" max="7870" width="7" style="7" bestFit="1" customWidth="1"/>
    <col min="7871" max="7871" width="1" style="7" customWidth="1"/>
    <col min="7872" max="7872" width="8.42578125" style="7" customWidth="1"/>
    <col min="7873" max="7874" width="7" style="7" bestFit="1" customWidth="1"/>
    <col min="7875" max="7875" width="1" style="7" customWidth="1"/>
    <col min="7876" max="7876" width="12.140625" style="7" bestFit="1" customWidth="1"/>
    <col min="7877" max="8110" width="9.140625" style="7"/>
    <col min="8111" max="8111" width="13.85546875" style="7" customWidth="1"/>
    <col min="8112" max="8112" width="8.42578125" style="7" customWidth="1"/>
    <col min="8113" max="8113" width="1" style="7" customWidth="1"/>
    <col min="8114" max="8114" width="9.85546875" style="7" customWidth="1"/>
    <col min="8115" max="8115" width="0.85546875" style="7" customWidth="1"/>
    <col min="8116" max="8116" width="9.140625" style="7"/>
    <col min="8117" max="8117" width="1" style="7" customWidth="1"/>
    <col min="8118" max="8118" width="10.42578125" style="7" customWidth="1"/>
    <col min="8119" max="8119" width="0.85546875" style="7" customWidth="1"/>
    <col min="8120" max="8120" width="11.7109375" style="7" bestFit="1" customWidth="1"/>
    <col min="8121" max="8121" width="1" style="7" customWidth="1"/>
    <col min="8122" max="8122" width="11.28515625" style="7" bestFit="1" customWidth="1"/>
    <col min="8123" max="8123" width="1" style="7" customWidth="1"/>
    <col min="8124" max="8126" width="7" style="7" bestFit="1" customWidth="1"/>
    <col min="8127" max="8127" width="1" style="7" customWidth="1"/>
    <col min="8128" max="8128" width="8.42578125" style="7" customWidth="1"/>
    <col min="8129" max="8130" width="7" style="7" bestFit="1" customWidth="1"/>
    <col min="8131" max="8131" width="1" style="7" customWidth="1"/>
    <col min="8132" max="8132" width="12.140625" style="7" bestFit="1" customWidth="1"/>
    <col min="8133" max="8366" width="9.140625" style="7"/>
    <col min="8367" max="8367" width="13.85546875" style="7" customWidth="1"/>
    <col min="8368" max="8368" width="8.42578125" style="7" customWidth="1"/>
    <col min="8369" max="8369" width="1" style="7" customWidth="1"/>
    <col min="8370" max="8370" width="9.85546875" style="7" customWidth="1"/>
    <col min="8371" max="8371" width="0.85546875" style="7" customWidth="1"/>
    <col min="8372" max="8372" width="9.140625" style="7"/>
    <col min="8373" max="8373" width="1" style="7" customWidth="1"/>
    <col min="8374" max="8374" width="10.42578125" style="7" customWidth="1"/>
    <col min="8375" max="8375" width="0.85546875" style="7" customWidth="1"/>
    <col min="8376" max="8376" width="11.7109375" style="7" bestFit="1" customWidth="1"/>
    <col min="8377" max="8377" width="1" style="7" customWidth="1"/>
    <col min="8378" max="8378" width="11.28515625" style="7" bestFit="1" customWidth="1"/>
    <col min="8379" max="8379" width="1" style="7" customWidth="1"/>
    <col min="8380" max="8382" width="7" style="7" bestFit="1" customWidth="1"/>
    <col min="8383" max="8383" width="1" style="7" customWidth="1"/>
    <col min="8384" max="8384" width="8.42578125" style="7" customWidth="1"/>
    <col min="8385" max="8386" width="7" style="7" bestFit="1" customWidth="1"/>
    <col min="8387" max="8387" width="1" style="7" customWidth="1"/>
    <col min="8388" max="8388" width="12.140625" style="7" bestFit="1" customWidth="1"/>
    <col min="8389" max="8622" width="9.140625" style="7"/>
    <col min="8623" max="8623" width="13.85546875" style="7" customWidth="1"/>
    <col min="8624" max="8624" width="8.42578125" style="7" customWidth="1"/>
    <col min="8625" max="8625" width="1" style="7" customWidth="1"/>
    <col min="8626" max="8626" width="9.85546875" style="7" customWidth="1"/>
    <col min="8627" max="8627" width="0.85546875" style="7" customWidth="1"/>
    <col min="8628" max="8628" width="9.140625" style="7"/>
    <col min="8629" max="8629" width="1" style="7" customWidth="1"/>
    <col min="8630" max="8630" width="10.42578125" style="7" customWidth="1"/>
    <col min="8631" max="8631" width="0.85546875" style="7" customWidth="1"/>
    <col min="8632" max="8632" width="11.7109375" style="7" bestFit="1" customWidth="1"/>
    <col min="8633" max="8633" width="1" style="7" customWidth="1"/>
    <col min="8634" max="8634" width="11.28515625" style="7" bestFit="1" customWidth="1"/>
    <col min="8635" max="8635" width="1" style="7" customWidth="1"/>
    <col min="8636" max="8638" width="7" style="7" bestFit="1" customWidth="1"/>
    <col min="8639" max="8639" width="1" style="7" customWidth="1"/>
    <col min="8640" max="8640" width="8.42578125" style="7" customWidth="1"/>
    <col min="8641" max="8642" width="7" style="7" bestFit="1" customWidth="1"/>
    <col min="8643" max="8643" width="1" style="7" customWidth="1"/>
    <col min="8644" max="8644" width="12.140625" style="7" bestFit="1" customWidth="1"/>
    <col min="8645" max="8878" width="9.140625" style="7"/>
    <col min="8879" max="8879" width="13.85546875" style="7" customWidth="1"/>
    <col min="8880" max="8880" width="8.42578125" style="7" customWidth="1"/>
    <col min="8881" max="8881" width="1" style="7" customWidth="1"/>
    <col min="8882" max="8882" width="9.85546875" style="7" customWidth="1"/>
    <col min="8883" max="8883" width="0.85546875" style="7" customWidth="1"/>
    <col min="8884" max="8884" width="9.140625" style="7"/>
    <col min="8885" max="8885" width="1" style="7" customWidth="1"/>
    <col min="8886" max="8886" width="10.42578125" style="7" customWidth="1"/>
    <col min="8887" max="8887" width="0.85546875" style="7" customWidth="1"/>
    <col min="8888" max="8888" width="11.7109375" style="7" bestFit="1" customWidth="1"/>
    <col min="8889" max="8889" width="1" style="7" customWidth="1"/>
    <col min="8890" max="8890" width="11.28515625" style="7" bestFit="1" customWidth="1"/>
    <col min="8891" max="8891" width="1" style="7" customWidth="1"/>
    <col min="8892" max="8894" width="7" style="7" bestFit="1" customWidth="1"/>
    <col min="8895" max="8895" width="1" style="7" customWidth="1"/>
    <col min="8896" max="8896" width="8.42578125" style="7" customWidth="1"/>
    <col min="8897" max="8898" width="7" style="7" bestFit="1" customWidth="1"/>
    <col min="8899" max="8899" width="1" style="7" customWidth="1"/>
    <col min="8900" max="8900" width="12.140625" style="7" bestFit="1" customWidth="1"/>
    <col min="8901" max="9134" width="9.140625" style="7"/>
    <col min="9135" max="9135" width="13.85546875" style="7" customWidth="1"/>
    <col min="9136" max="9136" width="8.42578125" style="7" customWidth="1"/>
    <col min="9137" max="9137" width="1" style="7" customWidth="1"/>
    <col min="9138" max="9138" width="9.85546875" style="7" customWidth="1"/>
    <col min="9139" max="9139" width="0.85546875" style="7" customWidth="1"/>
    <col min="9140" max="9140" width="9.140625" style="7"/>
    <col min="9141" max="9141" width="1" style="7" customWidth="1"/>
    <col min="9142" max="9142" width="10.42578125" style="7" customWidth="1"/>
    <col min="9143" max="9143" width="0.85546875" style="7" customWidth="1"/>
    <col min="9144" max="9144" width="11.7109375" style="7" bestFit="1" customWidth="1"/>
    <col min="9145" max="9145" width="1" style="7" customWidth="1"/>
    <col min="9146" max="9146" width="11.28515625" style="7" bestFit="1" customWidth="1"/>
    <col min="9147" max="9147" width="1" style="7" customWidth="1"/>
    <col min="9148" max="9150" width="7" style="7" bestFit="1" customWidth="1"/>
    <col min="9151" max="9151" width="1" style="7" customWidth="1"/>
    <col min="9152" max="9152" width="8.42578125" style="7" customWidth="1"/>
    <col min="9153" max="9154" width="7" style="7" bestFit="1" customWidth="1"/>
    <col min="9155" max="9155" width="1" style="7" customWidth="1"/>
    <col min="9156" max="9156" width="12.140625" style="7" bestFit="1" customWidth="1"/>
    <col min="9157" max="9390" width="9.140625" style="7"/>
    <col min="9391" max="9391" width="13.85546875" style="7" customWidth="1"/>
    <col min="9392" max="9392" width="8.42578125" style="7" customWidth="1"/>
    <col min="9393" max="9393" width="1" style="7" customWidth="1"/>
    <col min="9394" max="9394" width="9.85546875" style="7" customWidth="1"/>
    <col min="9395" max="9395" width="0.85546875" style="7" customWidth="1"/>
    <col min="9396" max="9396" width="9.140625" style="7"/>
    <col min="9397" max="9397" width="1" style="7" customWidth="1"/>
    <col min="9398" max="9398" width="10.42578125" style="7" customWidth="1"/>
    <col min="9399" max="9399" width="0.85546875" style="7" customWidth="1"/>
    <col min="9400" max="9400" width="11.7109375" style="7" bestFit="1" customWidth="1"/>
    <col min="9401" max="9401" width="1" style="7" customWidth="1"/>
    <col min="9402" max="9402" width="11.28515625" style="7" bestFit="1" customWidth="1"/>
    <col min="9403" max="9403" width="1" style="7" customWidth="1"/>
    <col min="9404" max="9406" width="7" style="7" bestFit="1" customWidth="1"/>
    <col min="9407" max="9407" width="1" style="7" customWidth="1"/>
    <col min="9408" max="9408" width="8.42578125" style="7" customWidth="1"/>
    <col min="9409" max="9410" width="7" style="7" bestFit="1" customWidth="1"/>
    <col min="9411" max="9411" width="1" style="7" customWidth="1"/>
    <col min="9412" max="9412" width="12.140625" style="7" bestFit="1" customWidth="1"/>
    <col min="9413" max="9646" width="9.140625" style="7"/>
    <col min="9647" max="9647" width="13.85546875" style="7" customWidth="1"/>
    <col min="9648" max="9648" width="8.42578125" style="7" customWidth="1"/>
    <col min="9649" max="9649" width="1" style="7" customWidth="1"/>
    <col min="9650" max="9650" width="9.85546875" style="7" customWidth="1"/>
    <col min="9651" max="9651" width="0.85546875" style="7" customWidth="1"/>
    <col min="9652" max="9652" width="9.140625" style="7"/>
    <col min="9653" max="9653" width="1" style="7" customWidth="1"/>
    <col min="9654" max="9654" width="10.42578125" style="7" customWidth="1"/>
    <col min="9655" max="9655" width="0.85546875" style="7" customWidth="1"/>
    <col min="9656" max="9656" width="11.7109375" style="7" bestFit="1" customWidth="1"/>
    <col min="9657" max="9657" width="1" style="7" customWidth="1"/>
    <col min="9658" max="9658" width="11.28515625" style="7" bestFit="1" customWidth="1"/>
    <col min="9659" max="9659" width="1" style="7" customWidth="1"/>
    <col min="9660" max="9662" width="7" style="7" bestFit="1" customWidth="1"/>
    <col min="9663" max="9663" width="1" style="7" customWidth="1"/>
    <col min="9664" max="9664" width="8.42578125" style="7" customWidth="1"/>
    <col min="9665" max="9666" width="7" style="7" bestFit="1" customWidth="1"/>
    <col min="9667" max="9667" width="1" style="7" customWidth="1"/>
    <col min="9668" max="9668" width="12.140625" style="7" bestFit="1" customWidth="1"/>
    <col min="9669" max="9902" width="9.140625" style="7"/>
    <col min="9903" max="9903" width="13.85546875" style="7" customWidth="1"/>
    <col min="9904" max="9904" width="8.42578125" style="7" customWidth="1"/>
    <col min="9905" max="9905" width="1" style="7" customWidth="1"/>
    <col min="9906" max="9906" width="9.85546875" style="7" customWidth="1"/>
    <col min="9907" max="9907" width="0.85546875" style="7" customWidth="1"/>
    <col min="9908" max="9908" width="9.140625" style="7"/>
    <col min="9909" max="9909" width="1" style="7" customWidth="1"/>
    <col min="9910" max="9910" width="10.42578125" style="7" customWidth="1"/>
    <col min="9911" max="9911" width="0.85546875" style="7" customWidth="1"/>
    <col min="9912" max="9912" width="11.7109375" style="7" bestFit="1" customWidth="1"/>
    <col min="9913" max="9913" width="1" style="7" customWidth="1"/>
    <col min="9914" max="9914" width="11.28515625" style="7" bestFit="1" customWidth="1"/>
    <col min="9915" max="9915" width="1" style="7" customWidth="1"/>
    <col min="9916" max="9918" width="7" style="7" bestFit="1" customWidth="1"/>
    <col min="9919" max="9919" width="1" style="7" customWidth="1"/>
    <col min="9920" max="9920" width="8.42578125" style="7" customWidth="1"/>
    <col min="9921" max="9922" width="7" style="7" bestFit="1" customWidth="1"/>
    <col min="9923" max="9923" width="1" style="7" customWidth="1"/>
    <col min="9924" max="9924" width="12.140625" style="7" bestFit="1" customWidth="1"/>
    <col min="9925" max="10158" width="9.140625" style="7"/>
    <col min="10159" max="10159" width="13.85546875" style="7" customWidth="1"/>
    <col min="10160" max="10160" width="8.42578125" style="7" customWidth="1"/>
    <col min="10161" max="10161" width="1" style="7" customWidth="1"/>
    <col min="10162" max="10162" width="9.85546875" style="7" customWidth="1"/>
    <col min="10163" max="10163" width="0.85546875" style="7" customWidth="1"/>
    <col min="10164" max="10164" width="9.140625" style="7"/>
    <col min="10165" max="10165" width="1" style="7" customWidth="1"/>
    <col min="10166" max="10166" width="10.42578125" style="7" customWidth="1"/>
    <col min="10167" max="10167" width="0.85546875" style="7" customWidth="1"/>
    <col min="10168" max="10168" width="11.7109375" style="7" bestFit="1" customWidth="1"/>
    <col min="10169" max="10169" width="1" style="7" customWidth="1"/>
    <col min="10170" max="10170" width="11.28515625" style="7" bestFit="1" customWidth="1"/>
    <col min="10171" max="10171" width="1" style="7" customWidth="1"/>
    <col min="10172" max="10174" width="7" style="7" bestFit="1" customWidth="1"/>
    <col min="10175" max="10175" width="1" style="7" customWidth="1"/>
    <col min="10176" max="10176" width="8.42578125" style="7" customWidth="1"/>
    <col min="10177" max="10178" width="7" style="7" bestFit="1" customWidth="1"/>
    <col min="10179" max="10179" width="1" style="7" customWidth="1"/>
    <col min="10180" max="10180" width="12.140625" style="7" bestFit="1" customWidth="1"/>
    <col min="10181" max="10414" width="9.140625" style="7"/>
    <col min="10415" max="10415" width="13.85546875" style="7" customWidth="1"/>
    <col min="10416" max="10416" width="8.42578125" style="7" customWidth="1"/>
    <col min="10417" max="10417" width="1" style="7" customWidth="1"/>
    <col min="10418" max="10418" width="9.85546875" style="7" customWidth="1"/>
    <col min="10419" max="10419" width="0.85546875" style="7" customWidth="1"/>
    <col min="10420" max="10420" width="9.140625" style="7"/>
    <col min="10421" max="10421" width="1" style="7" customWidth="1"/>
    <col min="10422" max="10422" width="10.42578125" style="7" customWidth="1"/>
    <col min="10423" max="10423" width="0.85546875" style="7" customWidth="1"/>
    <col min="10424" max="10424" width="11.7109375" style="7" bestFit="1" customWidth="1"/>
    <col min="10425" max="10425" width="1" style="7" customWidth="1"/>
    <col min="10426" max="10426" width="11.28515625" style="7" bestFit="1" customWidth="1"/>
    <col min="10427" max="10427" width="1" style="7" customWidth="1"/>
    <col min="10428" max="10430" width="7" style="7" bestFit="1" customWidth="1"/>
    <col min="10431" max="10431" width="1" style="7" customWidth="1"/>
    <col min="10432" max="10432" width="8.42578125" style="7" customWidth="1"/>
    <col min="10433" max="10434" width="7" style="7" bestFit="1" customWidth="1"/>
    <col min="10435" max="10435" width="1" style="7" customWidth="1"/>
    <col min="10436" max="10436" width="12.140625" style="7" bestFit="1" customWidth="1"/>
    <col min="10437" max="10670" width="9.140625" style="7"/>
    <col min="10671" max="10671" width="13.85546875" style="7" customWidth="1"/>
    <col min="10672" max="10672" width="8.42578125" style="7" customWidth="1"/>
    <col min="10673" max="10673" width="1" style="7" customWidth="1"/>
    <col min="10674" max="10674" width="9.85546875" style="7" customWidth="1"/>
    <col min="10675" max="10675" width="0.85546875" style="7" customWidth="1"/>
    <col min="10676" max="10676" width="9.140625" style="7"/>
    <col min="10677" max="10677" width="1" style="7" customWidth="1"/>
    <col min="10678" max="10678" width="10.42578125" style="7" customWidth="1"/>
    <col min="10679" max="10679" width="0.85546875" style="7" customWidth="1"/>
    <col min="10680" max="10680" width="11.7109375" style="7" bestFit="1" customWidth="1"/>
    <col min="10681" max="10681" width="1" style="7" customWidth="1"/>
    <col min="10682" max="10682" width="11.28515625" style="7" bestFit="1" customWidth="1"/>
    <col min="10683" max="10683" width="1" style="7" customWidth="1"/>
    <col min="10684" max="10686" width="7" style="7" bestFit="1" customWidth="1"/>
    <col min="10687" max="10687" width="1" style="7" customWidth="1"/>
    <col min="10688" max="10688" width="8.42578125" style="7" customWidth="1"/>
    <col min="10689" max="10690" width="7" style="7" bestFit="1" customWidth="1"/>
    <col min="10691" max="10691" width="1" style="7" customWidth="1"/>
    <col min="10692" max="10692" width="12.140625" style="7" bestFit="1" customWidth="1"/>
    <col min="10693" max="10926" width="9.140625" style="7"/>
    <col min="10927" max="10927" width="13.85546875" style="7" customWidth="1"/>
    <col min="10928" max="10928" width="8.42578125" style="7" customWidth="1"/>
    <col min="10929" max="10929" width="1" style="7" customWidth="1"/>
    <col min="10930" max="10930" width="9.85546875" style="7" customWidth="1"/>
    <col min="10931" max="10931" width="0.85546875" style="7" customWidth="1"/>
    <col min="10932" max="10932" width="9.140625" style="7"/>
    <col min="10933" max="10933" width="1" style="7" customWidth="1"/>
    <col min="10934" max="10934" width="10.42578125" style="7" customWidth="1"/>
    <col min="10935" max="10935" width="0.85546875" style="7" customWidth="1"/>
    <col min="10936" max="10936" width="11.7109375" style="7" bestFit="1" customWidth="1"/>
    <col min="10937" max="10937" width="1" style="7" customWidth="1"/>
    <col min="10938" max="10938" width="11.28515625" style="7" bestFit="1" customWidth="1"/>
    <col min="10939" max="10939" width="1" style="7" customWidth="1"/>
    <col min="10940" max="10942" width="7" style="7" bestFit="1" customWidth="1"/>
    <col min="10943" max="10943" width="1" style="7" customWidth="1"/>
    <col min="10944" max="10944" width="8.42578125" style="7" customWidth="1"/>
    <col min="10945" max="10946" width="7" style="7" bestFit="1" customWidth="1"/>
    <col min="10947" max="10947" width="1" style="7" customWidth="1"/>
    <col min="10948" max="10948" width="12.140625" style="7" bestFit="1" customWidth="1"/>
    <col min="10949" max="11182" width="9.140625" style="7"/>
    <col min="11183" max="11183" width="13.85546875" style="7" customWidth="1"/>
    <col min="11184" max="11184" width="8.42578125" style="7" customWidth="1"/>
    <col min="11185" max="11185" width="1" style="7" customWidth="1"/>
    <col min="11186" max="11186" width="9.85546875" style="7" customWidth="1"/>
    <col min="11187" max="11187" width="0.85546875" style="7" customWidth="1"/>
    <col min="11188" max="11188" width="9.140625" style="7"/>
    <col min="11189" max="11189" width="1" style="7" customWidth="1"/>
    <col min="11190" max="11190" width="10.42578125" style="7" customWidth="1"/>
    <col min="11191" max="11191" width="0.85546875" style="7" customWidth="1"/>
    <col min="11192" max="11192" width="11.7109375" style="7" bestFit="1" customWidth="1"/>
    <col min="11193" max="11193" width="1" style="7" customWidth="1"/>
    <col min="11194" max="11194" width="11.28515625" style="7" bestFit="1" customWidth="1"/>
    <col min="11195" max="11195" width="1" style="7" customWidth="1"/>
    <col min="11196" max="11198" width="7" style="7" bestFit="1" customWidth="1"/>
    <col min="11199" max="11199" width="1" style="7" customWidth="1"/>
    <col min="11200" max="11200" width="8.42578125" style="7" customWidth="1"/>
    <col min="11201" max="11202" width="7" style="7" bestFit="1" customWidth="1"/>
    <col min="11203" max="11203" width="1" style="7" customWidth="1"/>
    <col min="11204" max="11204" width="12.140625" style="7" bestFit="1" customWidth="1"/>
    <col min="11205" max="11438" width="9.140625" style="7"/>
    <col min="11439" max="11439" width="13.85546875" style="7" customWidth="1"/>
    <col min="11440" max="11440" width="8.42578125" style="7" customWidth="1"/>
    <col min="11441" max="11441" width="1" style="7" customWidth="1"/>
    <col min="11442" max="11442" width="9.85546875" style="7" customWidth="1"/>
    <col min="11443" max="11443" width="0.85546875" style="7" customWidth="1"/>
    <col min="11444" max="11444" width="9.140625" style="7"/>
    <col min="11445" max="11445" width="1" style="7" customWidth="1"/>
    <col min="11446" max="11446" width="10.42578125" style="7" customWidth="1"/>
    <col min="11447" max="11447" width="0.85546875" style="7" customWidth="1"/>
    <col min="11448" max="11448" width="11.7109375" style="7" bestFit="1" customWidth="1"/>
    <col min="11449" max="11449" width="1" style="7" customWidth="1"/>
    <col min="11450" max="11450" width="11.28515625" style="7" bestFit="1" customWidth="1"/>
    <col min="11451" max="11451" width="1" style="7" customWidth="1"/>
    <col min="11452" max="11454" width="7" style="7" bestFit="1" customWidth="1"/>
    <col min="11455" max="11455" width="1" style="7" customWidth="1"/>
    <col min="11456" max="11456" width="8.42578125" style="7" customWidth="1"/>
    <col min="11457" max="11458" width="7" style="7" bestFit="1" customWidth="1"/>
    <col min="11459" max="11459" width="1" style="7" customWidth="1"/>
    <col min="11460" max="11460" width="12.140625" style="7" bestFit="1" customWidth="1"/>
    <col min="11461" max="11694" width="9.140625" style="7"/>
    <col min="11695" max="11695" width="13.85546875" style="7" customWidth="1"/>
    <col min="11696" max="11696" width="8.42578125" style="7" customWidth="1"/>
    <col min="11697" max="11697" width="1" style="7" customWidth="1"/>
    <col min="11698" max="11698" width="9.85546875" style="7" customWidth="1"/>
    <col min="11699" max="11699" width="0.85546875" style="7" customWidth="1"/>
    <col min="11700" max="11700" width="9.140625" style="7"/>
    <col min="11701" max="11701" width="1" style="7" customWidth="1"/>
    <col min="11702" max="11702" width="10.42578125" style="7" customWidth="1"/>
    <col min="11703" max="11703" width="0.85546875" style="7" customWidth="1"/>
    <col min="11704" max="11704" width="11.7109375" style="7" bestFit="1" customWidth="1"/>
    <col min="11705" max="11705" width="1" style="7" customWidth="1"/>
    <col min="11706" max="11706" width="11.28515625" style="7" bestFit="1" customWidth="1"/>
    <col min="11707" max="11707" width="1" style="7" customWidth="1"/>
    <col min="11708" max="11710" width="7" style="7" bestFit="1" customWidth="1"/>
    <col min="11711" max="11711" width="1" style="7" customWidth="1"/>
    <col min="11712" max="11712" width="8.42578125" style="7" customWidth="1"/>
    <col min="11713" max="11714" width="7" style="7" bestFit="1" customWidth="1"/>
    <col min="11715" max="11715" width="1" style="7" customWidth="1"/>
    <col min="11716" max="11716" width="12.140625" style="7" bestFit="1" customWidth="1"/>
    <col min="11717" max="11950" width="9.140625" style="7"/>
    <col min="11951" max="11951" width="13.85546875" style="7" customWidth="1"/>
    <col min="11952" max="11952" width="8.42578125" style="7" customWidth="1"/>
    <col min="11953" max="11953" width="1" style="7" customWidth="1"/>
    <col min="11954" max="11954" width="9.85546875" style="7" customWidth="1"/>
    <col min="11955" max="11955" width="0.85546875" style="7" customWidth="1"/>
    <col min="11956" max="11956" width="9.140625" style="7"/>
    <col min="11957" max="11957" width="1" style="7" customWidth="1"/>
    <col min="11958" max="11958" width="10.42578125" style="7" customWidth="1"/>
    <col min="11959" max="11959" width="0.85546875" style="7" customWidth="1"/>
    <col min="11960" max="11960" width="11.7109375" style="7" bestFit="1" customWidth="1"/>
    <col min="11961" max="11961" width="1" style="7" customWidth="1"/>
    <col min="11962" max="11962" width="11.28515625" style="7" bestFit="1" customWidth="1"/>
    <col min="11963" max="11963" width="1" style="7" customWidth="1"/>
    <col min="11964" max="11966" width="7" style="7" bestFit="1" customWidth="1"/>
    <col min="11967" max="11967" width="1" style="7" customWidth="1"/>
    <col min="11968" max="11968" width="8.42578125" style="7" customWidth="1"/>
    <col min="11969" max="11970" width="7" style="7" bestFit="1" customWidth="1"/>
    <col min="11971" max="11971" width="1" style="7" customWidth="1"/>
    <col min="11972" max="11972" width="12.140625" style="7" bestFit="1" customWidth="1"/>
    <col min="11973" max="12206" width="9.140625" style="7"/>
    <col min="12207" max="12207" width="13.85546875" style="7" customWidth="1"/>
    <col min="12208" max="12208" width="8.42578125" style="7" customWidth="1"/>
    <col min="12209" max="12209" width="1" style="7" customWidth="1"/>
    <col min="12210" max="12210" width="9.85546875" style="7" customWidth="1"/>
    <col min="12211" max="12211" width="0.85546875" style="7" customWidth="1"/>
    <col min="12212" max="12212" width="9.140625" style="7"/>
    <col min="12213" max="12213" width="1" style="7" customWidth="1"/>
    <col min="12214" max="12214" width="10.42578125" style="7" customWidth="1"/>
    <col min="12215" max="12215" width="0.85546875" style="7" customWidth="1"/>
    <col min="12216" max="12216" width="11.7109375" style="7" bestFit="1" customWidth="1"/>
    <col min="12217" max="12217" width="1" style="7" customWidth="1"/>
    <col min="12218" max="12218" width="11.28515625" style="7" bestFit="1" customWidth="1"/>
    <col min="12219" max="12219" width="1" style="7" customWidth="1"/>
    <col min="12220" max="12222" width="7" style="7" bestFit="1" customWidth="1"/>
    <col min="12223" max="12223" width="1" style="7" customWidth="1"/>
    <col min="12224" max="12224" width="8.42578125" style="7" customWidth="1"/>
    <col min="12225" max="12226" width="7" style="7" bestFit="1" customWidth="1"/>
    <col min="12227" max="12227" width="1" style="7" customWidth="1"/>
    <col min="12228" max="12228" width="12.140625" style="7" bestFit="1" customWidth="1"/>
    <col min="12229" max="12462" width="9.140625" style="7"/>
    <col min="12463" max="12463" width="13.85546875" style="7" customWidth="1"/>
    <col min="12464" max="12464" width="8.42578125" style="7" customWidth="1"/>
    <col min="12465" max="12465" width="1" style="7" customWidth="1"/>
    <col min="12466" max="12466" width="9.85546875" style="7" customWidth="1"/>
    <col min="12467" max="12467" width="0.85546875" style="7" customWidth="1"/>
    <col min="12468" max="12468" width="9.140625" style="7"/>
    <col min="12469" max="12469" width="1" style="7" customWidth="1"/>
    <col min="12470" max="12470" width="10.42578125" style="7" customWidth="1"/>
    <col min="12471" max="12471" width="0.85546875" style="7" customWidth="1"/>
    <col min="12472" max="12472" width="11.7109375" style="7" bestFit="1" customWidth="1"/>
    <col min="12473" max="12473" width="1" style="7" customWidth="1"/>
    <col min="12474" max="12474" width="11.28515625" style="7" bestFit="1" customWidth="1"/>
    <col min="12475" max="12475" width="1" style="7" customWidth="1"/>
    <col min="12476" max="12478" width="7" style="7" bestFit="1" customWidth="1"/>
    <col min="12479" max="12479" width="1" style="7" customWidth="1"/>
    <col min="12480" max="12480" width="8.42578125" style="7" customWidth="1"/>
    <col min="12481" max="12482" width="7" style="7" bestFit="1" customWidth="1"/>
    <col min="12483" max="12483" width="1" style="7" customWidth="1"/>
    <col min="12484" max="12484" width="12.140625" style="7" bestFit="1" customWidth="1"/>
    <col min="12485" max="12718" width="9.140625" style="7"/>
    <col min="12719" max="12719" width="13.85546875" style="7" customWidth="1"/>
    <col min="12720" max="12720" width="8.42578125" style="7" customWidth="1"/>
    <col min="12721" max="12721" width="1" style="7" customWidth="1"/>
    <col min="12722" max="12722" width="9.85546875" style="7" customWidth="1"/>
    <col min="12723" max="12723" width="0.85546875" style="7" customWidth="1"/>
    <col min="12724" max="12724" width="9.140625" style="7"/>
    <col min="12725" max="12725" width="1" style="7" customWidth="1"/>
    <col min="12726" max="12726" width="10.42578125" style="7" customWidth="1"/>
    <col min="12727" max="12727" width="0.85546875" style="7" customWidth="1"/>
    <col min="12728" max="12728" width="11.7109375" style="7" bestFit="1" customWidth="1"/>
    <col min="12729" max="12729" width="1" style="7" customWidth="1"/>
    <col min="12730" max="12730" width="11.28515625" style="7" bestFit="1" customWidth="1"/>
    <col min="12731" max="12731" width="1" style="7" customWidth="1"/>
    <col min="12732" max="12734" width="7" style="7" bestFit="1" customWidth="1"/>
    <col min="12735" max="12735" width="1" style="7" customWidth="1"/>
    <col min="12736" max="12736" width="8.42578125" style="7" customWidth="1"/>
    <col min="12737" max="12738" width="7" style="7" bestFit="1" customWidth="1"/>
    <col min="12739" max="12739" width="1" style="7" customWidth="1"/>
    <col min="12740" max="12740" width="12.140625" style="7" bestFit="1" customWidth="1"/>
    <col min="12741" max="12974" width="9.140625" style="7"/>
    <col min="12975" max="12975" width="13.85546875" style="7" customWidth="1"/>
    <col min="12976" max="12976" width="8.42578125" style="7" customWidth="1"/>
    <col min="12977" max="12977" width="1" style="7" customWidth="1"/>
    <col min="12978" max="12978" width="9.85546875" style="7" customWidth="1"/>
    <col min="12979" max="12979" width="0.85546875" style="7" customWidth="1"/>
    <col min="12980" max="12980" width="9.140625" style="7"/>
    <col min="12981" max="12981" width="1" style="7" customWidth="1"/>
    <col min="12982" max="12982" width="10.42578125" style="7" customWidth="1"/>
    <col min="12983" max="12983" width="0.85546875" style="7" customWidth="1"/>
    <col min="12984" max="12984" width="11.7109375" style="7" bestFit="1" customWidth="1"/>
    <col min="12985" max="12985" width="1" style="7" customWidth="1"/>
    <col min="12986" max="12986" width="11.28515625" style="7" bestFit="1" customWidth="1"/>
    <col min="12987" max="12987" width="1" style="7" customWidth="1"/>
    <col min="12988" max="12990" width="7" style="7" bestFit="1" customWidth="1"/>
    <col min="12991" max="12991" width="1" style="7" customWidth="1"/>
    <col min="12992" max="12992" width="8.42578125" style="7" customWidth="1"/>
    <col min="12993" max="12994" width="7" style="7" bestFit="1" customWidth="1"/>
    <col min="12995" max="12995" width="1" style="7" customWidth="1"/>
    <col min="12996" max="12996" width="12.140625" style="7" bestFit="1" customWidth="1"/>
    <col min="12997" max="13230" width="9.140625" style="7"/>
    <col min="13231" max="13231" width="13.85546875" style="7" customWidth="1"/>
    <col min="13232" max="13232" width="8.42578125" style="7" customWidth="1"/>
    <col min="13233" max="13233" width="1" style="7" customWidth="1"/>
    <col min="13234" max="13234" width="9.85546875" style="7" customWidth="1"/>
    <col min="13235" max="13235" width="0.85546875" style="7" customWidth="1"/>
    <col min="13236" max="13236" width="9.140625" style="7"/>
    <col min="13237" max="13237" width="1" style="7" customWidth="1"/>
    <col min="13238" max="13238" width="10.42578125" style="7" customWidth="1"/>
    <col min="13239" max="13239" width="0.85546875" style="7" customWidth="1"/>
    <col min="13240" max="13240" width="11.7109375" style="7" bestFit="1" customWidth="1"/>
    <col min="13241" max="13241" width="1" style="7" customWidth="1"/>
    <col min="13242" max="13242" width="11.28515625" style="7" bestFit="1" customWidth="1"/>
    <col min="13243" max="13243" width="1" style="7" customWidth="1"/>
    <col min="13244" max="13246" width="7" style="7" bestFit="1" customWidth="1"/>
    <col min="13247" max="13247" width="1" style="7" customWidth="1"/>
    <col min="13248" max="13248" width="8.42578125" style="7" customWidth="1"/>
    <col min="13249" max="13250" width="7" style="7" bestFit="1" customWidth="1"/>
    <col min="13251" max="13251" width="1" style="7" customWidth="1"/>
    <col min="13252" max="13252" width="12.140625" style="7" bestFit="1" customWidth="1"/>
    <col min="13253" max="13486" width="9.140625" style="7"/>
    <col min="13487" max="13487" width="13.85546875" style="7" customWidth="1"/>
    <col min="13488" max="13488" width="8.42578125" style="7" customWidth="1"/>
    <col min="13489" max="13489" width="1" style="7" customWidth="1"/>
    <col min="13490" max="13490" width="9.85546875" style="7" customWidth="1"/>
    <col min="13491" max="13491" width="0.85546875" style="7" customWidth="1"/>
    <col min="13492" max="13492" width="9.140625" style="7"/>
    <col min="13493" max="13493" width="1" style="7" customWidth="1"/>
    <col min="13494" max="13494" width="10.42578125" style="7" customWidth="1"/>
    <col min="13495" max="13495" width="0.85546875" style="7" customWidth="1"/>
    <col min="13496" max="13496" width="11.7109375" style="7" bestFit="1" customWidth="1"/>
    <col min="13497" max="13497" width="1" style="7" customWidth="1"/>
    <col min="13498" max="13498" width="11.28515625" style="7" bestFit="1" customWidth="1"/>
    <col min="13499" max="13499" width="1" style="7" customWidth="1"/>
    <col min="13500" max="13502" width="7" style="7" bestFit="1" customWidth="1"/>
    <col min="13503" max="13503" width="1" style="7" customWidth="1"/>
    <col min="13504" max="13504" width="8.42578125" style="7" customWidth="1"/>
    <col min="13505" max="13506" width="7" style="7" bestFit="1" customWidth="1"/>
    <col min="13507" max="13507" width="1" style="7" customWidth="1"/>
    <col min="13508" max="13508" width="12.140625" style="7" bestFit="1" customWidth="1"/>
    <col min="13509" max="13742" width="9.140625" style="7"/>
    <col min="13743" max="13743" width="13.85546875" style="7" customWidth="1"/>
    <col min="13744" max="13744" width="8.42578125" style="7" customWidth="1"/>
    <col min="13745" max="13745" width="1" style="7" customWidth="1"/>
    <col min="13746" max="13746" width="9.85546875" style="7" customWidth="1"/>
    <col min="13747" max="13747" width="0.85546875" style="7" customWidth="1"/>
    <col min="13748" max="13748" width="9.140625" style="7"/>
    <col min="13749" max="13749" width="1" style="7" customWidth="1"/>
    <col min="13750" max="13750" width="10.42578125" style="7" customWidth="1"/>
    <col min="13751" max="13751" width="0.85546875" style="7" customWidth="1"/>
    <col min="13752" max="13752" width="11.7109375" style="7" bestFit="1" customWidth="1"/>
    <col min="13753" max="13753" width="1" style="7" customWidth="1"/>
    <col min="13754" max="13754" width="11.28515625" style="7" bestFit="1" customWidth="1"/>
    <col min="13755" max="13755" width="1" style="7" customWidth="1"/>
    <col min="13756" max="13758" width="7" style="7" bestFit="1" customWidth="1"/>
    <col min="13759" max="13759" width="1" style="7" customWidth="1"/>
    <col min="13760" max="13760" width="8.42578125" style="7" customWidth="1"/>
    <col min="13761" max="13762" width="7" style="7" bestFit="1" customWidth="1"/>
    <col min="13763" max="13763" width="1" style="7" customWidth="1"/>
    <col min="13764" max="13764" width="12.140625" style="7" bestFit="1" customWidth="1"/>
    <col min="13765" max="13998" width="9.140625" style="7"/>
    <col min="13999" max="13999" width="13.85546875" style="7" customWidth="1"/>
    <col min="14000" max="14000" width="8.42578125" style="7" customWidth="1"/>
    <col min="14001" max="14001" width="1" style="7" customWidth="1"/>
    <col min="14002" max="14002" width="9.85546875" style="7" customWidth="1"/>
    <col min="14003" max="14003" width="0.85546875" style="7" customWidth="1"/>
    <col min="14004" max="14004" width="9.140625" style="7"/>
    <col min="14005" max="14005" width="1" style="7" customWidth="1"/>
    <col min="14006" max="14006" width="10.42578125" style="7" customWidth="1"/>
    <col min="14007" max="14007" width="0.85546875" style="7" customWidth="1"/>
    <col min="14008" max="14008" width="11.7109375" style="7" bestFit="1" customWidth="1"/>
    <col min="14009" max="14009" width="1" style="7" customWidth="1"/>
    <col min="14010" max="14010" width="11.28515625" style="7" bestFit="1" customWidth="1"/>
    <col min="14011" max="14011" width="1" style="7" customWidth="1"/>
    <col min="14012" max="14014" width="7" style="7" bestFit="1" customWidth="1"/>
    <col min="14015" max="14015" width="1" style="7" customWidth="1"/>
    <col min="14016" max="14016" width="8.42578125" style="7" customWidth="1"/>
    <col min="14017" max="14018" width="7" style="7" bestFit="1" customWidth="1"/>
    <col min="14019" max="14019" width="1" style="7" customWidth="1"/>
    <col min="14020" max="14020" width="12.140625" style="7" bestFit="1" customWidth="1"/>
    <col min="14021" max="14254" width="9.140625" style="7"/>
    <col min="14255" max="14255" width="13.85546875" style="7" customWidth="1"/>
    <col min="14256" max="14256" width="8.42578125" style="7" customWidth="1"/>
    <col min="14257" max="14257" width="1" style="7" customWidth="1"/>
    <col min="14258" max="14258" width="9.85546875" style="7" customWidth="1"/>
    <col min="14259" max="14259" width="0.85546875" style="7" customWidth="1"/>
    <col min="14260" max="14260" width="9.140625" style="7"/>
    <col min="14261" max="14261" width="1" style="7" customWidth="1"/>
    <col min="14262" max="14262" width="10.42578125" style="7" customWidth="1"/>
    <col min="14263" max="14263" width="0.85546875" style="7" customWidth="1"/>
    <col min="14264" max="14264" width="11.7109375" style="7" bestFit="1" customWidth="1"/>
    <col min="14265" max="14265" width="1" style="7" customWidth="1"/>
    <col min="14266" max="14266" width="11.28515625" style="7" bestFit="1" customWidth="1"/>
    <col min="14267" max="14267" width="1" style="7" customWidth="1"/>
    <col min="14268" max="14270" width="7" style="7" bestFit="1" customWidth="1"/>
    <col min="14271" max="14271" width="1" style="7" customWidth="1"/>
    <col min="14272" max="14272" width="8.42578125" style="7" customWidth="1"/>
    <col min="14273" max="14274" width="7" style="7" bestFit="1" customWidth="1"/>
    <col min="14275" max="14275" width="1" style="7" customWidth="1"/>
    <col min="14276" max="14276" width="12.140625" style="7" bestFit="1" customWidth="1"/>
    <col min="14277" max="14510" width="9.140625" style="7"/>
    <col min="14511" max="14511" width="13.85546875" style="7" customWidth="1"/>
    <col min="14512" max="14512" width="8.42578125" style="7" customWidth="1"/>
    <col min="14513" max="14513" width="1" style="7" customWidth="1"/>
    <col min="14514" max="14514" width="9.85546875" style="7" customWidth="1"/>
    <col min="14515" max="14515" width="0.85546875" style="7" customWidth="1"/>
    <col min="14516" max="14516" width="9.140625" style="7"/>
    <col min="14517" max="14517" width="1" style="7" customWidth="1"/>
    <col min="14518" max="14518" width="10.42578125" style="7" customWidth="1"/>
    <col min="14519" max="14519" width="0.85546875" style="7" customWidth="1"/>
    <col min="14520" max="14520" width="11.7109375" style="7" bestFit="1" customWidth="1"/>
    <col min="14521" max="14521" width="1" style="7" customWidth="1"/>
    <col min="14522" max="14522" width="11.28515625" style="7" bestFit="1" customWidth="1"/>
    <col min="14523" max="14523" width="1" style="7" customWidth="1"/>
    <col min="14524" max="14526" width="7" style="7" bestFit="1" customWidth="1"/>
    <col min="14527" max="14527" width="1" style="7" customWidth="1"/>
    <col min="14528" max="14528" width="8.42578125" style="7" customWidth="1"/>
    <col min="14529" max="14530" width="7" style="7" bestFit="1" customWidth="1"/>
    <col min="14531" max="14531" width="1" style="7" customWidth="1"/>
    <col min="14532" max="14532" width="12.140625" style="7" bestFit="1" customWidth="1"/>
    <col min="14533" max="14766" width="9.140625" style="7"/>
    <col min="14767" max="14767" width="13.85546875" style="7" customWidth="1"/>
    <col min="14768" max="14768" width="8.42578125" style="7" customWidth="1"/>
    <col min="14769" max="14769" width="1" style="7" customWidth="1"/>
    <col min="14770" max="14770" width="9.85546875" style="7" customWidth="1"/>
    <col min="14771" max="14771" width="0.85546875" style="7" customWidth="1"/>
    <col min="14772" max="14772" width="9.140625" style="7"/>
    <col min="14773" max="14773" width="1" style="7" customWidth="1"/>
    <col min="14774" max="14774" width="10.42578125" style="7" customWidth="1"/>
    <col min="14775" max="14775" width="0.85546875" style="7" customWidth="1"/>
    <col min="14776" max="14776" width="11.7109375" style="7" bestFit="1" customWidth="1"/>
    <col min="14777" max="14777" width="1" style="7" customWidth="1"/>
    <col min="14778" max="14778" width="11.28515625" style="7" bestFit="1" customWidth="1"/>
    <col min="14779" max="14779" width="1" style="7" customWidth="1"/>
    <col min="14780" max="14782" width="7" style="7" bestFit="1" customWidth="1"/>
    <col min="14783" max="14783" width="1" style="7" customWidth="1"/>
    <col min="14784" max="14784" width="8.42578125" style="7" customWidth="1"/>
    <col min="14785" max="14786" width="7" style="7" bestFit="1" customWidth="1"/>
    <col min="14787" max="14787" width="1" style="7" customWidth="1"/>
    <col min="14788" max="14788" width="12.140625" style="7" bestFit="1" customWidth="1"/>
    <col min="14789" max="15022" width="9.140625" style="7"/>
    <col min="15023" max="15023" width="13.85546875" style="7" customWidth="1"/>
    <col min="15024" max="15024" width="8.42578125" style="7" customWidth="1"/>
    <col min="15025" max="15025" width="1" style="7" customWidth="1"/>
    <col min="15026" max="15026" width="9.85546875" style="7" customWidth="1"/>
    <col min="15027" max="15027" width="0.85546875" style="7" customWidth="1"/>
    <col min="15028" max="15028" width="9.140625" style="7"/>
    <col min="15029" max="15029" width="1" style="7" customWidth="1"/>
    <col min="15030" max="15030" width="10.42578125" style="7" customWidth="1"/>
    <col min="15031" max="15031" width="0.85546875" style="7" customWidth="1"/>
    <col min="15032" max="15032" width="11.7109375" style="7" bestFit="1" customWidth="1"/>
    <col min="15033" max="15033" width="1" style="7" customWidth="1"/>
    <col min="15034" max="15034" width="11.28515625" style="7" bestFit="1" customWidth="1"/>
    <col min="15035" max="15035" width="1" style="7" customWidth="1"/>
    <col min="15036" max="15038" width="7" style="7" bestFit="1" customWidth="1"/>
    <col min="15039" max="15039" width="1" style="7" customWidth="1"/>
    <col min="15040" max="15040" width="8.42578125" style="7" customWidth="1"/>
    <col min="15041" max="15042" width="7" style="7" bestFit="1" customWidth="1"/>
    <col min="15043" max="15043" width="1" style="7" customWidth="1"/>
    <col min="15044" max="15044" width="12.140625" style="7" bestFit="1" customWidth="1"/>
    <col min="15045" max="15278" width="9.140625" style="7"/>
    <col min="15279" max="15279" width="13.85546875" style="7" customWidth="1"/>
    <col min="15280" max="15280" width="8.42578125" style="7" customWidth="1"/>
    <col min="15281" max="15281" width="1" style="7" customWidth="1"/>
    <col min="15282" max="15282" width="9.85546875" style="7" customWidth="1"/>
    <col min="15283" max="15283" width="0.85546875" style="7" customWidth="1"/>
    <col min="15284" max="15284" width="9.140625" style="7"/>
    <col min="15285" max="15285" width="1" style="7" customWidth="1"/>
    <col min="15286" max="15286" width="10.42578125" style="7" customWidth="1"/>
    <col min="15287" max="15287" width="0.85546875" style="7" customWidth="1"/>
    <col min="15288" max="15288" width="11.7109375" style="7" bestFit="1" customWidth="1"/>
    <col min="15289" max="15289" width="1" style="7" customWidth="1"/>
    <col min="15290" max="15290" width="11.28515625" style="7" bestFit="1" customWidth="1"/>
    <col min="15291" max="15291" width="1" style="7" customWidth="1"/>
    <col min="15292" max="15294" width="7" style="7" bestFit="1" customWidth="1"/>
    <col min="15295" max="15295" width="1" style="7" customWidth="1"/>
    <col min="15296" max="15296" width="8.42578125" style="7" customWidth="1"/>
    <col min="15297" max="15298" width="7" style="7" bestFit="1" customWidth="1"/>
    <col min="15299" max="15299" width="1" style="7" customWidth="1"/>
    <col min="15300" max="15300" width="12.140625" style="7" bestFit="1" customWidth="1"/>
    <col min="15301" max="15534" width="9.140625" style="7"/>
    <col min="15535" max="15535" width="13.85546875" style="7" customWidth="1"/>
    <col min="15536" max="15536" width="8.42578125" style="7" customWidth="1"/>
    <col min="15537" max="15537" width="1" style="7" customWidth="1"/>
    <col min="15538" max="15538" width="9.85546875" style="7" customWidth="1"/>
    <col min="15539" max="15539" width="0.85546875" style="7" customWidth="1"/>
    <col min="15540" max="15540" width="9.140625" style="7"/>
    <col min="15541" max="15541" width="1" style="7" customWidth="1"/>
    <col min="15542" max="15542" width="10.42578125" style="7" customWidth="1"/>
    <col min="15543" max="15543" width="0.85546875" style="7" customWidth="1"/>
    <col min="15544" max="15544" width="11.7109375" style="7" bestFit="1" customWidth="1"/>
    <col min="15545" max="15545" width="1" style="7" customWidth="1"/>
    <col min="15546" max="15546" width="11.28515625" style="7" bestFit="1" customWidth="1"/>
    <col min="15547" max="15547" width="1" style="7" customWidth="1"/>
    <col min="15548" max="15550" width="7" style="7" bestFit="1" customWidth="1"/>
    <col min="15551" max="15551" width="1" style="7" customWidth="1"/>
    <col min="15552" max="15552" width="8.42578125" style="7" customWidth="1"/>
    <col min="15553" max="15554" width="7" style="7" bestFit="1" customWidth="1"/>
    <col min="15555" max="15555" width="1" style="7" customWidth="1"/>
    <col min="15556" max="15556" width="12.140625" style="7" bestFit="1" customWidth="1"/>
    <col min="15557" max="15790" width="9.140625" style="7"/>
    <col min="15791" max="15791" width="13.85546875" style="7" customWidth="1"/>
    <col min="15792" max="15792" width="8.42578125" style="7" customWidth="1"/>
    <col min="15793" max="15793" width="1" style="7" customWidth="1"/>
    <col min="15794" max="15794" width="9.85546875" style="7" customWidth="1"/>
    <col min="15795" max="15795" width="0.85546875" style="7" customWidth="1"/>
    <col min="15796" max="15796" width="9.140625" style="7"/>
    <col min="15797" max="15797" width="1" style="7" customWidth="1"/>
    <col min="15798" max="15798" width="10.42578125" style="7" customWidth="1"/>
    <col min="15799" max="15799" width="0.85546875" style="7" customWidth="1"/>
    <col min="15800" max="15800" width="11.7109375" style="7" bestFit="1" customWidth="1"/>
    <col min="15801" max="15801" width="1" style="7" customWidth="1"/>
    <col min="15802" max="15802" width="11.28515625" style="7" bestFit="1" customWidth="1"/>
    <col min="15803" max="15803" width="1" style="7" customWidth="1"/>
    <col min="15804" max="15806" width="7" style="7" bestFit="1" customWidth="1"/>
    <col min="15807" max="15807" width="1" style="7" customWidth="1"/>
    <col min="15808" max="15808" width="8.42578125" style="7" customWidth="1"/>
    <col min="15809" max="15810" width="7" style="7" bestFit="1" customWidth="1"/>
    <col min="15811" max="15811" width="1" style="7" customWidth="1"/>
    <col min="15812" max="15812" width="12.140625" style="7" bestFit="1" customWidth="1"/>
    <col min="15813" max="16046" width="9.140625" style="7"/>
    <col min="16047" max="16047" width="13.85546875" style="7" customWidth="1"/>
    <col min="16048" max="16048" width="8.42578125" style="7" customWidth="1"/>
    <col min="16049" max="16049" width="1" style="7" customWidth="1"/>
    <col min="16050" max="16050" width="9.85546875" style="7" customWidth="1"/>
    <col min="16051" max="16051" width="0.85546875" style="7" customWidth="1"/>
    <col min="16052" max="16052" width="9.140625" style="7"/>
    <col min="16053" max="16053" width="1" style="7" customWidth="1"/>
    <col min="16054" max="16054" width="10.42578125" style="7" customWidth="1"/>
    <col min="16055" max="16055" width="0.85546875" style="7" customWidth="1"/>
    <col min="16056" max="16056" width="11.7109375" style="7" bestFit="1" customWidth="1"/>
    <col min="16057" max="16057" width="1" style="7" customWidth="1"/>
    <col min="16058" max="16058" width="11.28515625" style="7" bestFit="1" customWidth="1"/>
    <col min="16059" max="16059" width="1" style="7" customWidth="1"/>
    <col min="16060" max="16062" width="7" style="7" bestFit="1" customWidth="1"/>
    <col min="16063" max="16063" width="1" style="7" customWidth="1"/>
    <col min="16064" max="16064" width="8.42578125" style="7" customWidth="1"/>
    <col min="16065" max="16066" width="7" style="7" bestFit="1" customWidth="1"/>
    <col min="16067" max="16067" width="1" style="7" customWidth="1"/>
    <col min="16068" max="16068" width="12.140625" style="7" bestFit="1" customWidth="1"/>
    <col min="16069" max="16384" width="9.140625" style="7"/>
  </cols>
  <sheetData>
    <row r="1" spans="1:53" ht="14.25" x14ac:dyDescent="0.2">
      <c r="A1" s="61" t="s">
        <v>161</v>
      </c>
      <c r="E1" s="7"/>
      <c r="Q1" s="7"/>
      <c r="Y1" s="27"/>
    </row>
    <row r="2" spans="1:53" ht="21" customHeight="1" x14ac:dyDescent="0.2">
      <c r="A2" s="62" t="s">
        <v>162</v>
      </c>
      <c r="B2" s="5"/>
      <c r="C2" s="5"/>
      <c r="D2" s="5"/>
      <c r="E2" s="5"/>
      <c r="F2" s="41"/>
      <c r="G2" s="41"/>
      <c r="H2" s="41"/>
      <c r="I2" s="41"/>
      <c r="J2" s="41"/>
      <c r="K2" s="41"/>
      <c r="L2" s="41"/>
      <c r="M2" s="41"/>
      <c r="N2" s="41"/>
      <c r="O2" s="41"/>
      <c r="P2" s="41"/>
      <c r="Q2" s="5"/>
      <c r="Y2" s="27"/>
    </row>
    <row r="3" spans="1:53" ht="36.75" customHeight="1" x14ac:dyDescent="0.2">
      <c r="A3" s="8"/>
      <c r="B3" s="9" t="s">
        <v>9</v>
      </c>
      <c r="C3" s="24"/>
      <c r="D3" s="9" t="s">
        <v>4</v>
      </c>
      <c r="E3" s="8"/>
      <c r="F3" s="310" t="s">
        <v>12</v>
      </c>
      <c r="G3" s="310"/>
      <c r="H3" s="310"/>
      <c r="I3" s="310"/>
      <c r="J3" s="310"/>
      <c r="K3" s="46"/>
      <c r="L3" s="310" t="s">
        <v>13</v>
      </c>
      <c r="M3" s="310"/>
      <c r="N3" s="310"/>
      <c r="O3" s="310"/>
      <c r="P3" s="310"/>
      <c r="Q3" s="13"/>
      <c r="Y3" s="27"/>
    </row>
    <row r="4" spans="1:53" ht="80.25" customHeight="1" x14ac:dyDescent="0.2">
      <c r="A4" s="15" t="s">
        <v>8</v>
      </c>
      <c r="B4" s="17" t="s">
        <v>20</v>
      </c>
      <c r="C4" s="22"/>
      <c r="D4" s="17" t="s">
        <v>20</v>
      </c>
      <c r="E4" s="16"/>
      <c r="F4" s="44" t="s">
        <v>57</v>
      </c>
      <c r="G4" s="161"/>
      <c r="H4" s="44" t="s">
        <v>16</v>
      </c>
      <c r="I4" s="161"/>
      <c r="J4" s="97" t="s">
        <v>92</v>
      </c>
      <c r="K4" s="44"/>
      <c r="L4" s="44" t="s">
        <v>57</v>
      </c>
      <c r="M4" s="161"/>
      <c r="N4" s="44" t="s">
        <v>16</v>
      </c>
      <c r="O4" s="161"/>
      <c r="P4" s="97" t="s">
        <v>92</v>
      </c>
      <c r="Q4" s="22"/>
      <c r="Y4" s="27"/>
    </row>
    <row r="5" spans="1:53" ht="15" customHeight="1" x14ac:dyDescent="0.2">
      <c r="A5" s="13" t="s">
        <v>14</v>
      </c>
      <c r="B5" s="123">
        <v>16162947.9</v>
      </c>
      <c r="C5" s="124"/>
      <c r="D5" s="124">
        <v>40296873.100000001</v>
      </c>
      <c r="E5" s="124"/>
      <c r="F5" s="94">
        <v>15.293381664851998</v>
      </c>
      <c r="G5" s="133"/>
      <c r="H5" s="94">
        <v>1.5876140812147717</v>
      </c>
      <c r="I5" s="133"/>
      <c r="J5" s="94">
        <v>22.281701846002559</v>
      </c>
      <c r="K5" s="94"/>
      <c r="L5" s="94">
        <v>38.128902229426089</v>
      </c>
      <c r="M5" s="133"/>
      <c r="N5" s="94">
        <v>3.9581816113188575</v>
      </c>
      <c r="O5" s="133"/>
      <c r="P5" s="94">
        <v>55.551927612190148</v>
      </c>
      <c r="Q5" s="126"/>
      <c r="R5" s="122"/>
      <c r="Y5" s="27"/>
      <c r="AI5" s="262"/>
      <c r="AJ5" s="262"/>
      <c r="AK5" s="262"/>
      <c r="AL5" s="262"/>
      <c r="AM5" s="262"/>
      <c r="AN5" s="262"/>
      <c r="AO5" s="262"/>
      <c r="AP5" s="262"/>
      <c r="AQ5" s="262"/>
      <c r="AR5" s="262"/>
      <c r="AS5" s="262"/>
      <c r="AT5" s="262"/>
      <c r="AU5" s="262"/>
      <c r="AV5" s="262"/>
      <c r="AW5" s="262"/>
      <c r="AX5" s="262"/>
      <c r="AY5" s="262"/>
      <c r="AZ5" s="262"/>
      <c r="BA5" s="262"/>
    </row>
    <row r="6" spans="1:53" ht="22.5" x14ac:dyDescent="0.2">
      <c r="A6" s="109" t="s">
        <v>134</v>
      </c>
      <c r="B6" s="123">
        <v>8953864</v>
      </c>
      <c r="C6" s="123"/>
      <c r="D6" s="123">
        <v>24375447</v>
      </c>
      <c r="E6" s="123"/>
      <c r="F6" s="136">
        <v>16.237476243671022</v>
      </c>
      <c r="G6" s="132"/>
      <c r="H6" s="136">
        <v>2.0766421063788485</v>
      </c>
      <c r="I6" s="132"/>
      <c r="J6" s="196">
        <v>14.41611589741443</v>
      </c>
      <c r="K6" s="136"/>
      <c r="L6" s="136">
        <v>44.203903654485053</v>
      </c>
      <c r="M6" s="132"/>
      <c r="N6" s="136">
        <v>5.6533223647361615</v>
      </c>
      <c r="O6" s="132"/>
      <c r="P6" s="136">
        <v>39.245544605466741</v>
      </c>
      <c r="Q6" s="125"/>
      <c r="R6" s="122"/>
      <c r="Y6" s="27"/>
      <c r="AI6" s="262"/>
      <c r="AJ6" s="262"/>
      <c r="AK6" s="262"/>
      <c r="AL6" s="262"/>
      <c r="AM6" s="262"/>
      <c r="AN6" s="262"/>
      <c r="AO6" s="262"/>
      <c r="AP6" s="262"/>
      <c r="AQ6" s="262"/>
      <c r="AR6" s="262"/>
      <c r="AS6" s="262"/>
      <c r="AT6" s="262"/>
      <c r="AU6" s="262"/>
      <c r="AV6" s="262"/>
      <c r="AW6" s="262"/>
    </row>
    <row r="7" spans="1:53" x14ac:dyDescent="0.2">
      <c r="A7" s="76" t="s">
        <v>120</v>
      </c>
      <c r="B7" s="123">
        <v>3000152</v>
      </c>
      <c r="C7" s="123"/>
      <c r="D7" s="123">
        <v>3065475</v>
      </c>
      <c r="E7" s="123"/>
      <c r="F7" s="136">
        <v>13.699324200913242</v>
      </c>
      <c r="G7" s="132"/>
      <c r="H7" s="136">
        <v>2.6386561125769568</v>
      </c>
      <c r="I7" s="132"/>
      <c r="J7" s="136">
        <v>228.56559500228553</v>
      </c>
      <c r="K7" s="136"/>
      <c r="L7" s="136">
        <v>13.997602739726027</v>
      </c>
      <c r="M7" s="132"/>
      <c r="N7" s="136">
        <v>2.6961081794195252</v>
      </c>
      <c r="O7" s="132"/>
      <c r="P7" s="136">
        <v>233.54220630809081</v>
      </c>
      <c r="Q7" s="125"/>
      <c r="R7" s="135"/>
      <c r="Y7" s="27"/>
      <c r="AI7" s="262"/>
      <c r="AJ7" s="262"/>
      <c r="AK7" s="262"/>
      <c r="AL7" s="262"/>
      <c r="AM7" s="262"/>
      <c r="AN7" s="262"/>
      <c r="AO7" s="262"/>
      <c r="AP7" s="262"/>
      <c r="AQ7" s="262"/>
      <c r="AR7" s="262"/>
      <c r="AS7" s="262"/>
      <c r="AT7" s="262"/>
      <c r="AU7" s="262"/>
      <c r="AV7" s="262"/>
      <c r="AW7" s="262"/>
    </row>
    <row r="8" spans="1:53" x14ac:dyDescent="0.2">
      <c r="A8" s="76" t="s">
        <v>91</v>
      </c>
      <c r="B8" s="123">
        <v>923884</v>
      </c>
      <c r="C8" s="123"/>
      <c r="D8" s="123">
        <v>2232778</v>
      </c>
      <c r="E8" s="123"/>
      <c r="F8" s="136">
        <v>7.3979965247471631</v>
      </c>
      <c r="G8" s="132"/>
      <c r="H8" s="136">
        <v>2.0285877960732237</v>
      </c>
      <c r="I8" s="132"/>
      <c r="J8" s="136">
        <v>48.518487864863879</v>
      </c>
      <c r="K8" s="136"/>
      <c r="L8" s="136">
        <v>17.878958705348207</v>
      </c>
      <c r="M8" s="132"/>
      <c r="N8" s="136">
        <v>4.9025485906680704</v>
      </c>
      <c r="O8" s="132"/>
      <c r="P8" s="136">
        <v>117.256075760523</v>
      </c>
      <c r="Q8" s="125"/>
      <c r="R8" s="122"/>
      <c r="Y8" s="27"/>
      <c r="AI8" s="262"/>
      <c r="AJ8" s="262"/>
      <c r="AK8" s="262"/>
      <c r="AL8" s="262"/>
      <c r="AM8" s="262"/>
      <c r="AN8" s="262"/>
      <c r="AO8" s="262"/>
      <c r="AP8" s="262"/>
      <c r="AQ8" s="262"/>
      <c r="AR8" s="262"/>
      <c r="AS8" s="262"/>
      <c r="AT8" s="262"/>
      <c r="AU8" s="262"/>
      <c r="AV8" s="262"/>
      <c r="AW8" s="262"/>
    </row>
    <row r="9" spans="1:53" x14ac:dyDescent="0.2">
      <c r="A9" s="76" t="s">
        <v>132</v>
      </c>
      <c r="B9" s="123">
        <v>3119848</v>
      </c>
      <c r="C9" s="123"/>
      <c r="D9" s="123">
        <v>9546310</v>
      </c>
      <c r="E9" s="123"/>
      <c r="F9" s="136">
        <v>20.613874077451154</v>
      </c>
      <c r="G9" s="132"/>
      <c r="H9" s="136">
        <v>0.74021170611689036</v>
      </c>
      <c r="I9" s="132"/>
      <c r="J9" s="136">
        <v>44.99802402896168</v>
      </c>
      <c r="K9" s="136"/>
      <c r="L9" s="136">
        <v>63.075647353432842</v>
      </c>
      <c r="M9" s="132"/>
      <c r="N9" s="136">
        <v>2.2649470141560522</v>
      </c>
      <c r="O9" s="132"/>
      <c r="P9" s="136">
        <v>137.68782542223761</v>
      </c>
      <c r="Q9" s="125"/>
      <c r="R9" s="122"/>
      <c r="Y9" s="27"/>
      <c r="AI9" s="262"/>
      <c r="AJ9" s="262"/>
      <c r="AK9" s="262"/>
      <c r="AL9" s="262"/>
      <c r="AM9" s="262"/>
      <c r="AN9" s="262"/>
      <c r="AO9" s="262"/>
      <c r="AP9" s="262"/>
      <c r="AQ9" s="262"/>
      <c r="AR9" s="262"/>
      <c r="AS9" s="262"/>
      <c r="AT9" s="262"/>
      <c r="AU9" s="262"/>
      <c r="AV9" s="262"/>
      <c r="AW9" s="262"/>
    </row>
    <row r="10" spans="1:53" x14ac:dyDescent="0.2">
      <c r="A10" s="92" t="s">
        <v>84</v>
      </c>
      <c r="B10" s="106">
        <v>165199.9</v>
      </c>
      <c r="C10" s="106"/>
      <c r="D10" s="106">
        <v>1076863.1000000001</v>
      </c>
      <c r="E10" s="106"/>
      <c r="F10" s="169">
        <v>16.200849466362133</v>
      </c>
      <c r="G10" s="118"/>
      <c r="H10" s="170">
        <v>2.6769146757236748</v>
      </c>
      <c r="I10" s="118"/>
      <c r="J10" s="170">
        <v>59.228629100204714</v>
      </c>
      <c r="K10" s="169"/>
      <c r="L10" s="169">
        <v>105.60597784248098</v>
      </c>
      <c r="M10" s="118"/>
      <c r="N10" s="170">
        <v>17.449590684590557</v>
      </c>
      <c r="O10" s="118"/>
      <c r="P10" s="170">
        <v>386.08452633201756</v>
      </c>
      <c r="Q10" s="126"/>
      <c r="R10" s="122"/>
      <c r="Y10" s="27"/>
      <c r="AI10" s="262"/>
      <c r="AJ10" s="262"/>
      <c r="AK10" s="262"/>
      <c r="AL10" s="262"/>
      <c r="AM10" s="262"/>
      <c r="AN10" s="262"/>
      <c r="AO10" s="262"/>
      <c r="AP10" s="262"/>
      <c r="AQ10" s="262"/>
      <c r="AR10" s="262"/>
      <c r="AS10" s="262"/>
      <c r="AT10" s="262"/>
      <c r="AU10" s="262"/>
      <c r="AV10" s="262"/>
      <c r="AW10" s="262"/>
    </row>
    <row r="11" spans="1:53" s="122" customFormat="1" ht="38.25" customHeight="1" x14ac:dyDescent="0.2">
      <c r="A11" s="311" t="s">
        <v>98</v>
      </c>
      <c r="B11" s="311"/>
      <c r="C11" s="311"/>
      <c r="D11" s="311"/>
      <c r="E11" s="311"/>
      <c r="F11" s="311"/>
      <c r="G11" s="311"/>
      <c r="H11" s="311"/>
      <c r="I11" s="311"/>
      <c r="J11" s="311"/>
      <c r="K11" s="311"/>
      <c r="L11" s="311"/>
      <c r="M11" s="311"/>
      <c r="N11" s="311"/>
      <c r="O11" s="311"/>
      <c r="P11" s="311"/>
      <c r="Q11" s="126"/>
      <c r="S11" s="27"/>
      <c r="T11" s="27"/>
      <c r="U11" s="27"/>
      <c r="V11" s="27"/>
      <c r="W11" s="27"/>
      <c r="X11" s="27"/>
      <c r="Y11" s="48"/>
      <c r="Z11" s="27"/>
      <c r="AA11" s="27"/>
      <c r="AB11" s="27"/>
      <c r="AC11" s="27"/>
      <c r="AD11" s="27"/>
      <c r="AE11" s="27"/>
      <c r="AF11" s="27"/>
      <c r="AG11" s="27"/>
    </row>
    <row r="12" spans="1:53" s="64" customFormat="1" ht="51.75" customHeight="1" x14ac:dyDescent="0.2">
      <c r="A12" s="312" t="s">
        <v>95</v>
      </c>
      <c r="B12" s="312"/>
      <c r="C12" s="312"/>
      <c r="D12" s="312"/>
      <c r="E12" s="312"/>
      <c r="F12" s="312"/>
      <c r="G12" s="312"/>
      <c r="H12" s="312"/>
      <c r="I12" s="312"/>
      <c r="J12" s="312"/>
      <c r="K12" s="312"/>
      <c r="L12" s="312"/>
      <c r="M12" s="312"/>
      <c r="N12" s="312"/>
      <c r="O12" s="312"/>
      <c r="P12" s="312"/>
      <c r="Q12" s="171"/>
      <c r="R12" s="6"/>
      <c r="S12" s="276"/>
      <c r="T12" s="277"/>
      <c r="U12" s="277"/>
      <c r="V12" s="277"/>
      <c r="W12" s="277"/>
      <c r="X12" s="277"/>
      <c r="Y12" s="48"/>
      <c r="Z12" s="277"/>
      <c r="AA12" s="277"/>
      <c r="AB12" s="277"/>
      <c r="AC12" s="277"/>
      <c r="AD12" s="277"/>
      <c r="AE12" s="277"/>
      <c r="AF12" s="277"/>
      <c r="AG12" s="277"/>
    </row>
    <row r="13" spans="1:53" ht="27.75" customHeight="1" x14ac:dyDescent="0.2">
      <c r="A13" s="303"/>
      <c r="B13" s="303"/>
      <c r="C13" s="303"/>
      <c r="D13" s="303"/>
      <c r="E13" s="303"/>
      <c r="F13" s="303"/>
      <c r="G13" s="303"/>
      <c r="H13" s="303"/>
      <c r="I13" s="303"/>
      <c r="J13" s="303"/>
      <c r="K13" s="303"/>
      <c r="L13" s="303"/>
      <c r="M13" s="303"/>
      <c r="N13" s="303"/>
      <c r="O13" s="303"/>
      <c r="P13" s="303"/>
      <c r="Q13" s="171"/>
      <c r="R13" s="6"/>
      <c r="S13" s="278"/>
    </row>
    <row r="14" spans="1:53" x14ac:dyDescent="0.2">
      <c r="A14" s="6"/>
      <c r="B14" s="6"/>
      <c r="C14" s="6"/>
      <c r="D14" s="6"/>
      <c r="E14" s="39"/>
      <c r="F14" s="39"/>
      <c r="G14" s="39"/>
      <c r="H14" s="39"/>
      <c r="I14" s="39"/>
      <c r="J14" s="39"/>
      <c r="K14" s="39"/>
      <c r="L14" s="39"/>
      <c r="M14" s="39"/>
      <c r="N14" s="39"/>
      <c r="O14" s="39"/>
      <c r="P14" s="39"/>
      <c r="Q14" s="39"/>
      <c r="R14" s="6"/>
      <c r="S14" s="278"/>
    </row>
    <row r="15" spans="1:53" s="122" customFormat="1" x14ac:dyDescent="0.2">
      <c r="E15" s="131"/>
      <c r="F15" s="131"/>
      <c r="G15" s="131"/>
      <c r="H15" s="131"/>
      <c r="I15" s="131"/>
      <c r="J15" s="131"/>
      <c r="K15" s="131"/>
      <c r="L15" s="131"/>
      <c r="M15" s="131"/>
      <c r="N15" s="131"/>
      <c r="O15" s="131"/>
      <c r="P15" s="131"/>
      <c r="Q15" s="131"/>
      <c r="S15" s="27"/>
      <c r="T15" s="27"/>
      <c r="U15" s="27"/>
      <c r="V15" s="27"/>
      <c r="W15" s="27"/>
      <c r="X15" s="27"/>
      <c r="Y15" s="48"/>
      <c r="Z15" s="27"/>
      <c r="AA15" s="27"/>
      <c r="AB15" s="27"/>
      <c r="AC15" s="27"/>
      <c r="AD15" s="27"/>
      <c r="AE15" s="27"/>
      <c r="AF15" s="27"/>
      <c r="AG15" s="27"/>
    </row>
    <row r="16" spans="1:53" s="122" customFormat="1" x14ac:dyDescent="0.2">
      <c r="E16" s="131"/>
      <c r="F16" s="131"/>
      <c r="G16" s="131"/>
      <c r="H16" s="131"/>
      <c r="I16" s="131"/>
      <c r="J16" s="131"/>
      <c r="K16" s="131"/>
      <c r="L16" s="131"/>
      <c r="M16" s="131"/>
      <c r="N16" s="131"/>
      <c r="O16" s="131"/>
      <c r="P16" s="131"/>
      <c r="Q16" s="131"/>
      <c r="S16" s="27"/>
      <c r="T16" s="27"/>
      <c r="U16" s="27"/>
      <c r="V16" s="27"/>
      <c r="W16" s="27"/>
      <c r="X16" s="27"/>
      <c r="Y16" s="48"/>
      <c r="Z16" s="27"/>
      <c r="AA16" s="27"/>
      <c r="AB16" s="27"/>
      <c r="AC16" s="27"/>
      <c r="AD16" s="27"/>
      <c r="AE16" s="27"/>
      <c r="AF16" s="27"/>
      <c r="AG16" s="27"/>
    </row>
    <row r="17" spans="5:33" s="122" customFormat="1" x14ac:dyDescent="0.2">
      <c r="E17" s="131"/>
      <c r="F17" s="131"/>
      <c r="G17" s="131"/>
      <c r="H17" s="131"/>
      <c r="I17" s="131"/>
      <c r="J17" s="131"/>
      <c r="K17" s="131"/>
      <c r="L17" s="131"/>
      <c r="M17" s="131"/>
      <c r="N17" s="131"/>
      <c r="O17" s="131"/>
      <c r="P17" s="131"/>
      <c r="Q17" s="131"/>
      <c r="S17" s="27"/>
      <c r="T17" s="27"/>
      <c r="U17" s="27"/>
      <c r="V17" s="27"/>
      <c r="W17" s="27"/>
      <c r="X17" s="27"/>
      <c r="Y17" s="48"/>
      <c r="Z17" s="27"/>
      <c r="AA17" s="27"/>
      <c r="AB17" s="27"/>
      <c r="AC17" s="27"/>
      <c r="AD17" s="27"/>
      <c r="AE17" s="27"/>
      <c r="AF17" s="27"/>
      <c r="AG17" s="27"/>
    </row>
    <row r="18" spans="5:33" s="122" customFormat="1" x14ac:dyDescent="0.2">
      <c r="E18" s="131"/>
      <c r="F18" s="131"/>
      <c r="G18" s="131"/>
      <c r="H18" s="131"/>
      <c r="I18" s="131"/>
      <c r="J18" s="131"/>
      <c r="K18" s="131"/>
      <c r="L18" s="131"/>
      <c r="M18" s="131"/>
      <c r="N18" s="131"/>
      <c r="O18" s="131"/>
      <c r="P18" s="131"/>
      <c r="Q18" s="131"/>
      <c r="S18" s="27"/>
      <c r="T18" s="27"/>
      <c r="U18" s="27"/>
      <c r="V18" s="27"/>
      <c r="W18" s="27"/>
      <c r="X18" s="27"/>
      <c r="Y18" s="48"/>
      <c r="Z18" s="27"/>
      <c r="AA18" s="27"/>
      <c r="AB18" s="27"/>
      <c r="AC18" s="27"/>
      <c r="AD18" s="27"/>
      <c r="AE18" s="27"/>
      <c r="AF18" s="27"/>
      <c r="AG18" s="27"/>
    </row>
    <row r="19" spans="5:33" s="122" customFormat="1" x14ac:dyDescent="0.2">
      <c r="E19" s="131"/>
      <c r="F19" s="131"/>
      <c r="G19" s="131"/>
      <c r="H19" s="131"/>
      <c r="I19" s="131"/>
      <c r="J19" s="131"/>
      <c r="K19" s="131"/>
      <c r="L19" s="131"/>
      <c r="M19" s="131"/>
      <c r="N19" s="131"/>
      <c r="O19" s="131"/>
      <c r="P19" s="131"/>
      <c r="Q19" s="131"/>
      <c r="S19" s="27"/>
      <c r="T19" s="27"/>
      <c r="U19" s="27"/>
      <c r="V19" s="27"/>
      <c r="W19" s="27"/>
      <c r="X19" s="27"/>
      <c r="Y19" s="48"/>
      <c r="Z19" s="27"/>
      <c r="AA19" s="27"/>
      <c r="AB19" s="27"/>
      <c r="AC19" s="27"/>
      <c r="AD19" s="27"/>
      <c r="AE19" s="27"/>
      <c r="AF19" s="27"/>
      <c r="AG19" s="27"/>
    </row>
    <row r="20" spans="5:33" s="122" customFormat="1" x14ac:dyDescent="0.2">
      <c r="E20" s="131"/>
      <c r="F20" s="131"/>
      <c r="G20" s="131"/>
      <c r="H20" s="131"/>
      <c r="I20" s="131"/>
      <c r="J20" s="131"/>
      <c r="K20" s="131"/>
      <c r="L20" s="131"/>
      <c r="M20" s="131"/>
      <c r="N20" s="131"/>
      <c r="O20" s="131"/>
      <c r="P20" s="131"/>
      <c r="Q20" s="131"/>
      <c r="S20" s="27"/>
      <c r="T20" s="27"/>
      <c r="U20" s="27"/>
      <c r="V20" s="27"/>
      <c r="W20" s="27"/>
      <c r="X20" s="27"/>
      <c r="Y20" s="48"/>
      <c r="Z20" s="27"/>
      <c r="AA20" s="27"/>
      <c r="AB20" s="27"/>
      <c r="AC20" s="27"/>
      <c r="AD20" s="27"/>
      <c r="AE20" s="27"/>
      <c r="AF20" s="27"/>
      <c r="AG20" s="27"/>
    </row>
    <row r="21" spans="5:33" s="122" customFormat="1" x14ac:dyDescent="0.2">
      <c r="E21" s="131"/>
      <c r="F21" s="131"/>
      <c r="G21" s="131"/>
      <c r="H21" s="131"/>
      <c r="I21" s="131"/>
      <c r="J21" s="131"/>
      <c r="K21" s="131"/>
      <c r="L21" s="131"/>
      <c r="M21" s="131"/>
      <c r="N21" s="131"/>
      <c r="O21" s="131"/>
      <c r="P21" s="131"/>
      <c r="Q21" s="131"/>
      <c r="S21" s="27"/>
      <c r="T21" s="27"/>
      <c r="U21" s="27"/>
      <c r="V21" s="27"/>
      <c r="W21" s="27"/>
      <c r="X21" s="27"/>
      <c r="Y21" s="48"/>
      <c r="Z21" s="27"/>
      <c r="AA21" s="27"/>
      <c r="AB21" s="27"/>
      <c r="AC21" s="27"/>
      <c r="AD21" s="27"/>
      <c r="AE21" s="27"/>
      <c r="AF21" s="27"/>
      <c r="AG21" s="27"/>
    </row>
    <row r="22" spans="5:33" s="122" customFormat="1" x14ac:dyDescent="0.2">
      <c r="E22" s="131"/>
      <c r="F22" s="131"/>
      <c r="G22" s="131"/>
      <c r="H22" s="131"/>
      <c r="I22" s="131"/>
      <c r="J22" s="131"/>
      <c r="K22" s="131"/>
      <c r="L22" s="131"/>
      <c r="M22" s="131"/>
      <c r="N22" s="131"/>
      <c r="O22" s="131"/>
      <c r="P22" s="131"/>
      <c r="Q22" s="131"/>
      <c r="S22" s="27"/>
      <c r="T22" s="27"/>
      <c r="U22" s="27"/>
      <c r="V22" s="27"/>
      <c r="W22" s="27"/>
      <c r="X22" s="27"/>
      <c r="Y22" s="48"/>
      <c r="Z22" s="27"/>
      <c r="AA22" s="27"/>
      <c r="AB22" s="27"/>
      <c r="AC22" s="27"/>
      <c r="AD22" s="27"/>
      <c r="AE22" s="27"/>
      <c r="AF22" s="27"/>
      <c r="AG22" s="27"/>
    </row>
    <row r="23" spans="5:33" s="122" customFormat="1" x14ac:dyDescent="0.2">
      <c r="E23" s="131"/>
      <c r="F23" s="131"/>
      <c r="G23" s="131"/>
      <c r="H23" s="131"/>
      <c r="I23" s="131"/>
      <c r="J23" s="131"/>
      <c r="K23" s="131"/>
      <c r="L23" s="131"/>
      <c r="M23" s="131"/>
      <c r="N23" s="131"/>
      <c r="O23" s="131"/>
      <c r="P23" s="131"/>
      <c r="Q23" s="131"/>
      <c r="S23" s="27"/>
      <c r="T23" s="27"/>
      <c r="U23" s="27"/>
      <c r="V23" s="27"/>
      <c r="W23" s="27"/>
      <c r="X23" s="27"/>
      <c r="Y23" s="48"/>
      <c r="Z23" s="27"/>
      <c r="AA23" s="27"/>
      <c r="AB23" s="27"/>
      <c r="AC23" s="27"/>
      <c r="AD23" s="27"/>
      <c r="AE23" s="27"/>
      <c r="AF23" s="27"/>
      <c r="AG23" s="27"/>
    </row>
  </sheetData>
  <mergeCells count="5">
    <mergeCell ref="F3:J3"/>
    <mergeCell ref="L3:P3"/>
    <mergeCell ref="A11:P11"/>
    <mergeCell ref="A12:P12"/>
    <mergeCell ref="A13:P13"/>
  </mergeCells>
  <conditionalFormatting sqref="Y11:Y14 Y24:Y27">
    <cfRule type="colorScale" priority="55">
      <colorScale>
        <cfvo type="min"/>
        <cfvo type="percentile" val="50"/>
        <cfvo type="max"/>
        <color rgb="FF63BE7B"/>
        <color rgb="FFFFEB84"/>
        <color rgb="FFF8696B"/>
      </colorScale>
    </cfRule>
  </conditionalFormatting>
  <conditionalFormatting sqref="Y15:Y23">
    <cfRule type="colorScale" priority="2">
      <colorScale>
        <cfvo type="min"/>
        <cfvo type="percentile" val="50"/>
        <cfvo type="max"/>
        <color rgb="FF63BE7B"/>
        <color rgb="FFFFEB84"/>
        <color rgb="FFF8696B"/>
      </colorScale>
    </cfRule>
  </conditionalFormatting>
  <pageMargins left="0.62" right="0.56999999999999995" top="1" bottom="1" header="0.5" footer="0.5"/>
  <pageSetup paperSize="9" scale="95"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dimension ref="A1:BV28"/>
  <sheetViews>
    <sheetView zoomScaleNormal="100" workbookViewId="0"/>
  </sheetViews>
  <sheetFormatPr defaultColWidth="8.85546875" defaultRowHeight="11.25" x14ac:dyDescent="0.2"/>
  <cols>
    <col min="1" max="1" width="51.42578125" style="7" customWidth="1"/>
    <col min="2" max="2" width="5.7109375" style="31" bestFit="1" customWidth="1"/>
    <col min="3" max="3" width="1.140625" style="31" bestFit="1" customWidth="1"/>
    <col min="4" max="4" width="5.7109375" style="7" bestFit="1" customWidth="1"/>
    <col min="5" max="5" width="1.140625" style="7" bestFit="1" customWidth="1"/>
    <col min="6" max="6" width="5.7109375" style="31" bestFit="1" customWidth="1"/>
    <col min="7" max="7" width="1.140625" style="31" bestFit="1" customWidth="1"/>
    <col min="8" max="8" width="5.7109375" style="31" bestFit="1" customWidth="1"/>
    <col min="9" max="9" width="1.140625" style="31" bestFit="1" customWidth="1"/>
    <col min="10" max="10" width="5.7109375" style="7" bestFit="1" customWidth="1"/>
    <col min="11" max="11" width="1.140625" style="7" bestFit="1" customWidth="1"/>
    <col min="12" max="12" width="5.7109375" style="31" bestFit="1" customWidth="1"/>
    <col min="13" max="13" width="1.140625" style="31" bestFit="1" customWidth="1"/>
    <col min="14" max="14" width="5.7109375" style="31" bestFit="1" customWidth="1"/>
    <col min="15" max="15" width="1.140625" style="31" bestFit="1" customWidth="1"/>
    <col min="16" max="16" width="5.7109375" style="7" bestFit="1" customWidth="1"/>
    <col min="17" max="17" width="1.140625" style="7" bestFit="1" customWidth="1"/>
    <col min="18" max="18" width="6.42578125" style="31" customWidth="1"/>
    <col min="19" max="19" width="1.140625" style="7" bestFit="1" customWidth="1"/>
    <col min="20" max="20" width="6.42578125" style="7" bestFit="1" customWidth="1"/>
    <col min="21" max="21" width="1" style="31" customWidth="1"/>
    <col min="22" max="22" width="4.85546875" style="122" customWidth="1"/>
    <col min="23" max="23" width="4.85546875" style="129" customWidth="1"/>
    <col min="24" max="25" width="4.85546875" style="7" customWidth="1"/>
    <col min="26" max="26" width="4.85546875" style="122" customWidth="1"/>
    <col min="27" max="40" width="4.85546875" style="7" customWidth="1"/>
    <col min="41" max="41" width="6.5703125" style="7" customWidth="1"/>
    <col min="42" max="156" width="9.140625" style="7"/>
    <col min="157" max="157" width="5.85546875" style="7" customWidth="1"/>
    <col min="158" max="158" width="7.85546875" style="7" bestFit="1" customWidth="1"/>
    <col min="159" max="159" width="0.85546875" style="7" customWidth="1"/>
    <col min="160" max="160" width="8.7109375" style="7" bestFit="1" customWidth="1"/>
    <col min="161" max="161" width="0.85546875" style="7" customWidth="1"/>
    <col min="162" max="162" width="9.42578125" style="7" customWidth="1"/>
    <col min="163" max="163" width="0.85546875" style="7" customWidth="1"/>
    <col min="164" max="164" width="8.7109375" style="7" bestFit="1" customWidth="1"/>
    <col min="165" max="165" width="0.85546875" style="7" customWidth="1"/>
    <col min="166" max="166" width="12" style="7" bestFit="1" customWidth="1"/>
    <col min="167" max="168" width="10.42578125" style="7" bestFit="1" customWidth="1"/>
    <col min="169" max="169" width="14" style="7" bestFit="1" customWidth="1"/>
    <col min="170" max="170" width="10.28515625" style="7" bestFit="1" customWidth="1"/>
    <col min="171" max="171" width="8.7109375" style="7" bestFit="1" customWidth="1"/>
    <col min="172" max="172" width="0.85546875" style="7" customWidth="1"/>
    <col min="173" max="175" width="9.140625" style="7"/>
    <col min="176" max="176" width="16.85546875" style="7" customWidth="1"/>
    <col min="177" max="412" width="9.140625" style="7"/>
    <col min="413" max="413" width="5.85546875" style="7" customWidth="1"/>
    <col min="414" max="414" width="7.85546875" style="7" bestFit="1" customWidth="1"/>
    <col min="415" max="415" width="0.85546875" style="7" customWidth="1"/>
    <col min="416" max="416" width="8.7109375" style="7" bestFit="1" customWidth="1"/>
    <col min="417" max="417" width="0.85546875" style="7" customWidth="1"/>
    <col min="418" max="418" width="9.42578125" style="7" customWidth="1"/>
    <col min="419" max="419" width="0.85546875" style="7" customWidth="1"/>
    <col min="420" max="420" width="8.7109375" style="7" bestFit="1" customWidth="1"/>
    <col min="421" max="421" width="0.85546875" style="7" customWidth="1"/>
    <col min="422" max="422" width="12" style="7" bestFit="1" customWidth="1"/>
    <col min="423" max="424" width="10.42578125" style="7" bestFit="1" customWidth="1"/>
    <col min="425" max="425" width="14" style="7" bestFit="1" customWidth="1"/>
    <col min="426" max="426" width="10.28515625" style="7" bestFit="1" customWidth="1"/>
    <col min="427" max="427" width="8.7109375" style="7" bestFit="1" customWidth="1"/>
    <col min="428" max="428" width="0.85546875" style="7" customWidth="1"/>
    <col min="429" max="431" width="9.140625" style="7"/>
    <col min="432" max="432" width="16.85546875" style="7" customWidth="1"/>
    <col min="433" max="668" width="9.140625" style="7"/>
    <col min="669" max="669" width="5.85546875" style="7" customWidth="1"/>
    <col min="670" max="670" width="7.85546875" style="7" bestFit="1" customWidth="1"/>
    <col min="671" max="671" width="0.85546875" style="7" customWidth="1"/>
    <col min="672" max="672" width="8.7109375" style="7" bestFit="1" customWidth="1"/>
    <col min="673" max="673" width="0.85546875" style="7" customWidth="1"/>
    <col min="674" max="674" width="9.42578125" style="7" customWidth="1"/>
    <col min="675" max="675" width="0.85546875" style="7" customWidth="1"/>
    <col min="676" max="676" width="8.7109375" style="7" bestFit="1" customWidth="1"/>
    <col min="677" max="677" width="0.85546875" style="7" customWidth="1"/>
    <col min="678" max="678" width="12" style="7" bestFit="1" customWidth="1"/>
    <col min="679" max="680" width="10.42578125" style="7" bestFit="1" customWidth="1"/>
    <col min="681" max="681" width="14" style="7" bestFit="1" customWidth="1"/>
    <col min="682" max="682" width="10.28515625" style="7" bestFit="1" customWidth="1"/>
    <col min="683" max="683" width="8.7109375" style="7" bestFit="1" customWidth="1"/>
    <col min="684" max="684" width="0.85546875" style="7" customWidth="1"/>
    <col min="685" max="687" width="9.140625" style="7"/>
    <col min="688" max="688" width="16.85546875" style="7" customWidth="1"/>
    <col min="689" max="924" width="9.140625" style="7"/>
    <col min="925" max="925" width="5.85546875" style="7" customWidth="1"/>
    <col min="926" max="926" width="7.85546875" style="7" bestFit="1" customWidth="1"/>
    <col min="927" max="927" width="0.85546875" style="7" customWidth="1"/>
    <col min="928" max="928" width="8.7109375" style="7" bestFit="1" customWidth="1"/>
    <col min="929" max="929" width="0.85546875" style="7" customWidth="1"/>
    <col min="930" max="930" width="9.42578125" style="7" customWidth="1"/>
    <col min="931" max="931" width="0.85546875" style="7" customWidth="1"/>
    <col min="932" max="932" width="8.7109375" style="7" bestFit="1" customWidth="1"/>
    <col min="933" max="933" width="0.85546875" style="7" customWidth="1"/>
    <col min="934" max="934" width="12" style="7" bestFit="1" customWidth="1"/>
    <col min="935" max="936" width="10.42578125" style="7" bestFit="1" customWidth="1"/>
    <col min="937" max="937" width="14" style="7" bestFit="1" customWidth="1"/>
    <col min="938" max="938" width="10.28515625" style="7" bestFit="1" customWidth="1"/>
    <col min="939" max="939" width="8.7109375" style="7" bestFit="1" customWidth="1"/>
    <col min="940" max="940" width="0.85546875" style="7" customWidth="1"/>
    <col min="941" max="943" width="9.140625" style="7"/>
    <col min="944" max="944" width="16.85546875" style="7" customWidth="1"/>
    <col min="945" max="1180" width="9.140625" style="7"/>
    <col min="1181" max="1181" width="5.85546875" style="7" customWidth="1"/>
    <col min="1182" max="1182" width="7.85546875" style="7" bestFit="1" customWidth="1"/>
    <col min="1183" max="1183" width="0.85546875" style="7" customWidth="1"/>
    <col min="1184" max="1184" width="8.7109375" style="7" bestFit="1" customWidth="1"/>
    <col min="1185" max="1185" width="0.85546875" style="7" customWidth="1"/>
    <col min="1186" max="1186" width="9.42578125" style="7" customWidth="1"/>
    <col min="1187" max="1187" width="0.85546875" style="7" customWidth="1"/>
    <col min="1188" max="1188" width="8.7109375" style="7" bestFit="1" customWidth="1"/>
    <col min="1189" max="1189" width="0.85546875" style="7" customWidth="1"/>
    <col min="1190" max="1190" width="12" style="7" bestFit="1" customWidth="1"/>
    <col min="1191" max="1192" width="10.42578125" style="7" bestFit="1" customWidth="1"/>
    <col min="1193" max="1193" width="14" style="7" bestFit="1" customWidth="1"/>
    <col min="1194" max="1194" width="10.28515625" style="7" bestFit="1" customWidth="1"/>
    <col min="1195" max="1195" width="8.7109375" style="7" bestFit="1" customWidth="1"/>
    <col min="1196" max="1196" width="0.85546875" style="7" customWidth="1"/>
    <col min="1197" max="1199" width="9.140625" style="7"/>
    <col min="1200" max="1200" width="16.85546875" style="7" customWidth="1"/>
    <col min="1201" max="1436" width="9.140625" style="7"/>
    <col min="1437" max="1437" width="5.85546875" style="7" customWidth="1"/>
    <col min="1438" max="1438" width="7.85546875" style="7" bestFit="1" customWidth="1"/>
    <col min="1439" max="1439" width="0.85546875" style="7" customWidth="1"/>
    <col min="1440" max="1440" width="8.7109375" style="7" bestFit="1" customWidth="1"/>
    <col min="1441" max="1441" width="0.85546875" style="7" customWidth="1"/>
    <col min="1442" max="1442" width="9.42578125" style="7" customWidth="1"/>
    <col min="1443" max="1443" width="0.85546875" style="7" customWidth="1"/>
    <col min="1444" max="1444" width="8.7109375" style="7" bestFit="1" customWidth="1"/>
    <col min="1445" max="1445" width="0.85546875" style="7" customWidth="1"/>
    <col min="1446" max="1446" width="12" style="7" bestFit="1" customWidth="1"/>
    <col min="1447" max="1448" width="10.42578125" style="7" bestFit="1" customWidth="1"/>
    <col min="1449" max="1449" width="14" style="7" bestFit="1" customWidth="1"/>
    <col min="1450" max="1450" width="10.28515625" style="7" bestFit="1" customWidth="1"/>
    <col min="1451" max="1451" width="8.7109375" style="7" bestFit="1" customWidth="1"/>
    <col min="1452" max="1452" width="0.85546875" style="7" customWidth="1"/>
    <col min="1453" max="1455" width="9.140625" style="7"/>
    <col min="1456" max="1456" width="16.85546875" style="7" customWidth="1"/>
    <col min="1457" max="1692" width="9.140625" style="7"/>
    <col min="1693" max="1693" width="5.85546875" style="7" customWidth="1"/>
    <col min="1694" max="1694" width="7.85546875" style="7" bestFit="1" customWidth="1"/>
    <col min="1695" max="1695" width="0.85546875" style="7" customWidth="1"/>
    <col min="1696" max="1696" width="8.7109375" style="7" bestFit="1" customWidth="1"/>
    <col min="1697" max="1697" width="0.85546875" style="7" customWidth="1"/>
    <col min="1698" max="1698" width="9.42578125" style="7" customWidth="1"/>
    <col min="1699" max="1699" width="0.85546875" style="7" customWidth="1"/>
    <col min="1700" max="1700" width="8.7109375" style="7" bestFit="1" customWidth="1"/>
    <col min="1701" max="1701" width="0.85546875" style="7" customWidth="1"/>
    <col min="1702" max="1702" width="12" style="7" bestFit="1" customWidth="1"/>
    <col min="1703" max="1704" width="10.42578125" style="7" bestFit="1" customWidth="1"/>
    <col min="1705" max="1705" width="14" style="7" bestFit="1" customWidth="1"/>
    <col min="1706" max="1706" width="10.28515625" style="7" bestFit="1" customWidth="1"/>
    <col min="1707" max="1707" width="8.7109375" style="7" bestFit="1" customWidth="1"/>
    <col min="1708" max="1708" width="0.85546875" style="7" customWidth="1"/>
    <col min="1709" max="1711" width="9.140625" style="7"/>
    <col min="1712" max="1712" width="16.85546875" style="7" customWidth="1"/>
    <col min="1713" max="1948" width="9.140625" style="7"/>
    <col min="1949" max="1949" width="5.85546875" style="7" customWidth="1"/>
    <col min="1950" max="1950" width="7.85546875" style="7" bestFit="1" customWidth="1"/>
    <col min="1951" max="1951" width="0.85546875" style="7" customWidth="1"/>
    <col min="1952" max="1952" width="8.7109375" style="7" bestFit="1" customWidth="1"/>
    <col min="1953" max="1953" width="0.85546875" style="7" customWidth="1"/>
    <col min="1954" max="1954" width="9.42578125" style="7" customWidth="1"/>
    <col min="1955" max="1955" width="0.85546875" style="7" customWidth="1"/>
    <col min="1956" max="1956" width="8.7109375" style="7" bestFit="1" customWidth="1"/>
    <col min="1957" max="1957" width="0.85546875" style="7" customWidth="1"/>
    <col min="1958" max="1958" width="12" style="7" bestFit="1" customWidth="1"/>
    <col min="1959" max="1960" width="10.42578125" style="7" bestFit="1" customWidth="1"/>
    <col min="1961" max="1961" width="14" style="7" bestFit="1" customWidth="1"/>
    <col min="1962" max="1962" width="10.28515625" style="7" bestFit="1" customWidth="1"/>
    <col min="1963" max="1963" width="8.7109375" style="7" bestFit="1" customWidth="1"/>
    <col min="1964" max="1964" width="0.85546875" style="7" customWidth="1"/>
    <col min="1965" max="1967" width="9.140625" style="7"/>
    <col min="1968" max="1968" width="16.85546875" style="7" customWidth="1"/>
    <col min="1969" max="2204" width="9.140625" style="7"/>
    <col min="2205" max="2205" width="5.85546875" style="7" customWidth="1"/>
    <col min="2206" max="2206" width="7.85546875" style="7" bestFit="1" customWidth="1"/>
    <col min="2207" max="2207" width="0.85546875" style="7" customWidth="1"/>
    <col min="2208" max="2208" width="8.7109375" style="7" bestFit="1" customWidth="1"/>
    <col min="2209" max="2209" width="0.85546875" style="7" customWidth="1"/>
    <col min="2210" max="2210" width="9.42578125" style="7" customWidth="1"/>
    <col min="2211" max="2211" width="0.85546875" style="7" customWidth="1"/>
    <col min="2212" max="2212" width="8.7109375" style="7" bestFit="1" customWidth="1"/>
    <col min="2213" max="2213" width="0.85546875" style="7" customWidth="1"/>
    <col min="2214" max="2214" width="12" style="7" bestFit="1" customWidth="1"/>
    <col min="2215" max="2216" width="10.42578125" style="7" bestFit="1" customWidth="1"/>
    <col min="2217" max="2217" width="14" style="7" bestFit="1" customWidth="1"/>
    <col min="2218" max="2218" width="10.28515625" style="7" bestFit="1" customWidth="1"/>
    <col min="2219" max="2219" width="8.7109375" style="7" bestFit="1" customWidth="1"/>
    <col min="2220" max="2220" width="0.85546875" style="7" customWidth="1"/>
    <col min="2221" max="2223" width="9.140625" style="7"/>
    <col min="2224" max="2224" width="16.85546875" style="7" customWidth="1"/>
    <col min="2225" max="2460" width="9.140625" style="7"/>
    <col min="2461" max="2461" width="5.85546875" style="7" customWidth="1"/>
    <col min="2462" max="2462" width="7.85546875" style="7" bestFit="1" customWidth="1"/>
    <col min="2463" max="2463" width="0.85546875" style="7" customWidth="1"/>
    <col min="2464" max="2464" width="8.7109375" style="7" bestFit="1" customWidth="1"/>
    <col min="2465" max="2465" width="0.85546875" style="7" customWidth="1"/>
    <col min="2466" max="2466" width="9.42578125" style="7" customWidth="1"/>
    <col min="2467" max="2467" width="0.85546875" style="7" customWidth="1"/>
    <col min="2468" max="2468" width="8.7109375" style="7" bestFit="1" customWidth="1"/>
    <col min="2469" max="2469" width="0.85546875" style="7" customWidth="1"/>
    <col min="2470" max="2470" width="12" style="7" bestFit="1" customWidth="1"/>
    <col min="2471" max="2472" width="10.42578125" style="7" bestFit="1" customWidth="1"/>
    <col min="2473" max="2473" width="14" style="7" bestFit="1" customWidth="1"/>
    <col min="2474" max="2474" width="10.28515625" style="7" bestFit="1" customWidth="1"/>
    <col min="2475" max="2475" width="8.7109375" style="7" bestFit="1" customWidth="1"/>
    <col min="2476" max="2476" width="0.85546875" style="7" customWidth="1"/>
    <col min="2477" max="2479" width="9.140625" style="7"/>
    <col min="2480" max="2480" width="16.85546875" style="7" customWidth="1"/>
    <col min="2481" max="2716" width="9.140625" style="7"/>
    <col min="2717" max="2717" width="5.85546875" style="7" customWidth="1"/>
    <col min="2718" max="2718" width="7.85546875" style="7" bestFit="1" customWidth="1"/>
    <col min="2719" max="2719" width="0.85546875" style="7" customWidth="1"/>
    <col min="2720" max="2720" width="8.7109375" style="7" bestFit="1" customWidth="1"/>
    <col min="2721" max="2721" width="0.85546875" style="7" customWidth="1"/>
    <col min="2722" max="2722" width="9.42578125" style="7" customWidth="1"/>
    <col min="2723" max="2723" width="0.85546875" style="7" customWidth="1"/>
    <col min="2724" max="2724" width="8.7109375" style="7" bestFit="1" customWidth="1"/>
    <col min="2725" max="2725" width="0.85546875" style="7" customWidth="1"/>
    <col min="2726" max="2726" width="12" style="7" bestFit="1" customWidth="1"/>
    <col min="2727" max="2728" width="10.42578125" style="7" bestFit="1" customWidth="1"/>
    <col min="2729" max="2729" width="14" style="7" bestFit="1" customWidth="1"/>
    <col min="2730" max="2730" width="10.28515625" style="7" bestFit="1" customWidth="1"/>
    <col min="2731" max="2731" width="8.7109375" style="7" bestFit="1" customWidth="1"/>
    <col min="2732" max="2732" width="0.85546875" style="7" customWidth="1"/>
    <col min="2733" max="2735" width="9.140625" style="7"/>
    <col min="2736" max="2736" width="16.85546875" style="7" customWidth="1"/>
    <col min="2737" max="2972" width="9.140625" style="7"/>
    <col min="2973" max="2973" width="5.85546875" style="7" customWidth="1"/>
    <col min="2974" max="2974" width="7.85546875" style="7" bestFit="1" customWidth="1"/>
    <col min="2975" max="2975" width="0.85546875" style="7" customWidth="1"/>
    <col min="2976" max="2976" width="8.7109375" style="7" bestFit="1" customWidth="1"/>
    <col min="2977" max="2977" width="0.85546875" style="7" customWidth="1"/>
    <col min="2978" max="2978" width="9.42578125" style="7" customWidth="1"/>
    <col min="2979" max="2979" width="0.85546875" style="7" customWidth="1"/>
    <col min="2980" max="2980" width="8.7109375" style="7" bestFit="1" customWidth="1"/>
    <col min="2981" max="2981" width="0.85546875" style="7" customWidth="1"/>
    <col min="2982" max="2982" width="12" style="7" bestFit="1" customWidth="1"/>
    <col min="2983" max="2984" width="10.42578125" style="7" bestFit="1" customWidth="1"/>
    <col min="2985" max="2985" width="14" style="7" bestFit="1" customWidth="1"/>
    <col min="2986" max="2986" width="10.28515625" style="7" bestFit="1" customWidth="1"/>
    <col min="2987" max="2987" width="8.7109375" style="7" bestFit="1" customWidth="1"/>
    <col min="2988" max="2988" width="0.85546875" style="7" customWidth="1"/>
    <col min="2989" max="2991" width="9.140625" style="7"/>
    <col min="2992" max="2992" width="16.85546875" style="7" customWidth="1"/>
    <col min="2993" max="3228" width="9.140625" style="7"/>
    <col min="3229" max="3229" width="5.85546875" style="7" customWidth="1"/>
    <col min="3230" max="3230" width="7.85546875" style="7" bestFit="1" customWidth="1"/>
    <col min="3231" max="3231" width="0.85546875" style="7" customWidth="1"/>
    <col min="3232" max="3232" width="8.7109375" style="7" bestFit="1" customWidth="1"/>
    <col min="3233" max="3233" width="0.85546875" style="7" customWidth="1"/>
    <col min="3234" max="3234" width="9.42578125" style="7" customWidth="1"/>
    <col min="3235" max="3235" width="0.85546875" style="7" customWidth="1"/>
    <col min="3236" max="3236" width="8.7109375" style="7" bestFit="1" customWidth="1"/>
    <col min="3237" max="3237" width="0.85546875" style="7" customWidth="1"/>
    <col min="3238" max="3238" width="12" style="7" bestFit="1" customWidth="1"/>
    <col min="3239" max="3240" width="10.42578125" style="7" bestFit="1" customWidth="1"/>
    <col min="3241" max="3241" width="14" style="7" bestFit="1" customWidth="1"/>
    <col min="3242" max="3242" width="10.28515625" style="7" bestFit="1" customWidth="1"/>
    <col min="3243" max="3243" width="8.7109375" style="7" bestFit="1" customWidth="1"/>
    <col min="3244" max="3244" width="0.85546875" style="7" customWidth="1"/>
    <col min="3245" max="3247" width="9.140625" style="7"/>
    <col min="3248" max="3248" width="16.85546875" style="7" customWidth="1"/>
    <col min="3249" max="3484" width="9.140625" style="7"/>
    <col min="3485" max="3485" width="5.85546875" style="7" customWidth="1"/>
    <col min="3486" max="3486" width="7.85546875" style="7" bestFit="1" customWidth="1"/>
    <col min="3487" max="3487" width="0.85546875" style="7" customWidth="1"/>
    <col min="3488" max="3488" width="8.7109375" style="7" bestFit="1" customWidth="1"/>
    <col min="3489" max="3489" width="0.85546875" style="7" customWidth="1"/>
    <col min="3490" max="3490" width="9.42578125" style="7" customWidth="1"/>
    <col min="3491" max="3491" width="0.85546875" style="7" customWidth="1"/>
    <col min="3492" max="3492" width="8.7109375" style="7" bestFit="1" customWidth="1"/>
    <col min="3493" max="3493" width="0.85546875" style="7" customWidth="1"/>
    <col min="3494" max="3494" width="12" style="7" bestFit="1" customWidth="1"/>
    <col min="3495" max="3496" width="10.42578125" style="7" bestFit="1" customWidth="1"/>
    <col min="3497" max="3497" width="14" style="7" bestFit="1" customWidth="1"/>
    <col min="3498" max="3498" width="10.28515625" style="7" bestFit="1" customWidth="1"/>
    <col min="3499" max="3499" width="8.7109375" style="7" bestFit="1" customWidth="1"/>
    <col min="3500" max="3500" width="0.85546875" style="7" customWidth="1"/>
    <col min="3501" max="3503" width="9.140625" style="7"/>
    <col min="3504" max="3504" width="16.85546875" style="7" customWidth="1"/>
    <col min="3505" max="3740" width="9.140625" style="7"/>
    <col min="3741" max="3741" width="5.85546875" style="7" customWidth="1"/>
    <col min="3742" max="3742" width="7.85546875" style="7" bestFit="1" customWidth="1"/>
    <col min="3743" max="3743" width="0.85546875" style="7" customWidth="1"/>
    <col min="3744" max="3744" width="8.7109375" style="7" bestFit="1" customWidth="1"/>
    <col min="3745" max="3745" width="0.85546875" style="7" customWidth="1"/>
    <col min="3746" max="3746" width="9.42578125" style="7" customWidth="1"/>
    <col min="3747" max="3747" width="0.85546875" style="7" customWidth="1"/>
    <col min="3748" max="3748" width="8.7109375" style="7" bestFit="1" customWidth="1"/>
    <col min="3749" max="3749" width="0.85546875" style="7" customWidth="1"/>
    <col min="3750" max="3750" width="12" style="7" bestFit="1" customWidth="1"/>
    <col min="3751" max="3752" width="10.42578125" style="7" bestFit="1" customWidth="1"/>
    <col min="3753" max="3753" width="14" style="7" bestFit="1" customWidth="1"/>
    <col min="3754" max="3754" width="10.28515625" style="7" bestFit="1" customWidth="1"/>
    <col min="3755" max="3755" width="8.7109375" style="7" bestFit="1" customWidth="1"/>
    <col min="3756" max="3756" width="0.85546875" style="7" customWidth="1"/>
    <col min="3757" max="3759" width="9.140625" style="7"/>
    <col min="3760" max="3760" width="16.85546875" style="7" customWidth="1"/>
    <col min="3761" max="3996" width="9.140625" style="7"/>
    <col min="3997" max="3997" width="5.85546875" style="7" customWidth="1"/>
    <col min="3998" max="3998" width="7.85546875" style="7" bestFit="1" customWidth="1"/>
    <col min="3999" max="3999" width="0.85546875" style="7" customWidth="1"/>
    <col min="4000" max="4000" width="8.7109375" style="7" bestFit="1" customWidth="1"/>
    <col min="4001" max="4001" width="0.85546875" style="7" customWidth="1"/>
    <col min="4002" max="4002" width="9.42578125" style="7" customWidth="1"/>
    <col min="4003" max="4003" width="0.85546875" style="7" customWidth="1"/>
    <col min="4004" max="4004" width="8.7109375" style="7" bestFit="1" customWidth="1"/>
    <col min="4005" max="4005" width="0.85546875" style="7" customWidth="1"/>
    <col min="4006" max="4006" width="12" style="7" bestFit="1" customWidth="1"/>
    <col min="4007" max="4008" width="10.42578125" style="7" bestFit="1" customWidth="1"/>
    <col min="4009" max="4009" width="14" style="7" bestFit="1" customWidth="1"/>
    <col min="4010" max="4010" width="10.28515625" style="7" bestFit="1" customWidth="1"/>
    <col min="4011" max="4011" width="8.7109375" style="7" bestFit="1" customWidth="1"/>
    <col min="4012" max="4012" width="0.85546875" style="7" customWidth="1"/>
    <col min="4013" max="4015" width="9.140625" style="7"/>
    <col min="4016" max="4016" width="16.85546875" style="7" customWidth="1"/>
    <col min="4017" max="4252" width="9.140625" style="7"/>
    <col min="4253" max="4253" width="5.85546875" style="7" customWidth="1"/>
    <col min="4254" max="4254" width="7.85546875" style="7" bestFit="1" customWidth="1"/>
    <col min="4255" max="4255" width="0.85546875" style="7" customWidth="1"/>
    <col min="4256" max="4256" width="8.7109375" style="7" bestFit="1" customWidth="1"/>
    <col min="4257" max="4257" width="0.85546875" style="7" customWidth="1"/>
    <col min="4258" max="4258" width="9.42578125" style="7" customWidth="1"/>
    <col min="4259" max="4259" width="0.85546875" style="7" customWidth="1"/>
    <col min="4260" max="4260" width="8.7109375" style="7" bestFit="1" customWidth="1"/>
    <col min="4261" max="4261" width="0.85546875" style="7" customWidth="1"/>
    <col min="4262" max="4262" width="12" style="7" bestFit="1" customWidth="1"/>
    <col min="4263" max="4264" width="10.42578125" style="7" bestFit="1" customWidth="1"/>
    <col min="4265" max="4265" width="14" style="7" bestFit="1" customWidth="1"/>
    <col min="4266" max="4266" width="10.28515625" style="7" bestFit="1" customWidth="1"/>
    <col min="4267" max="4267" width="8.7109375" style="7" bestFit="1" customWidth="1"/>
    <col min="4268" max="4268" width="0.85546875" style="7" customWidth="1"/>
    <col min="4269" max="4271" width="9.140625" style="7"/>
    <col min="4272" max="4272" width="16.85546875" style="7" customWidth="1"/>
    <col min="4273" max="4508" width="9.140625" style="7"/>
    <col min="4509" max="4509" width="5.85546875" style="7" customWidth="1"/>
    <col min="4510" max="4510" width="7.85546875" style="7" bestFit="1" customWidth="1"/>
    <col min="4511" max="4511" width="0.85546875" style="7" customWidth="1"/>
    <col min="4512" max="4512" width="8.7109375" style="7" bestFit="1" customWidth="1"/>
    <col min="4513" max="4513" width="0.85546875" style="7" customWidth="1"/>
    <col min="4514" max="4514" width="9.42578125" style="7" customWidth="1"/>
    <col min="4515" max="4515" width="0.85546875" style="7" customWidth="1"/>
    <col min="4516" max="4516" width="8.7109375" style="7" bestFit="1" customWidth="1"/>
    <col min="4517" max="4517" width="0.85546875" style="7" customWidth="1"/>
    <col min="4518" max="4518" width="12" style="7" bestFit="1" customWidth="1"/>
    <col min="4519" max="4520" width="10.42578125" style="7" bestFit="1" customWidth="1"/>
    <col min="4521" max="4521" width="14" style="7" bestFit="1" customWidth="1"/>
    <col min="4522" max="4522" width="10.28515625" style="7" bestFit="1" customWidth="1"/>
    <col min="4523" max="4523" width="8.7109375" style="7" bestFit="1" customWidth="1"/>
    <col min="4524" max="4524" width="0.85546875" style="7" customWidth="1"/>
    <col min="4525" max="4527" width="9.140625" style="7"/>
    <col min="4528" max="4528" width="16.85546875" style="7" customWidth="1"/>
    <col min="4529" max="4764" width="9.140625" style="7"/>
    <col min="4765" max="4765" width="5.85546875" style="7" customWidth="1"/>
    <col min="4766" max="4766" width="7.85546875" style="7" bestFit="1" customWidth="1"/>
    <col min="4767" max="4767" width="0.85546875" style="7" customWidth="1"/>
    <col min="4768" max="4768" width="8.7109375" style="7" bestFit="1" customWidth="1"/>
    <col min="4769" max="4769" width="0.85546875" style="7" customWidth="1"/>
    <col min="4770" max="4770" width="9.42578125" style="7" customWidth="1"/>
    <col min="4771" max="4771" width="0.85546875" style="7" customWidth="1"/>
    <col min="4772" max="4772" width="8.7109375" style="7" bestFit="1" customWidth="1"/>
    <col min="4773" max="4773" width="0.85546875" style="7" customWidth="1"/>
    <col min="4774" max="4774" width="12" style="7" bestFit="1" customWidth="1"/>
    <col min="4775" max="4776" width="10.42578125" style="7" bestFit="1" customWidth="1"/>
    <col min="4777" max="4777" width="14" style="7" bestFit="1" customWidth="1"/>
    <col min="4778" max="4778" width="10.28515625" style="7" bestFit="1" customWidth="1"/>
    <col min="4779" max="4779" width="8.7109375" style="7" bestFit="1" customWidth="1"/>
    <col min="4780" max="4780" width="0.85546875" style="7" customWidth="1"/>
    <col min="4781" max="4783" width="9.140625" style="7"/>
    <col min="4784" max="4784" width="16.85546875" style="7" customWidth="1"/>
    <col min="4785" max="5020" width="9.140625" style="7"/>
    <col min="5021" max="5021" width="5.85546875" style="7" customWidth="1"/>
    <col min="5022" max="5022" width="7.85546875" style="7" bestFit="1" customWidth="1"/>
    <col min="5023" max="5023" width="0.85546875" style="7" customWidth="1"/>
    <col min="5024" max="5024" width="8.7109375" style="7" bestFit="1" customWidth="1"/>
    <col min="5025" max="5025" width="0.85546875" style="7" customWidth="1"/>
    <col min="5026" max="5026" width="9.42578125" style="7" customWidth="1"/>
    <col min="5027" max="5027" width="0.85546875" style="7" customWidth="1"/>
    <col min="5028" max="5028" width="8.7109375" style="7" bestFit="1" customWidth="1"/>
    <col min="5029" max="5029" width="0.85546875" style="7" customWidth="1"/>
    <col min="5030" max="5030" width="12" style="7" bestFit="1" customWidth="1"/>
    <col min="5031" max="5032" width="10.42578125" style="7" bestFit="1" customWidth="1"/>
    <col min="5033" max="5033" width="14" style="7" bestFit="1" customWidth="1"/>
    <col min="5034" max="5034" width="10.28515625" style="7" bestFit="1" customWidth="1"/>
    <col min="5035" max="5035" width="8.7109375" style="7" bestFit="1" customWidth="1"/>
    <col min="5036" max="5036" width="0.85546875" style="7" customWidth="1"/>
    <col min="5037" max="5039" width="9.140625" style="7"/>
    <col min="5040" max="5040" width="16.85546875" style="7" customWidth="1"/>
    <col min="5041" max="5276" width="9.140625" style="7"/>
    <col min="5277" max="5277" width="5.85546875" style="7" customWidth="1"/>
    <col min="5278" max="5278" width="7.85546875" style="7" bestFit="1" customWidth="1"/>
    <col min="5279" max="5279" width="0.85546875" style="7" customWidth="1"/>
    <col min="5280" max="5280" width="8.7109375" style="7" bestFit="1" customWidth="1"/>
    <col min="5281" max="5281" width="0.85546875" style="7" customWidth="1"/>
    <col min="5282" max="5282" width="9.42578125" style="7" customWidth="1"/>
    <col min="5283" max="5283" width="0.85546875" style="7" customWidth="1"/>
    <col min="5284" max="5284" width="8.7109375" style="7" bestFit="1" customWidth="1"/>
    <col min="5285" max="5285" width="0.85546875" style="7" customWidth="1"/>
    <col min="5286" max="5286" width="12" style="7" bestFit="1" customWidth="1"/>
    <col min="5287" max="5288" width="10.42578125" style="7" bestFit="1" customWidth="1"/>
    <col min="5289" max="5289" width="14" style="7" bestFit="1" customWidth="1"/>
    <col min="5290" max="5290" width="10.28515625" style="7" bestFit="1" customWidth="1"/>
    <col min="5291" max="5291" width="8.7109375" style="7" bestFit="1" customWidth="1"/>
    <col min="5292" max="5292" width="0.85546875" style="7" customWidth="1"/>
    <col min="5293" max="5295" width="9.140625" style="7"/>
    <col min="5296" max="5296" width="16.85546875" style="7" customWidth="1"/>
    <col min="5297" max="5532" width="9.140625" style="7"/>
    <col min="5533" max="5533" width="5.85546875" style="7" customWidth="1"/>
    <col min="5534" max="5534" width="7.85546875" style="7" bestFit="1" customWidth="1"/>
    <col min="5535" max="5535" width="0.85546875" style="7" customWidth="1"/>
    <col min="5536" max="5536" width="8.7109375" style="7" bestFit="1" customWidth="1"/>
    <col min="5537" max="5537" width="0.85546875" style="7" customWidth="1"/>
    <col min="5538" max="5538" width="9.42578125" style="7" customWidth="1"/>
    <col min="5539" max="5539" width="0.85546875" style="7" customWidth="1"/>
    <col min="5540" max="5540" width="8.7109375" style="7" bestFit="1" customWidth="1"/>
    <col min="5541" max="5541" width="0.85546875" style="7" customWidth="1"/>
    <col min="5542" max="5542" width="12" style="7" bestFit="1" customWidth="1"/>
    <col min="5543" max="5544" width="10.42578125" style="7" bestFit="1" customWidth="1"/>
    <col min="5545" max="5545" width="14" style="7" bestFit="1" customWidth="1"/>
    <col min="5546" max="5546" width="10.28515625" style="7" bestFit="1" customWidth="1"/>
    <col min="5547" max="5547" width="8.7109375" style="7" bestFit="1" customWidth="1"/>
    <col min="5548" max="5548" width="0.85546875" style="7" customWidth="1"/>
    <col min="5549" max="5551" width="9.140625" style="7"/>
    <col min="5552" max="5552" width="16.85546875" style="7" customWidth="1"/>
    <col min="5553" max="5788" width="9.140625" style="7"/>
    <col min="5789" max="5789" width="5.85546875" style="7" customWidth="1"/>
    <col min="5790" max="5790" width="7.85546875" style="7" bestFit="1" customWidth="1"/>
    <col min="5791" max="5791" width="0.85546875" style="7" customWidth="1"/>
    <col min="5792" max="5792" width="8.7109375" style="7" bestFit="1" customWidth="1"/>
    <col min="5793" max="5793" width="0.85546875" style="7" customWidth="1"/>
    <col min="5794" max="5794" width="9.42578125" style="7" customWidth="1"/>
    <col min="5795" max="5795" width="0.85546875" style="7" customWidth="1"/>
    <col min="5796" max="5796" width="8.7109375" style="7" bestFit="1" customWidth="1"/>
    <col min="5797" max="5797" width="0.85546875" style="7" customWidth="1"/>
    <col min="5798" max="5798" width="12" style="7" bestFit="1" customWidth="1"/>
    <col min="5799" max="5800" width="10.42578125" style="7" bestFit="1" customWidth="1"/>
    <col min="5801" max="5801" width="14" style="7" bestFit="1" customWidth="1"/>
    <col min="5802" max="5802" width="10.28515625" style="7" bestFit="1" customWidth="1"/>
    <col min="5803" max="5803" width="8.7109375" style="7" bestFit="1" customWidth="1"/>
    <col min="5804" max="5804" width="0.85546875" style="7" customWidth="1"/>
    <col min="5805" max="5807" width="9.140625" style="7"/>
    <col min="5808" max="5808" width="16.85546875" style="7" customWidth="1"/>
    <col min="5809" max="6044" width="9.140625" style="7"/>
    <col min="6045" max="6045" width="5.85546875" style="7" customWidth="1"/>
    <col min="6046" max="6046" width="7.85546875" style="7" bestFit="1" customWidth="1"/>
    <col min="6047" max="6047" width="0.85546875" style="7" customWidth="1"/>
    <col min="6048" max="6048" width="8.7109375" style="7" bestFit="1" customWidth="1"/>
    <col min="6049" max="6049" width="0.85546875" style="7" customWidth="1"/>
    <col min="6050" max="6050" width="9.42578125" style="7" customWidth="1"/>
    <col min="6051" max="6051" width="0.85546875" style="7" customWidth="1"/>
    <col min="6052" max="6052" width="8.7109375" style="7" bestFit="1" customWidth="1"/>
    <col min="6053" max="6053" width="0.85546875" style="7" customWidth="1"/>
    <col min="6054" max="6054" width="12" style="7" bestFit="1" customWidth="1"/>
    <col min="6055" max="6056" width="10.42578125" style="7" bestFit="1" customWidth="1"/>
    <col min="6057" max="6057" width="14" style="7" bestFit="1" customWidth="1"/>
    <col min="6058" max="6058" width="10.28515625" style="7" bestFit="1" customWidth="1"/>
    <col min="6059" max="6059" width="8.7109375" style="7" bestFit="1" customWidth="1"/>
    <col min="6060" max="6060" width="0.85546875" style="7" customWidth="1"/>
    <col min="6061" max="6063" width="9.140625" style="7"/>
    <col min="6064" max="6064" width="16.85546875" style="7" customWidth="1"/>
    <col min="6065" max="6300" width="9.140625" style="7"/>
    <col min="6301" max="6301" width="5.85546875" style="7" customWidth="1"/>
    <col min="6302" max="6302" width="7.85546875" style="7" bestFit="1" customWidth="1"/>
    <col min="6303" max="6303" width="0.85546875" style="7" customWidth="1"/>
    <col min="6304" max="6304" width="8.7109375" style="7" bestFit="1" customWidth="1"/>
    <col min="6305" max="6305" width="0.85546875" style="7" customWidth="1"/>
    <col min="6306" max="6306" width="9.42578125" style="7" customWidth="1"/>
    <col min="6307" max="6307" width="0.85546875" style="7" customWidth="1"/>
    <col min="6308" max="6308" width="8.7109375" style="7" bestFit="1" customWidth="1"/>
    <col min="6309" max="6309" width="0.85546875" style="7" customWidth="1"/>
    <col min="6310" max="6310" width="12" style="7" bestFit="1" customWidth="1"/>
    <col min="6311" max="6312" width="10.42578125" style="7" bestFit="1" customWidth="1"/>
    <col min="6313" max="6313" width="14" style="7" bestFit="1" customWidth="1"/>
    <col min="6314" max="6314" width="10.28515625" style="7" bestFit="1" customWidth="1"/>
    <col min="6315" max="6315" width="8.7109375" style="7" bestFit="1" customWidth="1"/>
    <col min="6316" max="6316" width="0.85546875" style="7" customWidth="1"/>
    <col min="6317" max="6319" width="9.140625" style="7"/>
    <col min="6320" max="6320" width="16.85546875" style="7" customWidth="1"/>
    <col min="6321" max="6556" width="9.140625" style="7"/>
    <col min="6557" max="6557" width="5.85546875" style="7" customWidth="1"/>
    <col min="6558" max="6558" width="7.85546875" style="7" bestFit="1" customWidth="1"/>
    <col min="6559" max="6559" width="0.85546875" style="7" customWidth="1"/>
    <col min="6560" max="6560" width="8.7109375" style="7" bestFit="1" customWidth="1"/>
    <col min="6561" max="6561" width="0.85546875" style="7" customWidth="1"/>
    <col min="6562" max="6562" width="9.42578125" style="7" customWidth="1"/>
    <col min="6563" max="6563" width="0.85546875" style="7" customWidth="1"/>
    <col min="6564" max="6564" width="8.7109375" style="7" bestFit="1" customWidth="1"/>
    <col min="6565" max="6565" width="0.85546875" style="7" customWidth="1"/>
    <col min="6566" max="6566" width="12" style="7" bestFit="1" customWidth="1"/>
    <col min="6567" max="6568" width="10.42578125" style="7" bestFit="1" customWidth="1"/>
    <col min="6569" max="6569" width="14" style="7" bestFit="1" customWidth="1"/>
    <col min="6570" max="6570" width="10.28515625" style="7" bestFit="1" customWidth="1"/>
    <col min="6571" max="6571" width="8.7109375" style="7" bestFit="1" customWidth="1"/>
    <col min="6572" max="6572" width="0.85546875" style="7" customWidth="1"/>
    <col min="6573" max="6575" width="9.140625" style="7"/>
    <col min="6576" max="6576" width="16.85546875" style="7" customWidth="1"/>
    <col min="6577" max="6812" width="9.140625" style="7"/>
    <col min="6813" max="6813" width="5.85546875" style="7" customWidth="1"/>
    <col min="6814" max="6814" width="7.85546875" style="7" bestFit="1" customWidth="1"/>
    <col min="6815" max="6815" width="0.85546875" style="7" customWidth="1"/>
    <col min="6816" max="6816" width="8.7109375" style="7" bestFit="1" customWidth="1"/>
    <col min="6817" max="6817" width="0.85546875" style="7" customWidth="1"/>
    <col min="6818" max="6818" width="9.42578125" style="7" customWidth="1"/>
    <col min="6819" max="6819" width="0.85546875" style="7" customWidth="1"/>
    <col min="6820" max="6820" width="8.7109375" style="7" bestFit="1" customWidth="1"/>
    <col min="6821" max="6821" width="0.85546875" style="7" customWidth="1"/>
    <col min="6822" max="6822" width="12" style="7" bestFit="1" customWidth="1"/>
    <col min="6823" max="6824" width="10.42578125" style="7" bestFit="1" customWidth="1"/>
    <col min="6825" max="6825" width="14" style="7" bestFit="1" customWidth="1"/>
    <col min="6826" max="6826" width="10.28515625" style="7" bestFit="1" customWidth="1"/>
    <col min="6827" max="6827" width="8.7109375" style="7" bestFit="1" customWidth="1"/>
    <col min="6828" max="6828" width="0.85546875" style="7" customWidth="1"/>
    <col min="6829" max="6831" width="9.140625" style="7"/>
    <col min="6832" max="6832" width="16.85546875" style="7" customWidth="1"/>
    <col min="6833" max="7068" width="9.140625" style="7"/>
    <col min="7069" max="7069" width="5.85546875" style="7" customWidth="1"/>
    <col min="7070" max="7070" width="7.85546875" style="7" bestFit="1" customWidth="1"/>
    <col min="7071" max="7071" width="0.85546875" style="7" customWidth="1"/>
    <col min="7072" max="7072" width="8.7109375" style="7" bestFit="1" customWidth="1"/>
    <col min="7073" max="7073" width="0.85546875" style="7" customWidth="1"/>
    <col min="7074" max="7074" width="9.42578125" style="7" customWidth="1"/>
    <col min="7075" max="7075" width="0.85546875" style="7" customWidth="1"/>
    <col min="7076" max="7076" width="8.7109375" style="7" bestFit="1" customWidth="1"/>
    <col min="7077" max="7077" width="0.85546875" style="7" customWidth="1"/>
    <col min="7078" max="7078" width="12" style="7" bestFit="1" customWidth="1"/>
    <col min="7079" max="7080" width="10.42578125" style="7" bestFit="1" customWidth="1"/>
    <col min="7081" max="7081" width="14" style="7" bestFit="1" customWidth="1"/>
    <col min="7082" max="7082" width="10.28515625" style="7" bestFit="1" customWidth="1"/>
    <col min="7083" max="7083" width="8.7109375" style="7" bestFit="1" customWidth="1"/>
    <col min="7084" max="7084" width="0.85546875" style="7" customWidth="1"/>
    <col min="7085" max="7087" width="9.140625" style="7"/>
    <col min="7088" max="7088" width="16.85546875" style="7" customWidth="1"/>
    <col min="7089" max="7324" width="9.140625" style="7"/>
    <col min="7325" max="7325" width="5.85546875" style="7" customWidth="1"/>
    <col min="7326" max="7326" width="7.85546875" style="7" bestFit="1" customWidth="1"/>
    <col min="7327" max="7327" width="0.85546875" style="7" customWidth="1"/>
    <col min="7328" max="7328" width="8.7109375" style="7" bestFit="1" customWidth="1"/>
    <col min="7329" max="7329" width="0.85546875" style="7" customWidth="1"/>
    <col min="7330" max="7330" width="9.42578125" style="7" customWidth="1"/>
    <col min="7331" max="7331" width="0.85546875" style="7" customWidth="1"/>
    <col min="7332" max="7332" width="8.7109375" style="7" bestFit="1" customWidth="1"/>
    <col min="7333" max="7333" width="0.85546875" style="7" customWidth="1"/>
    <col min="7334" max="7334" width="12" style="7" bestFit="1" customWidth="1"/>
    <col min="7335" max="7336" width="10.42578125" style="7" bestFit="1" customWidth="1"/>
    <col min="7337" max="7337" width="14" style="7" bestFit="1" customWidth="1"/>
    <col min="7338" max="7338" width="10.28515625" style="7" bestFit="1" customWidth="1"/>
    <col min="7339" max="7339" width="8.7109375" style="7" bestFit="1" customWidth="1"/>
    <col min="7340" max="7340" width="0.85546875" style="7" customWidth="1"/>
    <col min="7341" max="7343" width="9.140625" style="7"/>
    <col min="7344" max="7344" width="16.85546875" style="7" customWidth="1"/>
    <col min="7345" max="7580" width="9.140625" style="7"/>
    <col min="7581" max="7581" width="5.85546875" style="7" customWidth="1"/>
    <col min="7582" max="7582" width="7.85546875" style="7" bestFit="1" customWidth="1"/>
    <col min="7583" max="7583" width="0.85546875" style="7" customWidth="1"/>
    <col min="7584" max="7584" width="8.7109375" style="7" bestFit="1" customWidth="1"/>
    <col min="7585" max="7585" width="0.85546875" style="7" customWidth="1"/>
    <col min="7586" max="7586" width="9.42578125" style="7" customWidth="1"/>
    <col min="7587" max="7587" width="0.85546875" style="7" customWidth="1"/>
    <col min="7588" max="7588" width="8.7109375" style="7" bestFit="1" customWidth="1"/>
    <col min="7589" max="7589" width="0.85546875" style="7" customWidth="1"/>
    <col min="7590" max="7590" width="12" style="7" bestFit="1" customWidth="1"/>
    <col min="7591" max="7592" width="10.42578125" style="7" bestFit="1" customWidth="1"/>
    <col min="7593" max="7593" width="14" style="7" bestFit="1" customWidth="1"/>
    <col min="7594" max="7594" width="10.28515625" style="7" bestFit="1" customWidth="1"/>
    <col min="7595" max="7595" width="8.7109375" style="7" bestFit="1" customWidth="1"/>
    <col min="7596" max="7596" width="0.85546875" style="7" customWidth="1"/>
    <col min="7597" max="7599" width="9.140625" style="7"/>
    <col min="7600" max="7600" width="16.85546875" style="7" customWidth="1"/>
    <col min="7601" max="7836" width="9.140625" style="7"/>
    <col min="7837" max="7837" width="5.85546875" style="7" customWidth="1"/>
    <col min="7838" max="7838" width="7.85546875" style="7" bestFit="1" customWidth="1"/>
    <col min="7839" max="7839" width="0.85546875" style="7" customWidth="1"/>
    <col min="7840" max="7840" width="8.7109375" style="7" bestFit="1" customWidth="1"/>
    <col min="7841" max="7841" width="0.85546875" style="7" customWidth="1"/>
    <col min="7842" max="7842" width="9.42578125" style="7" customWidth="1"/>
    <col min="7843" max="7843" width="0.85546875" style="7" customWidth="1"/>
    <col min="7844" max="7844" width="8.7109375" style="7" bestFit="1" customWidth="1"/>
    <col min="7845" max="7845" width="0.85546875" style="7" customWidth="1"/>
    <col min="7846" max="7846" width="12" style="7" bestFit="1" customWidth="1"/>
    <col min="7847" max="7848" width="10.42578125" style="7" bestFit="1" customWidth="1"/>
    <col min="7849" max="7849" width="14" style="7" bestFit="1" customWidth="1"/>
    <col min="7850" max="7850" width="10.28515625" style="7" bestFit="1" customWidth="1"/>
    <col min="7851" max="7851" width="8.7109375" style="7" bestFit="1" customWidth="1"/>
    <col min="7852" max="7852" width="0.85546875" style="7" customWidth="1"/>
    <col min="7853" max="7855" width="9.140625" style="7"/>
    <col min="7856" max="7856" width="16.85546875" style="7" customWidth="1"/>
    <col min="7857" max="8092" width="9.140625" style="7"/>
    <col min="8093" max="8093" width="5.85546875" style="7" customWidth="1"/>
    <col min="8094" max="8094" width="7.85546875" style="7" bestFit="1" customWidth="1"/>
    <col min="8095" max="8095" width="0.85546875" style="7" customWidth="1"/>
    <col min="8096" max="8096" width="8.7109375" style="7" bestFit="1" customWidth="1"/>
    <col min="8097" max="8097" width="0.85546875" style="7" customWidth="1"/>
    <col min="8098" max="8098" width="9.42578125" style="7" customWidth="1"/>
    <col min="8099" max="8099" width="0.85546875" style="7" customWidth="1"/>
    <col min="8100" max="8100" width="8.7109375" style="7" bestFit="1" customWidth="1"/>
    <col min="8101" max="8101" width="0.85546875" style="7" customWidth="1"/>
    <col min="8102" max="8102" width="12" style="7" bestFit="1" customWidth="1"/>
    <col min="8103" max="8104" width="10.42578125" style="7" bestFit="1" customWidth="1"/>
    <col min="8105" max="8105" width="14" style="7" bestFit="1" customWidth="1"/>
    <col min="8106" max="8106" width="10.28515625" style="7" bestFit="1" customWidth="1"/>
    <col min="8107" max="8107" width="8.7109375" style="7" bestFit="1" customWidth="1"/>
    <col min="8108" max="8108" width="0.85546875" style="7" customWidth="1"/>
    <col min="8109" max="8111" width="9.140625" style="7"/>
    <col min="8112" max="8112" width="16.85546875" style="7" customWidth="1"/>
    <col min="8113" max="8348" width="9.140625" style="7"/>
    <col min="8349" max="8349" width="5.85546875" style="7" customWidth="1"/>
    <col min="8350" max="8350" width="7.85546875" style="7" bestFit="1" customWidth="1"/>
    <col min="8351" max="8351" width="0.85546875" style="7" customWidth="1"/>
    <col min="8352" max="8352" width="8.7109375" style="7" bestFit="1" customWidth="1"/>
    <col min="8353" max="8353" width="0.85546875" style="7" customWidth="1"/>
    <col min="8354" max="8354" width="9.42578125" style="7" customWidth="1"/>
    <col min="8355" max="8355" width="0.85546875" style="7" customWidth="1"/>
    <col min="8356" max="8356" width="8.7109375" style="7" bestFit="1" customWidth="1"/>
    <col min="8357" max="8357" width="0.85546875" style="7" customWidth="1"/>
    <col min="8358" max="8358" width="12" style="7" bestFit="1" customWidth="1"/>
    <col min="8359" max="8360" width="10.42578125" style="7" bestFit="1" customWidth="1"/>
    <col min="8361" max="8361" width="14" style="7" bestFit="1" customWidth="1"/>
    <col min="8362" max="8362" width="10.28515625" style="7" bestFit="1" customWidth="1"/>
    <col min="8363" max="8363" width="8.7109375" style="7" bestFit="1" customWidth="1"/>
    <col min="8364" max="8364" width="0.85546875" style="7" customWidth="1"/>
    <col min="8365" max="8367" width="9.140625" style="7"/>
    <col min="8368" max="8368" width="16.85546875" style="7" customWidth="1"/>
    <col min="8369" max="8604" width="9.140625" style="7"/>
    <col min="8605" max="8605" width="5.85546875" style="7" customWidth="1"/>
    <col min="8606" max="8606" width="7.85546875" style="7" bestFit="1" customWidth="1"/>
    <col min="8607" max="8607" width="0.85546875" style="7" customWidth="1"/>
    <col min="8608" max="8608" width="8.7109375" style="7" bestFit="1" customWidth="1"/>
    <col min="8609" max="8609" width="0.85546875" style="7" customWidth="1"/>
    <col min="8610" max="8610" width="9.42578125" style="7" customWidth="1"/>
    <col min="8611" max="8611" width="0.85546875" style="7" customWidth="1"/>
    <col min="8612" max="8612" width="8.7109375" style="7" bestFit="1" customWidth="1"/>
    <col min="8613" max="8613" width="0.85546875" style="7" customWidth="1"/>
    <col min="8614" max="8614" width="12" style="7" bestFit="1" customWidth="1"/>
    <col min="8615" max="8616" width="10.42578125" style="7" bestFit="1" customWidth="1"/>
    <col min="8617" max="8617" width="14" style="7" bestFit="1" customWidth="1"/>
    <col min="8618" max="8618" width="10.28515625" style="7" bestFit="1" customWidth="1"/>
    <col min="8619" max="8619" width="8.7109375" style="7" bestFit="1" customWidth="1"/>
    <col min="8620" max="8620" width="0.85546875" style="7" customWidth="1"/>
    <col min="8621" max="8623" width="9.140625" style="7"/>
    <col min="8624" max="8624" width="16.85546875" style="7" customWidth="1"/>
    <col min="8625" max="8860" width="9.140625" style="7"/>
    <col min="8861" max="8861" width="5.85546875" style="7" customWidth="1"/>
    <col min="8862" max="8862" width="7.85546875" style="7" bestFit="1" customWidth="1"/>
    <col min="8863" max="8863" width="0.85546875" style="7" customWidth="1"/>
    <col min="8864" max="8864" width="8.7109375" style="7" bestFit="1" customWidth="1"/>
    <col min="8865" max="8865" width="0.85546875" style="7" customWidth="1"/>
    <col min="8866" max="8866" width="9.42578125" style="7" customWidth="1"/>
    <col min="8867" max="8867" width="0.85546875" style="7" customWidth="1"/>
    <col min="8868" max="8868" width="8.7109375" style="7" bestFit="1" customWidth="1"/>
    <col min="8869" max="8869" width="0.85546875" style="7" customWidth="1"/>
    <col min="8870" max="8870" width="12" style="7" bestFit="1" customWidth="1"/>
    <col min="8871" max="8872" width="10.42578125" style="7" bestFit="1" customWidth="1"/>
    <col min="8873" max="8873" width="14" style="7" bestFit="1" customWidth="1"/>
    <col min="8874" max="8874" width="10.28515625" style="7" bestFit="1" customWidth="1"/>
    <col min="8875" max="8875" width="8.7109375" style="7" bestFit="1" customWidth="1"/>
    <col min="8876" max="8876" width="0.85546875" style="7" customWidth="1"/>
    <col min="8877" max="8879" width="9.140625" style="7"/>
    <col min="8880" max="8880" width="16.85546875" style="7" customWidth="1"/>
    <col min="8881" max="9116" width="9.140625" style="7"/>
    <col min="9117" max="9117" width="5.85546875" style="7" customWidth="1"/>
    <col min="9118" max="9118" width="7.85546875" style="7" bestFit="1" customWidth="1"/>
    <col min="9119" max="9119" width="0.85546875" style="7" customWidth="1"/>
    <col min="9120" max="9120" width="8.7109375" style="7" bestFit="1" customWidth="1"/>
    <col min="9121" max="9121" width="0.85546875" style="7" customWidth="1"/>
    <col min="9122" max="9122" width="9.42578125" style="7" customWidth="1"/>
    <col min="9123" max="9123" width="0.85546875" style="7" customWidth="1"/>
    <col min="9124" max="9124" width="8.7109375" style="7" bestFit="1" customWidth="1"/>
    <col min="9125" max="9125" width="0.85546875" style="7" customWidth="1"/>
    <col min="9126" max="9126" width="12" style="7" bestFit="1" customWidth="1"/>
    <col min="9127" max="9128" width="10.42578125" style="7" bestFit="1" customWidth="1"/>
    <col min="9129" max="9129" width="14" style="7" bestFit="1" customWidth="1"/>
    <col min="9130" max="9130" width="10.28515625" style="7" bestFit="1" customWidth="1"/>
    <col min="9131" max="9131" width="8.7109375" style="7" bestFit="1" customWidth="1"/>
    <col min="9132" max="9132" width="0.85546875" style="7" customWidth="1"/>
    <col min="9133" max="9135" width="9.140625" style="7"/>
    <col min="9136" max="9136" width="16.85546875" style="7" customWidth="1"/>
    <col min="9137" max="9372" width="9.140625" style="7"/>
    <col min="9373" max="9373" width="5.85546875" style="7" customWidth="1"/>
    <col min="9374" max="9374" width="7.85546875" style="7" bestFit="1" customWidth="1"/>
    <col min="9375" max="9375" width="0.85546875" style="7" customWidth="1"/>
    <col min="9376" max="9376" width="8.7109375" style="7" bestFit="1" customWidth="1"/>
    <col min="9377" max="9377" width="0.85546875" style="7" customWidth="1"/>
    <col min="9378" max="9378" width="9.42578125" style="7" customWidth="1"/>
    <col min="9379" max="9379" width="0.85546875" style="7" customWidth="1"/>
    <col min="9380" max="9380" width="8.7109375" style="7" bestFit="1" customWidth="1"/>
    <col min="9381" max="9381" width="0.85546875" style="7" customWidth="1"/>
    <col min="9382" max="9382" width="12" style="7" bestFit="1" customWidth="1"/>
    <col min="9383" max="9384" width="10.42578125" style="7" bestFit="1" customWidth="1"/>
    <col min="9385" max="9385" width="14" style="7" bestFit="1" customWidth="1"/>
    <col min="9386" max="9386" width="10.28515625" style="7" bestFit="1" customWidth="1"/>
    <col min="9387" max="9387" width="8.7109375" style="7" bestFit="1" customWidth="1"/>
    <col min="9388" max="9388" width="0.85546875" style="7" customWidth="1"/>
    <col min="9389" max="9391" width="9.140625" style="7"/>
    <col min="9392" max="9392" width="16.85546875" style="7" customWidth="1"/>
    <col min="9393" max="9628" width="9.140625" style="7"/>
    <col min="9629" max="9629" width="5.85546875" style="7" customWidth="1"/>
    <col min="9630" max="9630" width="7.85546875" style="7" bestFit="1" customWidth="1"/>
    <col min="9631" max="9631" width="0.85546875" style="7" customWidth="1"/>
    <col min="9632" max="9632" width="8.7109375" style="7" bestFit="1" customWidth="1"/>
    <col min="9633" max="9633" width="0.85546875" style="7" customWidth="1"/>
    <col min="9634" max="9634" width="9.42578125" style="7" customWidth="1"/>
    <col min="9635" max="9635" width="0.85546875" style="7" customWidth="1"/>
    <col min="9636" max="9636" width="8.7109375" style="7" bestFit="1" customWidth="1"/>
    <col min="9637" max="9637" width="0.85546875" style="7" customWidth="1"/>
    <col min="9638" max="9638" width="12" style="7" bestFit="1" customWidth="1"/>
    <col min="9639" max="9640" width="10.42578125" style="7" bestFit="1" customWidth="1"/>
    <col min="9641" max="9641" width="14" style="7" bestFit="1" customWidth="1"/>
    <col min="9642" max="9642" width="10.28515625" style="7" bestFit="1" customWidth="1"/>
    <col min="9643" max="9643" width="8.7109375" style="7" bestFit="1" customWidth="1"/>
    <col min="9644" max="9644" width="0.85546875" style="7" customWidth="1"/>
    <col min="9645" max="9647" width="9.140625" style="7"/>
    <col min="9648" max="9648" width="16.85546875" style="7" customWidth="1"/>
    <col min="9649" max="9884" width="9.140625" style="7"/>
    <col min="9885" max="9885" width="5.85546875" style="7" customWidth="1"/>
    <col min="9886" max="9886" width="7.85546875" style="7" bestFit="1" customWidth="1"/>
    <col min="9887" max="9887" width="0.85546875" style="7" customWidth="1"/>
    <col min="9888" max="9888" width="8.7109375" style="7" bestFit="1" customWidth="1"/>
    <col min="9889" max="9889" width="0.85546875" style="7" customWidth="1"/>
    <col min="9890" max="9890" width="9.42578125" style="7" customWidth="1"/>
    <col min="9891" max="9891" width="0.85546875" style="7" customWidth="1"/>
    <col min="9892" max="9892" width="8.7109375" style="7" bestFit="1" customWidth="1"/>
    <col min="9893" max="9893" width="0.85546875" style="7" customWidth="1"/>
    <col min="9894" max="9894" width="12" style="7" bestFit="1" customWidth="1"/>
    <col min="9895" max="9896" width="10.42578125" style="7" bestFit="1" customWidth="1"/>
    <col min="9897" max="9897" width="14" style="7" bestFit="1" customWidth="1"/>
    <col min="9898" max="9898" width="10.28515625" style="7" bestFit="1" customWidth="1"/>
    <col min="9899" max="9899" width="8.7109375" style="7" bestFit="1" customWidth="1"/>
    <col min="9900" max="9900" width="0.85546875" style="7" customWidth="1"/>
    <col min="9901" max="9903" width="9.140625" style="7"/>
    <col min="9904" max="9904" width="16.85546875" style="7" customWidth="1"/>
    <col min="9905" max="10140" width="9.140625" style="7"/>
    <col min="10141" max="10141" width="5.85546875" style="7" customWidth="1"/>
    <col min="10142" max="10142" width="7.85546875" style="7" bestFit="1" customWidth="1"/>
    <col min="10143" max="10143" width="0.85546875" style="7" customWidth="1"/>
    <col min="10144" max="10144" width="8.7109375" style="7" bestFit="1" customWidth="1"/>
    <col min="10145" max="10145" width="0.85546875" style="7" customWidth="1"/>
    <col min="10146" max="10146" width="9.42578125" style="7" customWidth="1"/>
    <col min="10147" max="10147" width="0.85546875" style="7" customWidth="1"/>
    <col min="10148" max="10148" width="8.7109375" style="7" bestFit="1" customWidth="1"/>
    <col min="10149" max="10149" width="0.85546875" style="7" customWidth="1"/>
    <col min="10150" max="10150" width="12" style="7" bestFit="1" customWidth="1"/>
    <col min="10151" max="10152" width="10.42578125" style="7" bestFit="1" customWidth="1"/>
    <col min="10153" max="10153" width="14" style="7" bestFit="1" customWidth="1"/>
    <col min="10154" max="10154" width="10.28515625" style="7" bestFit="1" customWidth="1"/>
    <col min="10155" max="10155" width="8.7109375" style="7" bestFit="1" customWidth="1"/>
    <col min="10156" max="10156" width="0.85546875" style="7" customWidth="1"/>
    <col min="10157" max="10159" width="9.140625" style="7"/>
    <col min="10160" max="10160" width="16.85546875" style="7" customWidth="1"/>
    <col min="10161" max="10396" width="9.140625" style="7"/>
    <col min="10397" max="10397" width="5.85546875" style="7" customWidth="1"/>
    <col min="10398" max="10398" width="7.85546875" style="7" bestFit="1" customWidth="1"/>
    <col min="10399" max="10399" width="0.85546875" style="7" customWidth="1"/>
    <col min="10400" max="10400" width="8.7109375" style="7" bestFit="1" customWidth="1"/>
    <col min="10401" max="10401" width="0.85546875" style="7" customWidth="1"/>
    <col min="10402" max="10402" width="9.42578125" style="7" customWidth="1"/>
    <col min="10403" max="10403" width="0.85546875" style="7" customWidth="1"/>
    <col min="10404" max="10404" width="8.7109375" style="7" bestFit="1" customWidth="1"/>
    <col min="10405" max="10405" width="0.85546875" style="7" customWidth="1"/>
    <col min="10406" max="10406" width="12" style="7" bestFit="1" customWidth="1"/>
    <col min="10407" max="10408" width="10.42578125" style="7" bestFit="1" customWidth="1"/>
    <col min="10409" max="10409" width="14" style="7" bestFit="1" customWidth="1"/>
    <col min="10410" max="10410" width="10.28515625" style="7" bestFit="1" customWidth="1"/>
    <col min="10411" max="10411" width="8.7109375" style="7" bestFit="1" customWidth="1"/>
    <col min="10412" max="10412" width="0.85546875" style="7" customWidth="1"/>
    <col min="10413" max="10415" width="9.140625" style="7"/>
    <col min="10416" max="10416" width="16.85546875" style="7" customWidth="1"/>
    <col min="10417" max="10652" width="9.140625" style="7"/>
    <col min="10653" max="10653" width="5.85546875" style="7" customWidth="1"/>
    <col min="10654" max="10654" width="7.85546875" style="7" bestFit="1" customWidth="1"/>
    <col min="10655" max="10655" width="0.85546875" style="7" customWidth="1"/>
    <col min="10656" max="10656" width="8.7109375" style="7" bestFit="1" customWidth="1"/>
    <col min="10657" max="10657" width="0.85546875" style="7" customWidth="1"/>
    <col min="10658" max="10658" width="9.42578125" style="7" customWidth="1"/>
    <col min="10659" max="10659" width="0.85546875" style="7" customWidth="1"/>
    <col min="10660" max="10660" width="8.7109375" style="7" bestFit="1" customWidth="1"/>
    <col min="10661" max="10661" width="0.85546875" style="7" customWidth="1"/>
    <col min="10662" max="10662" width="12" style="7" bestFit="1" customWidth="1"/>
    <col min="10663" max="10664" width="10.42578125" style="7" bestFit="1" customWidth="1"/>
    <col min="10665" max="10665" width="14" style="7" bestFit="1" customWidth="1"/>
    <col min="10666" max="10666" width="10.28515625" style="7" bestFit="1" customWidth="1"/>
    <col min="10667" max="10667" width="8.7109375" style="7" bestFit="1" customWidth="1"/>
    <col min="10668" max="10668" width="0.85546875" style="7" customWidth="1"/>
    <col min="10669" max="10671" width="9.140625" style="7"/>
    <col min="10672" max="10672" width="16.85546875" style="7" customWidth="1"/>
    <col min="10673" max="10908" width="9.140625" style="7"/>
    <col min="10909" max="10909" width="5.85546875" style="7" customWidth="1"/>
    <col min="10910" max="10910" width="7.85546875" style="7" bestFit="1" customWidth="1"/>
    <col min="10911" max="10911" width="0.85546875" style="7" customWidth="1"/>
    <col min="10912" max="10912" width="8.7109375" style="7" bestFit="1" customWidth="1"/>
    <col min="10913" max="10913" width="0.85546875" style="7" customWidth="1"/>
    <col min="10914" max="10914" width="9.42578125" style="7" customWidth="1"/>
    <col min="10915" max="10915" width="0.85546875" style="7" customWidth="1"/>
    <col min="10916" max="10916" width="8.7109375" style="7" bestFit="1" customWidth="1"/>
    <col min="10917" max="10917" width="0.85546875" style="7" customWidth="1"/>
    <col min="10918" max="10918" width="12" style="7" bestFit="1" customWidth="1"/>
    <col min="10919" max="10920" width="10.42578125" style="7" bestFit="1" customWidth="1"/>
    <col min="10921" max="10921" width="14" style="7" bestFit="1" customWidth="1"/>
    <col min="10922" max="10922" width="10.28515625" style="7" bestFit="1" customWidth="1"/>
    <col min="10923" max="10923" width="8.7109375" style="7" bestFit="1" customWidth="1"/>
    <col min="10924" max="10924" width="0.85546875" style="7" customWidth="1"/>
    <col min="10925" max="10927" width="9.140625" style="7"/>
    <col min="10928" max="10928" width="16.85546875" style="7" customWidth="1"/>
    <col min="10929" max="11164" width="9.140625" style="7"/>
    <col min="11165" max="11165" width="5.85546875" style="7" customWidth="1"/>
    <col min="11166" max="11166" width="7.85546875" style="7" bestFit="1" customWidth="1"/>
    <col min="11167" max="11167" width="0.85546875" style="7" customWidth="1"/>
    <col min="11168" max="11168" width="8.7109375" style="7" bestFit="1" customWidth="1"/>
    <col min="11169" max="11169" width="0.85546875" style="7" customWidth="1"/>
    <col min="11170" max="11170" width="9.42578125" style="7" customWidth="1"/>
    <col min="11171" max="11171" width="0.85546875" style="7" customWidth="1"/>
    <col min="11172" max="11172" width="8.7109375" style="7" bestFit="1" customWidth="1"/>
    <col min="11173" max="11173" width="0.85546875" style="7" customWidth="1"/>
    <col min="11174" max="11174" width="12" style="7" bestFit="1" customWidth="1"/>
    <col min="11175" max="11176" width="10.42578125" style="7" bestFit="1" customWidth="1"/>
    <col min="11177" max="11177" width="14" style="7" bestFit="1" customWidth="1"/>
    <col min="11178" max="11178" width="10.28515625" style="7" bestFit="1" customWidth="1"/>
    <col min="11179" max="11179" width="8.7109375" style="7" bestFit="1" customWidth="1"/>
    <col min="11180" max="11180" width="0.85546875" style="7" customWidth="1"/>
    <col min="11181" max="11183" width="9.140625" style="7"/>
    <col min="11184" max="11184" width="16.85546875" style="7" customWidth="1"/>
    <col min="11185" max="11420" width="9.140625" style="7"/>
    <col min="11421" max="11421" width="5.85546875" style="7" customWidth="1"/>
    <col min="11422" max="11422" width="7.85546875" style="7" bestFit="1" customWidth="1"/>
    <col min="11423" max="11423" width="0.85546875" style="7" customWidth="1"/>
    <col min="11424" max="11424" width="8.7109375" style="7" bestFit="1" customWidth="1"/>
    <col min="11425" max="11425" width="0.85546875" style="7" customWidth="1"/>
    <col min="11426" max="11426" width="9.42578125" style="7" customWidth="1"/>
    <col min="11427" max="11427" width="0.85546875" style="7" customWidth="1"/>
    <col min="11428" max="11428" width="8.7109375" style="7" bestFit="1" customWidth="1"/>
    <col min="11429" max="11429" width="0.85546875" style="7" customWidth="1"/>
    <col min="11430" max="11430" width="12" style="7" bestFit="1" customWidth="1"/>
    <col min="11431" max="11432" width="10.42578125" style="7" bestFit="1" customWidth="1"/>
    <col min="11433" max="11433" width="14" style="7" bestFit="1" customWidth="1"/>
    <col min="11434" max="11434" width="10.28515625" style="7" bestFit="1" customWidth="1"/>
    <col min="11435" max="11435" width="8.7109375" style="7" bestFit="1" customWidth="1"/>
    <col min="11436" max="11436" width="0.85546875" style="7" customWidth="1"/>
    <col min="11437" max="11439" width="9.140625" style="7"/>
    <col min="11440" max="11440" width="16.85546875" style="7" customWidth="1"/>
    <col min="11441" max="11676" width="9.140625" style="7"/>
    <col min="11677" max="11677" width="5.85546875" style="7" customWidth="1"/>
    <col min="11678" max="11678" width="7.85546875" style="7" bestFit="1" customWidth="1"/>
    <col min="11679" max="11679" width="0.85546875" style="7" customWidth="1"/>
    <col min="11680" max="11680" width="8.7109375" style="7" bestFit="1" customWidth="1"/>
    <col min="11681" max="11681" width="0.85546875" style="7" customWidth="1"/>
    <col min="11682" max="11682" width="9.42578125" style="7" customWidth="1"/>
    <col min="11683" max="11683" width="0.85546875" style="7" customWidth="1"/>
    <col min="11684" max="11684" width="8.7109375" style="7" bestFit="1" customWidth="1"/>
    <col min="11685" max="11685" width="0.85546875" style="7" customWidth="1"/>
    <col min="11686" max="11686" width="12" style="7" bestFit="1" customWidth="1"/>
    <col min="11687" max="11688" width="10.42578125" style="7" bestFit="1" customWidth="1"/>
    <col min="11689" max="11689" width="14" style="7" bestFit="1" customWidth="1"/>
    <col min="11690" max="11690" width="10.28515625" style="7" bestFit="1" customWidth="1"/>
    <col min="11691" max="11691" width="8.7109375" style="7" bestFit="1" customWidth="1"/>
    <col min="11692" max="11692" width="0.85546875" style="7" customWidth="1"/>
    <col min="11693" max="11695" width="9.140625" style="7"/>
    <col min="11696" max="11696" width="16.85546875" style="7" customWidth="1"/>
    <col min="11697" max="11932" width="9.140625" style="7"/>
    <col min="11933" max="11933" width="5.85546875" style="7" customWidth="1"/>
    <col min="11934" max="11934" width="7.85546875" style="7" bestFit="1" customWidth="1"/>
    <col min="11935" max="11935" width="0.85546875" style="7" customWidth="1"/>
    <col min="11936" max="11936" width="8.7109375" style="7" bestFit="1" customWidth="1"/>
    <col min="11937" max="11937" width="0.85546875" style="7" customWidth="1"/>
    <col min="11938" max="11938" width="9.42578125" style="7" customWidth="1"/>
    <col min="11939" max="11939" width="0.85546875" style="7" customWidth="1"/>
    <col min="11940" max="11940" width="8.7109375" style="7" bestFit="1" customWidth="1"/>
    <col min="11941" max="11941" width="0.85546875" style="7" customWidth="1"/>
    <col min="11942" max="11942" width="12" style="7" bestFit="1" customWidth="1"/>
    <col min="11943" max="11944" width="10.42578125" style="7" bestFit="1" customWidth="1"/>
    <col min="11945" max="11945" width="14" style="7" bestFit="1" customWidth="1"/>
    <col min="11946" max="11946" width="10.28515625" style="7" bestFit="1" customWidth="1"/>
    <col min="11947" max="11947" width="8.7109375" style="7" bestFit="1" customWidth="1"/>
    <col min="11948" max="11948" width="0.85546875" style="7" customWidth="1"/>
    <col min="11949" max="11951" width="9.140625" style="7"/>
    <col min="11952" max="11952" width="16.85546875" style="7" customWidth="1"/>
    <col min="11953" max="12188" width="9.140625" style="7"/>
    <col min="12189" max="12189" width="5.85546875" style="7" customWidth="1"/>
    <col min="12190" max="12190" width="7.85546875" style="7" bestFit="1" customWidth="1"/>
    <col min="12191" max="12191" width="0.85546875" style="7" customWidth="1"/>
    <col min="12192" max="12192" width="8.7109375" style="7" bestFit="1" customWidth="1"/>
    <col min="12193" max="12193" width="0.85546875" style="7" customWidth="1"/>
    <col min="12194" max="12194" width="9.42578125" style="7" customWidth="1"/>
    <col min="12195" max="12195" width="0.85546875" style="7" customWidth="1"/>
    <col min="12196" max="12196" width="8.7109375" style="7" bestFit="1" customWidth="1"/>
    <col min="12197" max="12197" width="0.85546875" style="7" customWidth="1"/>
    <col min="12198" max="12198" width="12" style="7" bestFit="1" customWidth="1"/>
    <col min="12199" max="12200" width="10.42578125" style="7" bestFit="1" customWidth="1"/>
    <col min="12201" max="12201" width="14" style="7" bestFit="1" customWidth="1"/>
    <col min="12202" max="12202" width="10.28515625" style="7" bestFit="1" customWidth="1"/>
    <col min="12203" max="12203" width="8.7109375" style="7" bestFit="1" customWidth="1"/>
    <col min="12204" max="12204" width="0.85546875" style="7" customWidth="1"/>
    <col min="12205" max="12207" width="9.140625" style="7"/>
    <col min="12208" max="12208" width="16.85546875" style="7" customWidth="1"/>
    <col min="12209" max="12444" width="9.140625" style="7"/>
    <col min="12445" max="12445" width="5.85546875" style="7" customWidth="1"/>
    <col min="12446" max="12446" width="7.85546875" style="7" bestFit="1" customWidth="1"/>
    <col min="12447" max="12447" width="0.85546875" style="7" customWidth="1"/>
    <col min="12448" max="12448" width="8.7109375" style="7" bestFit="1" customWidth="1"/>
    <col min="12449" max="12449" width="0.85546875" style="7" customWidth="1"/>
    <col min="12450" max="12450" width="9.42578125" style="7" customWidth="1"/>
    <col min="12451" max="12451" width="0.85546875" style="7" customWidth="1"/>
    <col min="12452" max="12452" width="8.7109375" style="7" bestFit="1" customWidth="1"/>
    <col min="12453" max="12453" width="0.85546875" style="7" customWidth="1"/>
    <col min="12454" max="12454" width="12" style="7" bestFit="1" customWidth="1"/>
    <col min="12455" max="12456" width="10.42578125" style="7" bestFit="1" customWidth="1"/>
    <col min="12457" max="12457" width="14" style="7" bestFit="1" customWidth="1"/>
    <col min="12458" max="12458" width="10.28515625" style="7" bestFit="1" customWidth="1"/>
    <col min="12459" max="12459" width="8.7109375" style="7" bestFit="1" customWidth="1"/>
    <col min="12460" max="12460" width="0.85546875" style="7" customWidth="1"/>
    <col min="12461" max="12463" width="9.140625" style="7"/>
    <col min="12464" max="12464" width="16.85546875" style="7" customWidth="1"/>
    <col min="12465" max="12700" width="9.140625" style="7"/>
    <col min="12701" max="12701" width="5.85546875" style="7" customWidth="1"/>
    <col min="12702" max="12702" width="7.85546875" style="7" bestFit="1" customWidth="1"/>
    <col min="12703" max="12703" width="0.85546875" style="7" customWidth="1"/>
    <col min="12704" max="12704" width="8.7109375" style="7" bestFit="1" customWidth="1"/>
    <col min="12705" max="12705" width="0.85546875" style="7" customWidth="1"/>
    <col min="12706" max="12706" width="9.42578125" style="7" customWidth="1"/>
    <col min="12707" max="12707" width="0.85546875" style="7" customWidth="1"/>
    <col min="12708" max="12708" width="8.7109375" style="7" bestFit="1" customWidth="1"/>
    <col min="12709" max="12709" width="0.85546875" style="7" customWidth="1"/>
    <col min="12710" max="12710" width="12" style="7" bestFit="1" customWidth="1"/>
    <col min="12711" max="12712" width="10.42578125" style="7" bestFit="1" customWidth="1"/>
    <col min="12713" max="12713" width="14" style="7" bestFit="1" customWidth="1"/>
    <col min="12714" max="12714" width="10.28515625" style="7" bestFit="1" customWidth="1"/>
    <col min="12715" max="12715" width="8.7109375" style="7" bestFit="1" customWidth="1"/>
    <col min="12716" max="12716" width="0.85546875" style="7" customWidth="1"/>
    <col min="12717" max="12719" width="9.140625" style="7"/>
    <col min="12720" max="12720" width="16.85546875" style="7" customWidth="1"/>
    <col min="12721" max="12956" width="9.140625" style="7"/>
    <col min="12957" max="12957" width="5.85546875" style="7" customWidth="1"/>
    <col min="12958" max="12958" width="7.85546875" style="7" bestFit="1" customWidth="1"/>
    <col min="12959" max="12959" width="0.85546875" style="7" customWidth="1"/>
    <col min="12960" max="12960" width="8.7109375" style="7" bestFit="1" customWidth="1"/>
    <col min="12961" max="12961" width="0.85546875" style="7" customWidth="1"/>
    <col min="12962" max="12962" width="9.42578125" style="7" customWidth="1"/>
    <col min="12963" max="12963" width="0.85546875" style="7" customWidth="1"/>
    <col min="12964" max="12964" width="8.7109375" style="7" bestFit="1" customWidth="1"/>
    <col min="12965" max="12965" width="0.85546875" style="7" customWidth="1"/>
    <col min="12966" max="12966" width="12" style="7" bestFit="1" customWidth="1"/>
    <col min="12967" max="12968" width="10.42578125" style="7" bestFit="1" customWidth="1"/>
    <col min="12969" max="12969" width="14" style="7" bestFit="1" customWidth="1"/>
    <col min="12970" max="12970" width="10.28515625" style="7" bestFit="1" customWidth="1"/>
    <col min="12971" max="12971" width="8.7109375" style="7" bestFit="1" customWidth="1"/>
    <col min="12972" max="12972" width="0.85546875" style="7" customWidth="1"/>
    <col min="12973" max="12975" width="9.140625" style="7"/>
    <col min="12976" max="12976" width="16.85546875" style="7" customWidth="1"/>
    <col min="12977" max="13212" width="9.140625" style="7"/>
    <col min="13213" max="13213" width="5.85546875" style="7" customWidth="1"/>
    <col min="13214" max="13214" width="7.85546875" style="7" bestFit="1" customWidth="1"/>
    <col min="13215" max="13215" width="0.85546875" style="7" customWidth="1"/>
    <col min="13216" max="13216" width="8.7109375" style="7" bestFit="1" customWidth="1"/>
    <col min="13217" max="13217" width="0.85546875" style="7" customWidth="1"/>
    <col min="13218" max="13218" width="9.42578125" style="7" customWidth="1"/>
    <col min="13219" max="13219" width="0.85546875" style="7" customWidth="1"/>
    <col min="13220" max="13220" width="8.7109375" style="7" bestFit="1" customWidth="1"/>
    <col min="13221" max="13221" width="0.85546875" style="7" customWidth="1"/>
    <col min="13222" max="13222" width="12" style="7" bestFit="1" customWidth="1"/>
    <col min="13223" max="13224" width="10.42578125" style="7" bestFit="1" customWidth="1"/>
    <col min="13225" max="13225" width="14" style="7" bestFit="1" customWidth="1"/>
    <col min="13226" max="13226" width="10.28515625" style="7" bestFit="1" customWidth="1"/>
    <col min="13227" max="13227" width="8.7109375" style="7" bestFit="1" customWidth="1"/>
    <col min="13228" max="13228" width="0.85546875" style="7" customWidth="1"/>
    <col min="13229" max="13231" width="9.140625" style="7"/>
    <col min="13232" max="13232" width="16.85546875" style="7" customWidth="1"/>
    <col min="13233" max="13468" width="9.140625" style="7"/>
    <col min="13469" max="13469" width="5.85546875" style="7" customWidth="1"/>
    <col min="13470" max="13470" width="7.85546875" style="7" bestFit="1" customWidth="1"/>
    <col min="13471" max="13471" width="0.85546875" style="7" customWidth="1"/>
    <col min="13472" max="13472" width="8.7109375" style="7" bestFit="1" customWidth="1"/>
    <col min="13473" max="13473" width="0.85546875" style="7" customWidth="1"/>
    <col min="13474" max="13474" width="9.42578125" style="7" customWidth="1"/>
    <col min="13475" max="13475" width="0.85546875" style="7" customWidth="1"/>
    <col min="13476" max="13476" width="8.7109375" style="7" bestFit="1" customWidth="1"/>
    <col min="13477" max="13477" width="0.85546875" style="7" customWidth="1"/>
    <col min="13478" max="13478" width="12" style="7" bestFit="1" customWidth="1"/>
    <col min="13479" max="13480" width="10.42578125" style="7" bestFit="1" customWidth="1"/>
    <col min="13481" max="13481" width="14" style="7" bestFit="1" customWidth="1"/>
    <col min="13482" max="13482" width="10.28515625" style="7" bestFit="1" customWidth="1"/>
    <col min="13483" max="13483" width="8.7109375" style="7" bestFit="1" customWidth="1"/>
    <col min="13484" max="13484" width="0.85546875" style="7" customWidth="1"/>
    <col min="13485" max="13487" width="9.140625" style="7"/>
    <col min="13488" max="13488" width="16.85546875" style="7" customWidth="1"/>
    <col min="13489" max="13724" width="9.140625" style="7"/>
    <col min="13725" max="13725" width="5.85546875" style="7" customWidth="1"/>
    <col min="13726" max="13726" width="7.85546875" style="7" bestFit="1" customWidth="1"/>
    <col min="13727" max="13727" width="0.85546875" style="7" customWidth="1"/>
    <col min="13728" max="13728" width="8.7109375" style="7" bestFit="1" customWidth="1"/>
    <col min="13729" max="13729" width="0.85546875" style="7" customWidth="1"/>
    <col min="13730" max="13730" width="9.42578125" style="7" customWidth="1"/>
    <col min="13731" max="13731" width="0.85546875" style="7" customWidth="1"/>
    <col min="13732" max="13732" width="8.7109375" style="7" bestFit="1" customWidth="1"/>
    <col min="13733" max="13733" width="0.85546875" style="7" customWidth="1"/>
    <col min="13734" max="13734" width="12" style="7" bestFit="1" customWidth="1"/>
    <col min="13735" max="13736" width="10.42578125" style="7" bestFit="1" customWidth="1"/>
    <col min="13737" max="13737" width="14" style="7" bestFit="1" customWidth="1"/>
    <col min="13738" max="13738" width="10.28515625" style="7" bestFit="1" customWidth="1"/>
    <col min="13739" max="13739" width="8.7109375" style="7" bestFit="1" customWidth="1"/>
    <col min="13740" max="13740" width="0.85546875" style="7" customWidth="1"/>
    <col min="13741" max="13743" width="9.140625" style="7"/>
    <col min="13744" max="13744" width="16.85546875" style="7" customWidth="1"/>
    <col min="13745" max="13980" width="9.140625" style="7"/>
    <col min="13981" max="13981" width="5.85546875" style="7" customWidth="1"/>
    <col min="13982" max="13982" width="7.85546875" style="7" bestFit="1" customWidth="1"/>
    <col min="13983" max="13983" width="0.85546875" style="7" customWidth="1"/>
    <col min="13984" max="13984" width="8.7109375" style="7" bestFit="1" customWidth="1"/>
    <col min="13985" max="13985" width="0.85546875" style="7" customWidth="1"/>
    <col min="13986" max="13986" width="9.42578125" style="7" customWidth="1"/>
    <col min="13987" max="13987" width="0.85546875" style="7" customWidth="1"/>
    <col min="13988" max="13988" width="8.7109375" style="7" bestFit="1" customWidth="1"/>
    <col min="13989" max="13989" width="0.85546875" style="7" customWidth="1"/>
    <col min="13990" max="13990" width="12" style="7" bestFit="1" customWidth="1"/>
    <col min="13991" max="13992" width="10.42578125" style="7" bestFit="1" customWidth="1"/>
    <col min="13993" max="13993" width="14" style="7" bestFit="1" customWidth="1"/>
    <col min="13994" max="13994" width="10.28515625" style="7" bestFit="1" customWidth="1"/>
    <col min="13995" max="13995" width="8.7109375" style="7" bestFit="1" customWidth="1"/>
    <col min="13996" max="13996" width="0.85546875" style="7" customWidth="1"/>
    <col min="13997" max="13999" width="9.140625" style="7"/>
    <col min="14000" max="14000" width="16.85546875" style="7" customWidth="1"/>
    <col min="14001" max="14236" width="9.140625" style="7"/>
    <col min="14237" max="14237" width="5.85546875" style="7" customWidth="1"/>
    <col min="14238" max="14238" width="7.85546875" style="7" bestFit="1" customWidth="1"/>
    <col min="14239" max="14239" width="0.85546875" style="7" customWidth="1"/>
    <col min="14240" max="14240" width="8.7109375" style="7" bestFit="1" customWidth="1"/>
    <col min="14241" max="14241" width="0.85546875" style="7" customWidth="1"/>
    <col min="14242" max="14242" width="9.42578125" style="7" customWidth="1"/>
    <col min="14243" max="14243" width="0.85546875" style="7" customWidth="1"/>
    <col min="14244" max="14244" width="8.7109375" style="7" bestFit="1" customWidth="1"/>
    <col min="14245" max="14245" width="0.85546875" style="7" customWidth="1"/>
    <col min="14246" max="14246" width="12" style="7" bestFit="1" customWidth="1"/>
    <col min="14247" max="14248" width="10.42578125" style="7" bestFit="1" customWidth="1"/>
    <col min="14249" max="14249" width="14" style="7" bestFit="1" customWidth="1"/>
    <col min="14250" max="14250" width="10.28515625" style="7" bestFit="1" customWidth="1"/>
    <col min="14251" max="14251" width="8.7109375" style="7" bestFit="1" customWidth="1"/>
    <col min="14252" max="14252" width="0.85546875" style="7" customWidth="1"/>
    <col min="14253" max="14255" width="9.140625" style="7"/>
    <col min="14256" max="14256" width="16.85546875" style="7" customWidth="1"/>
    <col min="14257" max="14492" width="9.140625" style="7"/>
    <col min="14493" max="14493" width="5.85546875" style="7" customWidth="1"/>
    <col min="14494" max="14494" width="7.85546875" style="7" bestFit="1" customWidth="1"/>
    <col min="14495" max="14495" width="0.85546875" style="7" customWidth="1"/>
    <col min="14496" max="14496" width="8.7109375" style="7" bestFit="1" customWidth="1"/>
    <col min="14497" max="14497" width="0.85546875" style="7" customWidth="1"/>
    <col min="14498" max="14498" width="9.42578125" style="7" customWidth="1"/>
    <col min="14499" max="14499" width="0.85546875" style="7" customWidth="1"/>
    <col min="14500" max="14500" width="8.7109375" style="7" bestFit="1" customWidth="1"/>
    <col min="14501" max="14501" width="0.85546875" style="7" customWidth="1"/>
    <col min="14502" max="14502" width="12" style="7" bestFit="1" customWidth="1"/>
    <col min="14503" max="14504" width="10.42578125" style="7" bestFit="1" customWidth="1"/>
    <col min="14505" max="14505" width="14" style="7" bestFit="1" customWidth="1"/>
    <col min="14506" max="14506" width="10.28515625" style="7" bestFit="1" customWidth="1"/>
    <col min="14507" max="14507" width="8.7109375" style="7" bestFit="1" customWidth="1"/>
    <col min="14508" max="14508" width="0.85546875" style="7" customWidth="1"/>
    <col min="14509" max="14511" width="9.140625" style="7"/>
    <col min="14512" max="14512" width="16.85546875" style="7" customWidth="1"/>
    <col min="14513" max="14748" width="9.140625" style="7"/>
    <col min="14749" max="14749" width="5.85546875" style="7" customWidth="1"/>
    <col min="14750" max="14750" width="7.85546875" style="7" bestFit="1" customWidth="1"/>
    <col min="14751" max="14751" width="0.85546875" style="7" customWidth="1"/>
    <col min="14752" max="14752" width="8.7109375" style="7" bestFit="1" customWidth="1"/>
    <col min="14753" max="14753" width="0.85546875" style="7" customWidth="1"/>
    <col min="14754" max="14754" width="9.42578125" style="7" customWidth="1"/>
    <col min="14755" max="14755" width="0.85546875" style="7" customWidth="1"/>
    <col min="14756" max="14756" width="8.7109375" style="7" bestFit="1" customWidth="1"/>
    <col min="14757" max="14757" width="0.85546875" style="7" customWidth="1"/>
    <col min="14758" max="14758" width="12" style="7" bestFit="1" customWidth="1"/>
    <col min="14759" max="14760" width="10.42578125" style="7" bestFit="1" customWidth="1"/>
    <col min="14761" max="14761" width="14" style="7" bestFit="1" customWidth="1"/>
    <col min="14762" max="14762" width="10.28515625" style="7" bestFit="1" customWidth="1"/>
    <col min="14763" max="14763" width="8.7109375" style="7" bestFit="1" customWidth="1"/>
    <col min="14764" max="14764" width="0.85546875" style="7" customWidth="1"/>
    <col min="14765" max="14767" width="9.140625" style="7"/>
    <col min="14768" max="14768" width="16.85546875" style="7" customWidth="1"/>
    <col min="14769" max="15004" width="9.140625" style="7"/>
    <col min="15005" max="15005" width="5.85546875" style="7" customWidth="1"/>
    <col min="15006" max="15006" width="7.85546875" style="7" bestFit="1" customWidth="1"/>
    <col min="15007" max="15007" width="0.85546875" style="7" customWidth="1"/>
    <col min="15008" max="15008" width="8.7109375" style="7" bestFit="1" customWidth="1"/>
    <col min="15009" max="15009" width="0.85546875" style="7" customWidth="1"/>
    <col min="15010" max="15010" width="9.42578125" style="7" customWidth="1"/>
    <col min="15011" max="15011" width="0.85546875" style="7" customWidth="1"/>
    <col min="15012" max="15012" width="8.7109375" style="7" bestFit="1" customWidth="1"/>
    <col min="15013" max="15013" width="0.85546875" style="7" customWidth="1"/>
    <col min="15014" max="15014" width="12" style="7" bestFit="1" customWidth="1"/>
    <col min="15015" max="15016" width="10.42578125" style="7" bestFit="1" customWidth="1"/>
    <col min="15017" max="15017" width="14" style="7" bestFit="1" customWidth="1"/>
    <col min="15018" max="15018" width="10.28515625" style="7" bestFit="1" customWidth="1"/>
    <col min="15019" max="15019" width="8.7109375" style="7" bestFit="1" customWidth="1"/>
    <col min="15020" max="15020" width="0.85546875" style="7" customWidth="1"/>
    <col min="15021" max="15023" width="9.140625" style="7"/>
    <col min="15024" max="15024" width="16.85546875" style="7" customWidth="1"/>
    <col min="15025" max="15260" width="9.140625" style="7"/>
    <col min="15261" max="15261" width="5.85546875" style="7" customWidth="1"/>
    <col min="15262" max="15262" width="7.85546875" style="7" bestFit="1" customWidth="1"/>
    <col min="15263" max="15263" width="0.85546875" style="7" customWidth="1"/>
    <col min="15264" max="15264" width="8.7109375" style="7" bestFit="1" customWidth="1"/>
    <col min="15265" max="15265" width="0.85546875" style="7" customWidth="1"/>
    <col min="15266" max="15266" width="9.42578125" style="7" customWidth="1"/>
    <col min="15267" max="15267" width="0.85546875" style="7" customWidth="1"/>
    <col min="15268" max="15268" width="8.7109375" style="7" bestFit="1" customWidth="1"/>
    <col min="15269" max="15269" width="0.85546875" style="7" customWidth="1"/>
    <col min="15270" max="15270" width="12" style="7" bestFit="1" customWidth="1"/>
    <col min="15271" max="15272" width="10.42578125" style="7" bestFit="1" customWidth="1"/>
    <col min="15273" max="15273" width="14" style="7" bestFit="1" customWidth="1"/>
    <col min="15274" max="15274" width="10.28515625" style="7" bestFit="1" customWidth="1"/>
    <col min="15275" max="15275" width="8.7109375" style="7" bestFit="1" customWidth="1"/>
    <col min="15276" max="15276" width="0.85546875" style="7" customWidth="1"/>
    <col min="15277" max="15279" width="9.140625" style="7"/>
    <col min="15280" max="15280" width="16.85546875" style="7" customWidth="1"/>
    <col min="15281" max="15516" width="9.140625" style="7"/>
    <col min="15517" max="15517" width="5.85546875" style="7" customWidth="1"/>
    <col min="15518" max="15518" width="7.85546875" style="7" bestFit="1" customWidth="1"/>
    <col min="15519" max="15519" width="0.85546875" style="7" customWidth="1"/>
    <col min="15520" max="15520" width="8.7109375" style="7" bestFit="1" customWidth="1"/>
    <col min="15521" max="15521" width="0.85546875" style="7" customWidth="1"/>
    <col min="15522" max="15522" width="9.42578125" style="7" customWidth="1"/>
    <col min="15523" max="15523" width="0.85546875" style="7" customWidth="1"/>
    <col min="15524" max="15524" width="8.7109375" style="7" bestFit="1" customWidth="1"/>
    <col min="15525" max="15525" width="0.85546875" style="7" customWidth="1"/>
    <col min="15526" max="15526" width="12" style="7" bestFit="1" customWidth="1"/>
    <col min="15527" max="15528" width="10.42578125" style="7" bestFit="1" customWidth="1"/>
    <col min="15529" max="15529" width="14" style="7" bestFit="1" customWidth="1"/>
    <col min="15530" max="15530" width="10.28515625" style="7" bestFit="1" customWidth="1"/>
    <col min="15531" max="15531" width="8.7109375" style="7" bestFit="1" customWidth="1"/>
    <col min="15532" max="15532" width="0.85546875" style="7" customWidth="1"/>
    <col min="15533" max="15535" width="9.140625" style="7"/>
    <col min="15536" max="15536" width="16.85546875" style="7" customWidth="1"/>
    <col min="15537" max="15772" width="9.140625" style="7"/>
    <col min="15773" max="15773" width="5.85546875" style="7" customWidth="1"/>
    <col min="15774" max="15774" width="7.85546875" style="7" bestFit="1" customWidth="1"/>
    <col min="15775" max="15775" width="0.85546875" style="7" customWidth="1"/>
    <col min="15776" max="15776" width="8.7109375" style="7" bestFit="1" customWidth="1"/>
    <col min="15777" max="15777" width="0.85546875" style="7" customWidth="1"/>
    <col min="15778" max="15778" width="9.42578125" style="7" customWidth="1"/>
    <col min="15779" max="15779" width="0.85546875" style="7" customWidth="1"/>
    <col min="15780" max="15780" width="8.7109375" style="7" bestFit="1" customWidth="1"/>
    <col min="15781" max="15781" width="0.85546875" style="7" customWidth="1"/>
    <col min="15782" max="15782" width="12" style="7" bestFit="1" customWidth="1"/>
    <col min="15783" max="15784" width="10.42578125" style="7" bestFit="1" customWidth="1"/>
    <col min="15785" max="15785" width="14" style="7" bestFit="1" customWidth="1"/>
    <col min="15786" max="15786" width="10.28515625" style="7" bestFit="1" customWidth="1"/>
    <col min="15787" max="15787" width="8.7109375" style="7" bestFit="1" customWidth="1"/>
    <col min="15788" max="15788" width="0.85546875" style="7" customWidth="1"/>
    <col min="15789" max="15791" width="9.140625" style="7"/>
    <col min="15792" max="15792" width="16.85546875" style="7" customWidth="1"/>
    <col min="15793" max="16028" width="9.140625" style="7"/>
    <col min="16029" max="16029" width="5.85546875" style="7" customWidth="1"/>
    <col min="16030" max="16030" width="7.85546875" style="7" bestFit="1" customWidth="1"/>
    <col min="16031" max="16031" width="0.85546875" style="7" customWidth="1"/>
    <col min="16032" max="16032" width="8.7109375" style="7" bestFit="1" customWidth="1"/>
    <col min="16033" max="16033" width="0.85546875" style="7" customWidth="1"/>
    <col min="16034" max="16034" width="9.42578125" style="7" customWidth="1"/>
    <col min="16035" max="16035" width="0.85546875" style="7" customWidth="1"/>
    <col min="16036" max="16036" width="8.7109375" style="7" bestFit="1" customWidth="1"/>
    <col min="16037" max="16037" width="0.85546875" style="7" customWidth="1"/>
    <col min="16038" max="16038" width="12" style="7" bestFit="1" customWidth="1"/>
    <col min="16039" max="16040" width="10.42578125" style="7" bestFit="1" customWidth="1"/>
    <col min="16041" max="16041" width="14" style="7" bestFit="1" customWidth="1"/>
    <col min="16042" max="16042" width="10.28515625" style="7" bestFit="1" customWidth="1"/>
    <col min="16043" max="16043" width="8.7109375" style="7" bestFit="1" customWidth="1"/>
    <col min="16044" max="16044" width="0.85546875" style="7" customWidth="1"/>
    <col min="16045" max="16047" width="9.140625" style="7"/>
    <col min="16048" max="16048" width="16.85546875" style="7" customWidth="1"/>
    <col min="16049" max="16384" width="9.140625" style="7"/>
  </cols>
  <sheetData>
    <row r="1" spans="1:74" s="40" customFormat="1" ht="14.25" x14ac:dyDescent="0.2">
      <c r="A1" s="61" t="s">
        <v>163</v>
      </c>
      <c r="B1" s="31"/>
      <c r="C1" s="31"/>
      <c r="F1" s="31"/>
      <c r="G1" s="31"/>
      <c r="H1" s="31"/>
      <c r="I1" s="31"/>
      <c r="L1" s="31"/>
      <c r="M1" s="31"/>
      <c r="N1" s="31"/>
      <c r="O1" s="31"/>
      <c r="R1" s="31"/>
      <c r="U1" s="31"/>
      <c r="V1" s="131"/>
      <c r="W1" s="129"/>
      <c r="Z1" s="131"/>
    </row>
    <row r="2" spans="1:74" ht="21" customHeight="1" x14ac:dyDescent="0.2">
      <c r="A2" s="62" t="s">
        <v>164</v>
      </c>
      <c r="B2" s="82"/>
      <c r="C2" s="82"/>
      <c r="D2" s="39"/>
      <c r="E2" s="39"/>
      <c r="F2" s="82"/>
      <c r="G2" s="82"/>
      <c r="H2" s="82"/>
      <c r="I2" s="82"/>
      <c r="J2" s="6"/>
      <c r="K2" s="6"/>
      <c r="L2" s="82"/>
      <c r="M2" s="82"/>
      <c r="N2" s="82"/>
      <c r="O2" s="82"/>
      <c r="P2" s="6"/>
      <c r="Q2" s="6"/>
      <c r="R2" s="82"/>
      <c r="S2" s="6"/>
      <c r="T2" s="6"/>
      <c r="U2" s="82"/>
      <c r="V2" s="6"/>
      <c r="W2" s="82"/>
    </row>
    <row r="3" spans="1:74" x14ac:dyDescent="0.2">
      <c r="A3" s="21"/>
      <c r="B3" s="29">
        <v>2012</v>
      </c>
      <c r="C3" s="29"/>
      <c r="D3" s="29">
        <v>2013</v>
      </c>
      <c r="E3" s="29"/>
      <c r="F3" s="29">
        <v>2014</v>
      </c>
      <c r="G3" s="29"/>
      <c r="H3" s="29">
        <v>2015</v>
      </c>
      <c r="I3" s="29"/>
      <c r="J3" s="29">
        <v>2016</v>
      </c>
      <c r="K3" s="29"/>
      <c r="L3" s="29">
        <v>2017</v>
      </c>
      <c r="M3" s="29"/>
      <c r="N3" s="29">
        <v>2018</v>
      </c>
      <c r="O3" s="14"/>
      <c r="P3" s="14">
        <v>2019</v>
      </c>
      <c r="Q3" s="81"/>
      <c r="R3" s="14">
        <v>2020</v>
      </c>
      <c r="S3" s="81"/>
      <c r="T3" s="14">
        <v>2021</v>
      </c>
      <c r="U3" s="81"/>
      <c r="V3" s="7"/>
      <c r="W3" s="7"/>
      <c r="X3" s="122"/>
      <c r="Z3" s="7"/>
    </row>
    <row r="4" spans="1:74" s="86" customFormat="1" ht="27" customHeight="1" x14ac:dyDescent="0.2">
      <c r="A4" s="158" t="s">
        <v>83</v>
      </c>
      <c r="B4" s="65" t="s">
        <v>1</v>
      </c>
      <c r="C4" s="65" t="s">
        <v>0</v>
      </c>
      <c r="D4" s="65" t="s">
        <v>1</v>
      </c>
      <c r="E4" s="65" t="s">
        <v>0</v>
      </c>
      <c r="F4" s="65" t="s">
        <v>1</v>
      </c>
      <c r="G4" s="65" t="s">
        <v>0</v>
      </c>
      <c r="H4" s="65" t="s">
        <v>1</v>
      </c>
      <c r="I4" s="65" t="s">
        <v>0</v>
      </c>
      <c r="J4" s="65" t="s">
        <v>1</v>
      </c>
      <c r="K4" s="65" t="s">
        <v>0</v>
      </c>
      <c r="L4" s="65" t="s">
        <v>1</v>
      </c>
      <c r="M4" s="65" t="s">
        <v>0</v>
      </c>
      <c r="N4" s="181" t="s">
        <v>1</v>
      </c>
      <c r="O4" s="130" t="s">
        <v>0</v>
      </c>
      <c r="P4" s="181" t="s">
        <v>1</v>
      </c>
      <c r="Q4" s="130" t="s">
        <v>0</v>
      </c>
      <c r="R4" s="237" t="s">
        <v>1</v>
      </c>
      <c r="S4" s="129"/>
      <c r="T4" s="237" t="s">
        <v>1</v>
      </c>
      <c r="U4" s="129" t="s">
        <v>0</v>
      </c>
    </row>
    <row r="5" spans="1:74" s="190" customFormat="1" ht="18" customHeight="1" x14ac:dyDescent="0.2">
      <c r="A5" s="90" t="s">
        <v>144</v>
      </c>
      <c r="B5" s="182" t="s">
        <v>1</v>
      </c>
      <c r="C5" s="182" t="s">
        <v>0</v>
      </c>
      <c r="D5" s="182" t="s">
        <v>1</v>
      </c>
      <c r="E5" s="182" t="s">
        <v>0</v>
      </c>
      <c r="F5" s="182" t="s">
        <v>1</v>
      </c>
      <c r="G5" s="182" t="s">
        <v>0</v>
      </c>
      <c r="H5" s="182" t="s">
        <v>1</v>
      </c>
      <c r="I5" s="182" t="s">
        <v>0</v>
      </c>
      <c r="J5" s="182" t="s">
        <v>1</v>
      </c>
      <c r="K5" s="182" t="s">
        <v>0</v>
      </c>
      <c r="L5" s="182" t="s">
        <v>1</v>
      </c>
      <c r="M5" s="182" t="s">
        <v>0</v>
      </c>
      <c r="N5" s="182" t="s">
        <v>1</v>
      </c>
      <c r="O5" s="84" t="s">
        <v>0</v>
      </c>
      <c r="P5" s="182" t="s">
        <v>1</v>
      </c>
      <c r="Q5" s="84" t="s">
        <v>0</v>
      </c>
      <c r="R5" s="241" t="s">
        <v>1</v>
      </c>
      <c r="S5" s="195"/>
      <c r="T5" s="241" t="s">
        <v>1</v>
      </c>
      <c r="U5" s="87" t="s">
        <v>0</v>
      </c>
    </row>
    <row r="6" spans="1:74" s="190" customFormat="1" ht="15.75" customHeight="1" x14ac:dyDescent="0.2">
      <c r="A6" s="90" t="s">
        <v>142</v>
      </c>
      <c r="B6" s="182" t="s">
        <v>1</v>
      </c>
      <c r="C6" s="182" t="s">
        <v>0</v>
      </c>
      <c r="D6" s="182" t="s">
        <v>1</v>
      </c>
      <c r="E6" s="182" t="s">
        <v>0</v>
      </c>
      <c r="F6" s="182" t="s">
        <v>1</v>
      </c>
      <c r="G6" s="182" t="s">
        <v>0</v>
      </c>
      <c r="H6" s="182" t="s">
        <v>1</v>
      </c>
      <c r="I6" s="182" t="s">
        <v>0</v>
      </c>
      <c r="J6" s="182" t="s">
        <v>1</v>
      </c>
      <c r="K6" s="182" t="s">
        <v>0</v>
      </c>
      <c r="L6" s="182" t="s">
        <v>1</v>
      </c>
      <c r="M6" s="182" t="s">
        <v>0</v>
      </c>
      <c r="N6" s="182" t="s">
        <v>1</v>
      </c>
      <c r="O6" s="84" t="s">
        <v>0</v>
      </c>
      <c r="P6" s="182" t="s">
        <v>1</v>
      </c>
      <c r="Q6" s="84" t="s">
        <v>0</v>
      </c>
      <c r="R6" s="241" t="s">
        <v>1</v>
      </c>
      <c r="S6" s="195"/>
      <c r="T6" s="241" t="s">
        <v>1</v>
      </c>
      <c r="U6" s="87" t="s">
        <v>0</v>
      </c>
    </row>
    <row r="7" spans="1:74" s="86" customFormat="1" ht="15.75" customHeight="1" x14ac:dyDescent="0.2">
      <c r="A7" s="90" t="s">
        <v>143</v>
      </c>
      <c r="B7" s="83" t="s">
        <v>1</v>
      </c>
      <c r="C7" s="83" t="s">
        <v>0</v>
      </c>
      <c r="D7" s="83" t="s">
        <v>1</v>
      </c>
      <c r="E7" s="83" t="s">
        <v>0</v>
      </c>
      <c r="F7" s="83" t="s">
        <v>1</v>
      </c>
      <c r="G7" s="83" t="s">
        <v>0</v>
      </c>
      <c r="H7" s="83" t="s">
        <v>1</v>
      </c>
      <c r="I7" s="83" t="s">
        <v>0</v>
      </c>
      <c r="J7" s="83" t="s">
        <v>1</v>
      </c>
      <c r="K7" s="83" t="s">
        <v>0</v>
      </c>
      <c r="L7" s="83" t="s">
        <v>1</v>
      </c>
      <c r="M7" s="83" t="s">
        <v>0</v>
      </c>
      <c r="N7" s="182" t="s">
        <v>1</v>
      </c>
      <c r="O7" s="84" t="s">
        <v>0</v>
      </c>
      <c r="P7" s="182" t="s">
        <v>1</v>
      </c>
      <c r="Q7" s="84" t="s">
        <v>0</v>
      </c>
      <c r="R7" s="241" t="s">
        <v>1</v>
      </c>
      <c r="S7" s="195"/>
      <c r="T7" s="241" t="s">
        <v>1</v>
      </c>
      <c r="U7" s="87" t="s">
        <v>0</v>
      </c>
    </row>
    <row r="8" spans="1:74" s="86" customFormat="1" ht="15.75" customHeight="1" x14ac:dyDescent="0.2">
      <c r="A8" s="142" t="s">
        <v>22</v>
      </c>
      <c r="B8" s="143" t="s">
        <v>1</v>
      </c>
      <c r="C8" s="143" t="s">
        <v>0</v>
      </c>
      <c r="D8" s="143" t="s">
        <v>1</v>
      </c>
      <c r="E8" s="143" t="s">
        <v>0</v>
      </c>
      <c r="F8" s="143" t="s">
        <v>1</v>
      </c>
      <c r="G8" s="143" t="s">
        <v>0</v>
      </c>
      <c r="H8" s="143" t="s">
        <v>1</v>
      </c>
      <c r="I8" s="143" t="s">
        <v>0</v>
      </c>
      <c r="J8" s="143" t="s">
        <v>1</v>
      </c>
      <c r="K8" s="143" t="s">
        <v>0</v>
      </c>
      <c r="L8" s="143" t="s">
        <v>1</v>
      </c>
      <c r="M8" s="143" t="s">
        <v>0</v>
      </c>
      <c r="N8" s="242" t="s">
        <v>1</v>
      </c>
      <c r="O8" s="113" t="s">
        <v>0</v>
      </c>
      <c r="P8" s="242" t="s">
        <v>1</v>
      </c>
      <c r="Q8" s="113" t="s">
        <v>0</v>
      </c>
      <c r="R8" s="243" t="s">
        <v>1</v>
      </c>
      <c r="S8" s="115"/>
      <c r="T8" s="243" t="s">
        <v>1</v>
      </c>
      <c r="U8" s="115" t="s">
        <v>0</v>
      </c>
    </row>
    <row r="9" spans="1:74" s="86" customFormat="1" ht="30.75" customHeight="1" x14ac:dyDescent="0.2">
      <c r="A9" s="158" t="s">
        <v>58</v>
      </c>
      <c r="B9" s="65">
        <v>1368.6079999999999</v>
      </c>
      <c r="C9" s="65" t="s">
        <v>0</v>
      </c>
      <c r="D9" s="65">
        <v>1420.9158</v>
      </c>
      <c r="E9" s="65" t="s">
        <v>0</v>
      </c>
      <c r="F9" s="65">
        <v>1434.6563000000001</v>
      </c>
      <c r="G9" s="65" t="s">
        <v>0</v>
      </c>
      <c r="H9" s="65">
        <v>1482.6469999999999</v>
      </c>
      <c r="I9" s="65" t="s">
        <v>0</v>
      </c>
      <c r="J9" s="65">
        <v>1547.5541000000001</v>
      </c>
      <c r="K9" s="65" t="s">
        <v>0</v>
      </c>
      <c r="L9" s="65">
        <v>1568.8476000000001</v>
      </c>
      <c r="M9" s="65" t="s">
        <v>0</v>
      </c>
      <c r="N9" s="65">
        <v>1620.364</v>
      </c>
      <c r="O9" s="130" t="s">
        <v>0</v>
      </c>
      <c r="P9" s="65">
        <v>1660.7086999999999</v>
      </c>
      <c r="Q9" s="130" t="s">
        <v>0</v>
      </c>
      <c r="R9" s="65">
        <v>1105.3674000000001</v>
      </c>
      <c r="S9" s="129"/>
      <c r="T9" s="65">
        <v>1056.8589899999999</v>
      </c>
      <c r="U9" s="129" t="s">
        <v>0</v>
      </c>
      <c r="V9" s="263"/>
      <c r="W9" s="271"/>
      <c r="X9" s="263"/>
      <c r="Y9" s="263"/>
      <c r="Z9" s="263"/>
      <c r="AA9" s="263"/>
      <c r="AB9" s="263"/>
      <c r="AC9" s="263"/>
      <c r="AD9" s="263"/>
      <c r="AE9" s="263"/>
      <c r="AF9" s="263"/>
      <c r="AG9" s="263"/>
      <c r="AH9" s="263"/>
      <c r="AI9" s="232"/>
      <c r="AJ9" s="263"/>
      <c r="AK9" s="232"/>
      <c r="AL9" s="263"/>
      <c r="AM9" s="33"/>
      <c r="AN9" s="263"/>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row>
    <row r="10" spans="1:74" s="86" customFormat="1" ht="18" customHeight="1" x14ac:dyDescent="0.2">
      <c r="A10" s="90" t="s">
        <v>144</v>
      </c>
      <c r="B10" s="194" t="s">
        <v>1</v>
      </c>
      <c r="C10" s="84" t="s">
        <v>0</v>
      </c>
      <c r="D10" s="182" t="s">
        <v>1</v>
      </c>
      <c r="E10" s="84" t="s">
        <v>0</v>
      </c>
      <c r="F10" s="182" t="s">
        <v>1</v>
      </c>
      <c r="G10" s="84" t="s">
        <v>0</v>
      </c>
      <c r="H10" s="182" t="s">
        <v>1</v>
      </c>
      <c r="I10" s="84" t="s">
        <v>0</v>
      </c>
      <c r="J10" s="182" t="s">
        <v>1</v>
      </c>
      <c r="K10" s="84" t="s">
        <v>0</v>
      </c>
      <c r="L10" s="182">
        <v>710.82950000000005</v>
      </c>
      <c r="M10" s="84"/>
      <c r="N10" s="83">
        <v>718.59389999999996</v>
      </c>
      <c r="O10" s="84" t="s">
        <v>0</v>
      </c>
      <c r="P10" s="83">
        <v>731.68309999999997</v>
      </c>
      <c r="Q10" s="84" t="s">
        <v>0</v>
      </c>
      <c r="R10" s="83">
        <v>723.73059999999998</v>
      </c>
      <c r="S10" s="195"/>
      <c r="T10" s="83">
        <v>725.39108599999997</v>
      </c>
      <c r="U10" s="195" t="s">
        <v>0</v>
      </c>
      <c r="V10" s="264"/>
      <c r="W10" s="271"/>
      <c r="X10" s="266"/>
      <c r="Y10" s="265"/>
      <c r="Z10" s="266"/>
      <c r="AA10" s="265"/>
      <c r="AB10" s="266"/>
      <c r="AC10" s="265"/>
      <c r="AD10" s="266"/>
      <c r="AE10" s="265"/>
      <c r="AF10" s="266"/>
      <c r="AG10" s="265"/>
      <c r="AH10" s="267"/>
      <c r="AI10" s="265"/>
      <c r="AJ10" s="267"/>
      <c r="AK10" s="265"/>
      <c r="AL10" s="267"/>
      <c r="AM10" s="195"/>
      <c r="AN10" s="267"/>
      <c r="AP10" s="270"/>
      <c r="AQ10" s="270"/>
      <c r="AR10" s="270"/>
      <c r="AS10" s="270"/>
      <c r="AT10" s="270"/>
      <c r="AU10" s="270"/>
      <c r="AV10" s="270"/>
      <c r="AW10" s="270"/>
      <c r="AX10" s="270"/>
      <c r="AY10" s="270"/>
      <c r="AZ10" s="270"/>
      <c r="BA10" s="270"/>
      <c r="BB10" s="270"/>
      <c r="BC10" s="270"/>
      <c r="BD10" s="270"/>
      <c r="BE10" s="270"/>
      <c r="BF10" s="270"/>
    </row>
    <row r="11" spans="1:74" s="86" customFormat="1" ht="15" customHeight="1" x14ac:dyDescent="0.2">
      <c r="A11" s="90" t="s">
        <v>142</v>
      </c>
      <c r="B11" s="194" t="s">
        <v>1</v>
      </c>
      <c r="C11" s="183" t="s">
        <v>0</v>
      </c>
      <c r="D11" s="183" t="s">
        <v>1</v>
      </c>
      <c r="E11" s="183" t="s">
        <v>0</v>
      </c>
      <c r="F11" s="183" t="s">
        <v>1</v>
      </c>
      <c r="G11" s="183" t="s">
        <v>0</v>
      </c>
      <c r="H11" s="183" t="s">
        <v>1</v>
      </c>
      <c r="I11" s="183" t="s">
        <v>0</v>
      </c>
      <c r="J11" s="183" t="s">
        <v>1</v>
      </c>
      <c r="K11" s="183" t="s">
        <v>0</v>
      </c>
      <c r="L11" s="183">
        <v>94983.6783</v>
      </c>
      <c r="M11" s="85" t="s">
        <v>0</v>
      </c>
      <c r="N11" s="85">
        <v>96596.355200000005</v>
      </c>
      <c r="O11" s="84" t="s">
        <v>0</v>
      </c>
      <c r="P11" s="85">
        <v>97822.576799999995</v>
      </c>
      <c r="Q11" s="84" t="s">
        <v>0</v>
      </c>
      <c r="R11" s="85">
        <v>102080.671</v>
      </c>
      <c r="S11" s="195"/>
      <c r="T11" s="85">
        <v>102037.65685900001</v>
      </c>
      <c r="U11" s="195" t="s">
        <v>0</v>
      </c>
      <c r="V11" s="264"/>
      <c r="W11" s="271"/>
      <c r="X11" s="268"/>
      <c r="Y11" s="268"/>
      <c r="Z11" s="268"/>
      <c r="AA11" s="268"/>
      <c r="AB11" s="268"/>
      <c r="AC11" s="268"/>
      <c r="AD11" s="268"/>
      <c r="AE11" s="268"/>
      <c r="AF11" s="268"/>
      <c r="AG11" s="269"/>
      <c r="AH11" s="269"/>
      <c r="AI11" s="265"/>
      <c r="AJ11" s="269"/>
      <c r="AK11" s="265"/>
      <c r="AL11" s="269"/>
      <c r="AM11" s="195"/>
      <c r="AN11" s="269"/>
      <c r="AP11" s="270"/>
      <c r="AQ11" s="270"/>
      <c r="AR11" s="270"/>
      <c r="AS11" s="270"/>
      <c r="AT11" s="270"/>
      <c r="AU11" s="270"/>
      <c r="AV11" s="270"/>
      <c r="AW11" s="270"/>
      <c r="AX11" s="270"/>
      <c r="AY11" s="270"/>
      <c r="AZ11" s="270"/>
      <c r="BA11" s="270"/>
      <c r="BB11" s="270"/>
      <c r="BC11" s="270"/>
      <c r="BD11" s="270"/>
      <c r="BE11" s="270"/>
      <c r="BF11" s="270"/>
    </row>
    <row r="12" spans="1:74" s="86" customFormat="1" ht="15" customHeight="1" x14ac:dyDescent="0.2">
      <c r="A12" s="90" t="s">
        <v>143</v>
      </c>
      <c r="B12" s="183">
        <v>40531.044999999998</v>
      </c>
      <c r="C12" s="183" t="s">
        <v>0</v>
      </c>
      <c r="D12" s="183">
        <v>51355.648999999998</v>
      </c>
      <c r="E12" s="183" t="s">
        <v>0</v>
      </c>
      <c r="F12" s="183">
        <v>52539.315600000002</v>
      </c>
      <c r="G12" s="183" t="s">
        <v>0</v>
      </c>
      <c r="H12" s="183">
        <v>54253.462</v>
      </c>
      <c r="I12" s="183" t="s">
        <v>0</v>
      </c>
      <c r="J12" s="183">
        <v>56465.3943</v>
      </c>
      <c r="K12" s="183" t="s">
        <v>0</v>
      </c>
      <c r="L12" s="183">
        <v>57031.405299999999</v>
      </c>
      <c r="M12" s="85" t="s">
        <v>0</v>
      </c>
      <c r="N12" s="85">
        <v>57916.479599999999</v>
      </c>
      <c r="O12" s="84" t="s">
        <v>0</v>
      </c>
      <c r="P12" s="85">
        <v>59033.7238</v>
      </c>
      <c r="Q12" s="84" t="s">
        <v>0</v>
      </c>
      <c r="R12" s="85">
        <v>60173.087899999999</v>
      </c>
      <c r="S12" s="195"/>
      <c r="T12" s="85">
        <v>59832.435769000003</v>
      </c>
      <c r="U12" s="195" t="s">
        <v>0</v>
      </c>
      <c r="V12" s="268"/>
      <c r="W12" s="271"/>
      <c r="X12" s="268"/>
      <c r="Y12" s="268"/>
      <c r="Z12" s="268"/>
      <c r="AA12" s="268"/>
      <c r="AB12" s="268"/>
      <c r="AC12" s="268"/>
      <c r="AD12" s="268"/>
      <c r="AE12" s="268"/>
      <c r="AF12" s="268"/>
      <c r="AG12" s="268"/>
      <c r="AH12" s="268"/>
      <c r="AI12" s="268"/>
      <c r="AJ12" s="268"/>
      <c r="AK12" s="268"/>
      <c r="AL12" s="268"/>
      <c r="AM12" s="268"/>
      <c r="AN12" s="268"/>
      <c r="AO12" s="268"/>
      <c r="AP12" s="270"/>
      <c r="AQ12" s="270"/>
      <c r="AR12" s="270"/>
      <c r="AS12" s="270"/>
      <c r="AT12" s="270"/>
      <c r="AU12" s="270"/>
      <c r="AV12" s="270"/>
      <c r="AW12" s="270"/>
      <c r="AX12" s="270"/>
      <c r="AY12" s="270"/>
      <c r="AZ12" s="270"/>
      <c r="BA12" s="270"/>
      <c r="BB12" s="270"/>
      <c r="BC12" s="270"/>
      <c r="BD12" s="270"/>
      <c r="BE12" s="270"/>
      <c r="BF12" s="270"/>
    </row>
    <row r="13" spans="1:74" s="86" customFormat="1" ht="15.75" customHeight="1" x14ac:dyDescent="0.2">
      <c r="A13" s="147" t="s">
        <v>22</v>
      </c>
      <c r="B13" s="148">
        <v>14492.409</v>
      </c>
      <c r="C13" s="148" t="s">
        <v>0</v>
      </c>
      <c r="D13" s="148">
        <v>14390.779</v>
      </c>
      <c r="E13" s="148" t="s">
        <v>0</v>
      </c>
      <c r="F13" s="148">
        <v>15197.725899999999</v>
      </c>
      <c r="G13" s="148" t="s">
        <v>0</v>
      </c>
      <c r="H13" s="148">
        <v>15760.772000000001</v>
      </c>
      <c r="I13" s="148" t="s">
        <v>0</v>
      </c>
      <c r="J13" s="148">
        <v>16061.28</v>
      </c>
      <c r="K13" s="148" t="s">
        <v>0</v>
      </c>
      <c r="L13" s="148">
        <v>16292.910599999999</v>
      </c>
      <c r="M13" s="148" t="s">
        <v>0</v>
      </c>
      <c r="N13" s="148">
        <v>16648.507900000001</v>
      </c>
      <c r="O13" s="149" t="s">
        <v>0</v>
      </c>
      <c r="P13" s="148">
        <v>17099.6957</v>
      </c>
      <c r="Q13" s="149"/>
      <c r="R13" s="148">
        <v>10969.16843</v>
      </c>
      <c r="S13" s="173" t="s">
        <v>18</v>
      </c>
      <c r="T13" s="148">
        <v>10180.652900000001</v>
      </c>
      <c r="U13" s="173" t="s">
        <v>0</v>
      </c>
      <c r="V13" s="268"/>
      <c r="W13" s="271"/>
      <c r="X13" s="268"/>
      <c r="Y13" s="268"/>
      <c r="Z13" s="268"/>
      <c r="AA13" s="268"/>
      <c r="AB13" s="268"/>
      <c r="AC13" s="268"/>
      <c r="AD13" s="268"/>
      <c r="AE13" s="268"/>
      <c r="AF13" s="268"/>
      <c r="AG13" s="268"/>
      <c r="AH13" s="268"/>
      <c r="AI13" s="268"/>
      <c r="AJ13" s="268"/>
      <c r="AK13" s="268"/>
      <c r="AL13" s="268"/>
      <c r="AM13" s="268"/>
      <c r="AN13" s="268"/>
      <c r="AO13" s="268"/>
      <c r="AP13" s="270"/>
      <c r="AQ13" s="270"/>
      <c r="AR13" s="270"/>
      <c r="AS13" s="270"/>
      <c r="AT13" s="270"/>
      <c r="AU13" s="270"/>
      <c r="AV13" s="270"/>
      <c r="AW13" s="270"/>
      <c r="AX13" s="270"/>
      <c r="AY13" s="270"/>
      <c r="AZ13" s="270"/>
      <c r="BA13" s="270"/>
      <c r="BB13" s="270"/>
      <c r="BC13" s="270"/>
      <c r="BD13" s="270"/>
      <c r="BE13" s="270"/>
      <c r="BF13" s="270"/>
    </row>
    <row r="14" spans="1:74" s="86" customFormat="1" ht="39.75" customHeight="1" x14ac:dyDescent="0.2">
      <c r="A14" s="303" t="s">
        <v>98</v>
      </c>
      <c r="B14" s="303"/>
      <c r="C14" s="303"/>
      <c r="D14" s="303"/>
      <c r="E14" s="303"/>
      <c r="F14" s="303"/>
      <c r="G14" s="303"/>
      <c r="H14" s="303"/>
      <c r="I14" s="303"/>
      <c r="J14" s="303"/>
      <c r="K14" s="303"/>
      <c r="L14" s="303"/>
      <c r="M14" s="303"/>
      <c r="N14" s="303"/>
      <c r="O14" s="303"/>
      <c r="P14" s="303"/>
      <c r="Q14" s="303"/>
      <c r="R14" s="303"/>
      <c r="S14" s="303"/>
      <c r="T14" s="303"/>
      <c r="U14" s="303"/>
      <c r="V14" s="268"/>
      <c r="W14" s="268"/>
      <c r="X14" s="268"/>
      <c r="Y14" s="268"/>
      <c r="Z14" s="268"/>
      <c r="AA14" s="268"/>
      <c r="AB14" s="268"/>
      <c r="AC14" s="268"/>
      <c r="AD14" s="268"/>
      <c r="AE14" s="268"/>
      <c r="AF14" s="268"/>
      <c r="AG14" s="268"/>
      <c r="AH14" s="268"/>
      <c r="AI14" s="268"/>
      <c r="AJ14" s="268"/>
      <c r="AK14" s="268"/>
      <c r="AL14" s="268"/>
      <c r="AM14" s="268"/>
      <c r="AN14" s="268"/>
      <c r="AO14" s="268"/>
      <c r="AP14" s="270"/>
      <c r="AQ14" s="270"/>
      <c r="AR14" s="270"/>
      <c r="AS14" s="270"/>
      <c r="AT14" s="270"/>
      <c r="AU14" s="270"/>
      <c r="AV14" s="270"/>
      <c r="AW14" s="270"/>
      <c r="AX14" s="270"/>
      <c r="AY14" s="270"/>
      <c r="AZ14" s="270"/>
      <c r="BA14" s="270"/>
      <c r="BB14" s="270"/>
      <c r="BC14" s="270"/>
      <c r="BD14" s="270"/>
      <c r="BE14" s="270"/>
      <c r="BF14" s="270"/>
    </row>
    <row r="15" spans="1:74" s="86" customFormat="1" ht="27.75" customHeight="1" x14ac:dyDescent="0.2">
      <c r="A15" s="303" t="s">
        <v>140</v>
      </c>
      <c r="B15" s="313"/>
      <c r="C15" s="313"/>
      <c r="D15" s="313"/>
      <c r="E15" s="313"/>
      <c r="F15" s="313"/>
      <c r="G15" s="313"/>
      <c r="H15" s="313"/>
      <c r="I15" s="313"/>
      <c r="J15" s="313"/>
      <c r="K15" s="313"/>
      <c r="L15" s="313"/>
      <c r="M15" s="313"/>
      <c r="N15" s="313"/>
      <c r="O15" s="313"/>
      <c r="P15" s="313"/>
      <c r="Q15" s="313"/>
      <c r="R15" s="313"/>
      <c r="S15" s="313"/>
      <c r="T15" s="313"/>
      <c r="U15" s="231"/>
      <c r="W15" s="87"/>
      <c r="AP15" s="270"/>
      <c r="AQ15" s="270"/>
      <c r="AR15" s="270"/>
      <c r="AS15" s="270"/>
      <c r="AT15" s="270"/>
      <c r="AU15" s="270"/>
      <c r="AV15" s="270"/>
      <c r="AW15" s="270"/>
      <c r="AX15" s="270"/>
      <c r="AY15" s="270"/>
      <c r="AZ15" s="270"/>
      <c r="BA15" s="270"/>
      <c r="BB15" s="270"/>
      <c r="BC15" s="270"/>
      <c r="BD15" s="270"/>
      <c r="BE15" s="270"/>
      <c r="BF15" s="270"/>
    </row>
    <row r="16" spans="1:74" s="191" customFormat="1" ht="22.5" customHeight="1" x14ac:dyDescent="0.2">
      <c r="A16" s="303" t="s">
        <v>141</v>
      </c>
      <c r="B16" s="303"/>
      <c r="C16" s="303"/>
      <c r="D16" s="303"/>
      <c r="E16" s="303"/>
      <c r="F16" s="303"/>
      <c r="G16" s="303"/>
      <c r="H16" s="303"/>
      <c r="I16" s="303"/>
      <c r="J16" s="303"/>
      <c r="K16" s="303"/>
      <c r="L16" s="303"/>
      <c r="M16" s="303"/>
      <c r="N16" s="303"/>
      <c r="O16" s="303"/>
      <c r="P16" s="303"/>
      <c r="Q16" s="303"/>
      <c r="R16" s="303"/>
      <c r="S16" s="303"/>
      <c r="T16" s="303"/>
      <c r="U16" s="303"/>
      <c r="Z16" s="131"/>
      <c r="AP16" s="270"/>
      <c r="AQ16" s="270"/>
      <c r="AR16" s="270"/>
      <c r="AS16" s="270"/>
      <c r="AT16" s="270"/>
      <c r="AU16" s="270"/>
      <c r="AV16" s="270"/>
      <c r="AW16" s="270"/>
      <c r="AX16" s="270"/>
      <c r="AY16" s="270"/>
      <c r="AZ16" s="270"/>
      <c r="BA16" s="270"/>
      <c r="BB16" s="270"/>
      <c r="BC16" s="270"/>
      <c r="BD16" s="270"/>
      <c r="BE16" s="270"/>
      <c r="BF16" s="270"/>
    </row>
    <row r="17" spans="1:58" ht="11.25" customHeight="1" x14ac:dyDescent="0.2">
      <c r="AP17" s="270"/>
      <c r="AQ17" s="270"/>
      <c r="AR17" s="270"/>
      <c r="AS17" s="270"/>
      <c r="AT17" s="270"/>
      <c r="AU17" s="270"/>
      <c r="AV17" s="270"/>
      <c r="AW17" s="270"/>
      <c r="AX17" s="270"/>
      <c r="AY17" s="270"/>
      <c r="AZ17" s="270"/>
      <c r="BA17" s="270"/>
      <c r="BB17" s="270"/>
      <c r="BC17" s="270"/>
      <c r="BD17" s="270"/>
      <c r="BE17" s="270"/>
      <c r="BF17" s="270"/>
    </row>
    <row r="18" spans="1:58" x14ac:dyDescent="0.2">
      <c r="AP18" s="270"/>
      <c r="AQ18" s="270"/>
      <c r="AR18" s="270"/>
      <c r="AS18" s="270"/>
      <c r="AT18" s="270"/>
      <c r="AU18" s="270"/>
      <c r="AV18" s="270"/>
      <c r="AW18" s="270"/>
      <c r="AX18" s="270"/>
      <c r="AY18" s="270"/>
      <c r="AZ18" s="270"/>
      <c r="BA18" s="270"/>
      <c r="BB18" s="270"/>
      <c r="BC18" s="270"/>
      <c r="BD18" s="270"/>
      <c r="BE18" s="270"/>
      <c r="BF18" s="270"/>
    </row>
    <row r="19" spans="1:58" x14ac:dyDescent="0.2">
      <c r="AP19" s="270"/>
      <c r="AQ19" s="270"/>
      <c r="AR19" s="270"/>
      <c r="AS19" s="270"/>
      <c r="AT19" s="270"/>
      <c r="AU19" s="270"/>
      <c r="AV19" s="270"/>
      <c r="AW19" s="270"/>
      <c r="AX19" s="270"/>
      <c r="AY19" s="270"/>
      <c r="AZ19" s="270"/>
      <c r="BA19" s="270"/>
      <c r="BB19" s="270"/>
      <c r="BC19" s="270"/>
      <c r="BD19" s="270"/>
      <c r="BE19" s="270"/>
      <c r="BF19" s="270"/>
    </row>
    <row r="20" spans="1:58" x14ac:dyDescent="0.2">
      <c r="AP20" s="270"/>
      <c r="AQ20" s="270"/>
      <c r="AR20" s="270"/>
      <c r="AS20" s="270"/>
      <c r="AT20" s="270"/>
      <c r="AU20" s="270"/>
      <c r="AV20" s="270"/>
      <c r="AW20" s="270"/>
      <c r="AX20" s="270"/>
      <c r="AY20" s="270"/>
      <c r="AZ20" s="270"/>
      <c r="BA20" s="270"/>
      <c r="BB20" s="270"/>
      <c r="BC20" s="270"/>
      <c r="BD20" s="270"/>
      <c r="BE20" s="270"/>
      <c r="BF20" s="270"/>
    </row>
    <row r="21" spans="1:58" x14ac:dyDescent="0.2">
      <c r="AP21" s="270"/>
      <c r="AQ21" s="270"/>
      <c r="AR21" s="270"/>
      <c r="AS21" s="270"/>
      <c r="AT21" s="270"/>
      <c r="AU21" s="270"/>
      <c r="AV21" s="270"/>
      <c r="AW21" s="270"/>
      <c r="AX21" s="270"/>
      <c r="AY21" s="270"/>
      <c r="AZ21" s="270"/>
      <c r="BA21" s="270"/>
      <c r="BB21" s="270"/>
      <c r="BC21" s="270"/>
      <c r="BD21" s="270"/>
      <c r="BE21" s="270"/>
      <c r="BF21" s="270"/>
    </row>
    <row r="22" spans="1:58" x14ac:dyDescent="0.2">
      <c r="A22" s="57"/>
      <c r="AP22" s="270"/>
      <c r="AQ22" s="270"/>
      <c r="AR22" s="270"/>
      <c r="AS22" s="270"/>
      <c r="AT22" s="270"/>
      <c r="AU22" s="270"/>
      <c r="AV22" s="270"/>
      <c r="AW22" s="270"/>
      <c r="AX22" s="270"/>
      <c r="AY22" s="270"/>
      <c r="AZ22" s="270"/>
      <c r="BA22" s="270"/>
      <c r="BB22" s="270"/>
      <c r="BC22" s="270"/>
      <c r="BD22" s="270"/>
      <c r="BE22" s="270"/>
      <c r="BF22" s="270"/>
    </row>
    <row r="23" spans="1:58" x14ac:dyDescent="0.2">
      <c r="AP23" s="270"/>
      <c r="AQ23" s="270"/>
      <c r="AR23" s="270"/>
      <c r="AS23" s="270"/>
      <c r="AT23" s="270"/>
      <c r="AU23" s="270"/>
      <c r="AV23" s="270"/>
      <c r="AW23" s="270"/>
      <c r="AX23" s="270"/>
      <c r="AY23" s="270"/>
      <c r="AZ23" s="270"/>
      <c r="BA23" s="270"/>
      <c r="BB23" s="270"/>
      <c r="BC23" s="270"/>
      <c r="BD23" s="270"/>
      <c r="BE23" s="270"/>
      <c r="BF23" s="270"/>
    </row>
    <row r="24" spans="1:58" x14ac:dyDescent="0.2">
      <c r="AP24" s="270"/>
      <c r="AQ24" s="270"/>
      <c r="AR24" s="270"/>
      <c r="AS24" s="270"/>
      <c r="AT24" s="270"/>
      <c r="AU24" s="270"/>
      <c r="AV24" s="270"/>
      <c r="AW24" s="270"/>
      <c r="AX24" s="270"/>
      <c r="AY24" s="270"/>
      <c r="AZ24" s="270"/>
      <c r="BA24" s="270"/>
      <c r="BB24" s="270"/>
      <c r="BC24" s="270"/>
      <c r="BD24" s="270"/>
      <c r="BE24" s="270"/>
      <c r="BF24" s="270"/>
    </row>
    <row r="25" spans="1:58" x14ac:dyDescent="0.2">
      <c r="AP25" s="270"/>
      <c r="AQ25" s="270"/>
      <c r="AR25" s="270"/>
      <c r="AS25" s="270"/>
      <c r="AT25" s="270"/>
      <c r="AU25" s="270"/>
      <c r="AV25" s="270"/>
      <c r="AW25" s="270"/>
      <c r="AX25" s="270"/>
      <c r="AY25" s="270"/>
      <c r="AZ25" s="270"/>
      <c r="BA25" s="270"/>
      <c r="BB25" s="270"/>
      <c r="BC25" s="270"/>
      <c r="BD25" s="270"/>
      <c r="BE25" s="270"/>
      <c r="BF25" s="270"/>
    </row>
    <row r="26" spans="1:58" x14ac:dyDescent="0.2">
      <c r="AP26" s="270"/>
      <c r="AQ26" s="270"/>
      <c r="AR26" s="270"/>
      <c r="AS26" s="270"/>
      <c r="AT26" s="270"/>
      <c r="AU26" s="270"/>
      <c r="AV26" s="270"/>
      <c r="AW26" s="270"/>
      <c r="AX26" s="270"/>
      <c r="AY26" s="270"/>
      <c r="AZ26" s="270"/>
      <c r="BA26" s="270"/>
      <c r="BB26" s="270"/>
      <c r="BC26" s="270"/>
      <c r="BD26" s="270"/>
      <c r="BE26" s="270"/>
      <c r="BF26" s="270"/>
    </row>
    <row r="27" spans="1:58" x14ac:dyDescent="0.2">
      <c r="AP27" s="270"/>
      <c r="AQ27" s="270"/>
      <c r="AR27" s="270"/>
      <c r="AS27" s="270"/>
      <c r="AT27" s="270"/>
      <c r="AU27" s="270"/>
      <c r="AV27" s="270"/>
      <c r="AW27" s="270"/>
      <c r="AX27" s="270"/>
      <c r="AY27" s="270"/>
      <c r="AZ27" s="270"/>
      <c r="BA27" s="270"/>
      <c r="BB27" s="270"/>
      <c r="BC27" s="270"/>
      <c r="BD27" s="270"/>
      <c r="BE27" s="270"/>
      <c r="BF27" s="270"/>
    </row>
    <row r="28" spans="1:58" x14ac:dyDescent="0.2">
      <c r="AP28" s="270"/>
      <c r="AQ28" s="270"/>
      <c r="AR28" s="270"/>
      <c r="AS28" s="270"/>
      <c r="AT28" s="270"/>
      <c r="AU28" s="270"/>
      <c r="AV28" s="270"/>
      <c r="AW28" s="270"/>
      <c r="AX28" s="270"/>
      <c r="AY28" s="270"/>
      <c r="AZ28" s="270"/>
      <c r="BA28" s="270"/>
      <c r="BB28" s="270"/>
      <c r="BC28" s="270"/>
      <c r="BD28" s="270"/>
      <c r="BE28" s="270"/>
      <c r="BF28" s="270"/>
    </row>
  </sheetData>
  <mergeCells count="3">
    <mergeCell ref="A16:U16"/>
    <mergeCell ref="A14:U14"/>
    <mergeCell ref="A15:T15"/>
  </mergeCells>
  <pageMargins left="0.75" right="0.75" top="1" bottom="1" header="0.5" footer="0.5"/>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9"/>
  <dimension ref="A1:Y11"/>
  <sheetViews>
    <sheetView zoomScaleNormal="100" workbookViewId="0"/>
  </sheetViews>
  <sheetFormatPr defaultColWidth="8.85546875" defaultRowHeight="11.25" x14ac:dyDescent="0.2"/>
  <cols>
    <col min="1" max="1" width="46.85546875" style="122" customWidth="1"/>
    <col min="2" max="2" width="7" style="31" bestFit="1" customWidth="1"/>
    <col min="3" max="3" width="1.140625" style="31" bestFit="1" customWidth="1"/>
    <col min="4" max="4" width="5.7109375" style="7" bestFit="1" customWidth="1"/>
    <col min="5" max="5" width="1.140625" style="7" bestFit="1" customWidth="1"/>
    <col min="6" max="6" width="5.7109375" style="31" bestFit="1" customWidth="1"/>
    <col min="7" max="7" width="1.140625" style="31" bestFit="1" customWidth="1"/>
    <col min="8" max="8" width="5.7109375" style="31" bestFit="1" customWidth="1"/>
    <col min="9" max="9" width="1.140625" style="31" bestFit="1" customWidth="1"/>
    <col min="10" max="10" width="5.7109375" style="7" bestFit="1" customWidth="1"/>
    <col min="11" max="11" width="1.140625" style="7" bestFit="1" customWidth="1"/>
    <col min="12" max="12" width="5.7109375" style="31" bestFit="1" customWidth="1"/>
    <col min="13" max="13" width="1.140625" style="31" bestFit="1" customWidth="1"/>
    <col min="14" max="14" width="5.7109375" style="31" bestFit="1" customWidth="1"/>
    <col min="15" max="15" width="1.140625" style="31" bestFit="1" customWidth="1"/>
    <col min="16" max="16" width="5.7109375" style="7" bestFit="1" customWidth="1"/>
    <col min="17" max="17" width="0.7109375" style="7" customWidth="1"/>
    <col min="18" max="18" width="5.7109375" style="31" bestFit="1" customWidth="1"/>
    <col min="19" max="19" width="1.140625" style="7" bestFit="1" customWidth="1"/>
    <col min="20" max="20" width="5.7109375" style="7" bestFit="1" customWidth="1"/>
    <col min="21" max="21" width="1" style="31" customWidth="1"/>
    <col min="22" max="22" width="5.7109375" style="122" bestFit="1" customWidth="1"/>
    <col min="23" max="23" width="1" style="129" customWidth="1"/>
    <col min="24" max="24" width="3.140625" style="129" customWidth="1"/>
    <col min="25" max="194" width="9.140625" style="7"/>
    <col min="195" max="195" width="5.85546875" style="7" customWidth="1"/>
    <col min="196" max="196" width="7.85546875" style="7" bestFit="1" customWidth="1"/>
    <col min="197" max="197" width="0.85546875" style="7" customWidth="1"/>
    <col min="198" max="198" width="8.7109375" style="7" bestFit="1" customWidth="1"/>
    <col min="199" max="199" width="0.85546875" style="7" customWidth="1"/>
    <col min="200" max="200" width="9.42578125" style="7" customWidth="1"/>
    <col min="201" max="201" width="0.85546875" style="7" customWidth="1"/>
    <col min="202" max="202" width="8.7109375" style="7" bestFit="1" customWidth="1"/>
    <col min="203" max="203" width="0.85546875" style="7" customWidth="1"/>
    <col min="204" max="204" width="12" style="7" bestFit="1" customWidth="1"/>
    <col min="205" max="206" width="10.42578125" style="7" bestFit="1" customWidth="1"/>
    <col min="207" max="207" width="14" style="7" bestFit="1" customWidth="1"/>
    <col min="208" max="208" width="10.28515625" style="7" bestFit="1" customWidth="1"/>
    <col min="209" max="209" width="8.7109375" style="7" bestFit="1" customWidth="1"/>
    <col min="210" max="210" width="0.85546875" style="7" customWidth="1"/>
    <col min="211" max="213" width="9.140625" style="7"/>
    <col min="214" max="214" width="16.85546875" style="7" customWidth="1"/>
    <col min="215" max="450" width="9.140625" style="7"/>
    <col min="451" max="451" width="5.85546875" style="7" customWidth="1"/>
    <col min="452" max="452" width="7.85546875" style="7" bestFit="1" customWidth="1"/>
    <col min="453" max="453" width="0.85546875" style="7" customWidth="1"/>
    <col min="454" max="454" width="8.7109375" style="7" bestFit="1" customWidth="1"/>
    <col min="455" max="455" width="0.85546875" style="7" customWidth="1"/>
    <col min="456" max="456" width="9.42578125" style="7" customWidth="1"/>
    <col min="457" max="457" width="0.85546875" style="7" customWidth="1"/>
    <col min="458" max="458" width="8.7109375" style="7" bestFit="1" customWidth="1"/>
    <col min="459" max="459" width="0.85546875" style="7" customWidth="1"/>
    <col min="460" max="460" width="12" style="7" bestFit="1" customWidth="1"/>
    <col min="461" max="462" width="10.42578125" style="7" bestFit="1" customWidth="1"/>
    <col min="463" max="463" width="14" style="7" bestFit="1" customWidth="1"/>
    <col min="464" max="464" width="10.28515625" style="7" bestFit="1" customWidth="1"/>
    <col min="465" max="465" width="8.7109375" style="7" bestFit="1" customWidth="1"/>
    <col min="466" max="466" width="0.85546875" style="7" customWidth="1"/>
    <col min="467" max="469" width="9.140625" style="7"/>
    <col min="470" max="470" width="16.85546875" style="7" customWidth="1"/>
    <col min="471" max="706" width="9.140625" style="7"/>
    <col min="707" max="707" width="5.85546875" style="7" customWidth="1"/>
    <col min="708" max="708" width="7.85546875" style="7" bestFit="1" customWidth="1"/>
    <col min="709" max="709" width="0.85546875" style="7" customWidth="1"/>
    <col min="710" max="710" width="8.7109375" style="7" bestFit="1" customWidth="1"/>
    <col min="711" max="711" width="0.85546875" style="7" customWidth="1"/>
    <col min="712" max="712" width="9.42578125" style="7" customWidth="1"/>
    <col min="713" max="713" width="0.85546875" style="7" customWidth="1"/>
    <col min="714" max="714" width="8.7109375" style="7" bestFit="1" customWidth="1"/>
    <col min="715" max="715" width="0.85546875" style="7" customWidth="1"/>
    <col min="716" max="716" width="12" style="7" bestFit="1" customWidth="1"/>
    <col min="717" max="718" width="10.42578125" style="7" bestFit="1" customWidth="1"/>
    <col min="719" max="719" width="14" style="7" bestFit="1" customWidth="1"/>
    <col min="720" max="720" width="10.28515625" style="7" bestFit="1" customWidth="1"/>
    <col min="721" max="721" width="8.7109375" style="7" bestFit="1" customWidth="1"/>
    <col min="722" max="722" width="0.85546875" style="7" customWidth="1"/>
    <col min="723" max="725" width="9.140625" style="7"/>
    <col min="726" max="726" width="16.85546875" style="7" customWidth="1"/>
    <col min="727" max="962" width="9.140625" style="7"/>
    <col min="963" max="963" width="5.85546875" style="7" customWidth="1"/>
    <col min="964" max="964" width="7.85546875" style="7" bestFit="1" customWidth="1"/>
    <col min="965" max="965" width="0.85546875" style="7" customWidth="1"/>
    <col min="966" max="966" width="8.7109375" style="7" bestFit="1" customWidth="1"/>
    <col min="967" max="967" width="0.85546875" style="7" customWidth="1"/>
    <col min="968" max="968" width="9.42578125" style="7" customWidth="1"/>
    <col min="969" max="969" width="0.85546875" style="7" customWidth="1"/>
    <col min="970" max="970" width="8.7109375" style="7" bestFit="1" customWidth="1"/>
    <col min="971" max="971" width="0.85546875" style="7" customWidth="1"/>
    <col min="972" max="972" width="12" style="7" bestFit="1" customWidth="1"/>
    <col min="973" max="974" width="10.42578125" style="7" bestFit="1" customWidth="1"/>
    <col min="975" max="975" width="14" style="7" bestFit="1" customWidth="1"/>
    <col min="976" max="976" width="10.28515625" style="7" bestFit="1" customWidth="1"/>
    <col min="977" max="977" width="8.7109375" style="7" bestFit="1" customWidth="1"/>
    <col min="978" max="978" width="0.85546875" style="7" customWidth="1"/>
    <col min="979" max="981" width="9.140625" style="7"/>
    <col min="982" max="982" width="16.85546875" style="7" customWidth="1"/>
    <col min="983" max="1218" width="9.140625" style="7"/>
    <col min="1219" max="1219" width="5.85546875" style="7" customWidth="1"/>
    <col min="1220" max="1220" width="7.85546875" style="7" bestFit="1" customWidth="1"/>
    <col min="1221" max="1221" width="0.85546875" style="7" customWidth="1"/>
    <col min="1222" max="1222" width="8.7109375" style="7" bestFit="1" customWidth="1"/>
    <col min="1223" max="1223" width="0.85546875" style="7" customWidth="1"/>
    <col min="1224" max="1224" width="9.42578125" style="7" customWidth="1"/>
    <col min="1225" max="1225" width="0.85546875" style="7" customWidth="1"/>
    <col min="1226" max="1226" width="8.7109375" style="7" bestFit="1" customWidth="1"/>
    <col min="1227" max="1227" width="0.85546875" style="7" customWidth="1"/>
    <col min="1228" max="1228" width="12" style="7" bestFit="1" customWidth="1"/>
    <col min="1229" max="1230" width="10.42578125" style="7" bestFit="1" customWidth="1"/>
    <col min="1231" max="1231" width="14" style="7" bestFit="1" customWidth="1"/>
    <col min="1232" max="1232" width="10.28515625" style="7" bestFit="1" customWidth="1"/>
    <col min="1233" max="1233" width="8.7109375" style="7" bestFit="1" customWidth="1"/>
    <col min="1234" max="1234" width="0.85546875" style="7" customWidth="1"/>
    <col min="1235" max="1237" width="9.140625" style="7"/>
    <col min="1238" max="1238" width="16.85546875" style="7" customWidth="1"/>
    <col min="1239" max="1474" width="9.140625" style="7"/>
    <col min="1475" max="1475" width="5.85546875" style="7" customWidth="1"/>
    <col min="1476" max="1476" width="7.85546875" style="7" bestFit="1" customWidth="1"/>
    <col min="1477" max="1477" width="0.85546875" style="7" customWidth="1"/>
    <col min="1478" max="1478" width="8.7109375" style="7" bestFit="1" customWidth="1"/>
    <col min="1479" max="1479" width="0.85546875" style="7" customWidth="1"/>
    <col min="1480" max="1480" width="9.42578125" style="7" customWidth="1"/>
    <col min="1481" max="1481" width="0.85546875" style="7" customWidth="1"/>
    <col min="1482" max="1482" width="8.7109375" style="7" bestFit="1" customWidth="1"/>
    <col min="1483" max="1483" width="0.85546875" style="7" customWidth="1"/>
    <col min="1484" max="1484" width="12" style="7" bestFit="1" customWidth="1"/>
    <col min="1485" max="1486" width="10.42578125" style="7" bestFit="1" customWidth="1"/>
    <col min="1487" max="1487" width="14" style="7" bestFit="1" customWidth="1"/>
    <col min="1488" max="1488" width="10.28515625" style="7" bestFit="1" customWidth="1"/>
    <col min="1489" max="1489" width="8.7109375" style="7" bestFit="1" customWidth="1"/>
    <col min="1490" max="1490" width="0.85546875" style="7" customWidth="1"/>
    <col min="1491" max="1493" width="9.140625" style="7"/>
    <col min="1494" max="1494" width="16.85546875" style="7" customWidth="1"/>
    <col min="1495" max="1730" width="9.140625" style="7"/>
    <col min="1731" max="1731" width="5.85546875" style="7" customWidth="1"/>
    <col min="1732" max="1732" width="7.85546875" style="7" bestFit="1" customWidth="1"/>
    <col min="1733" max="1733" width="0.85546875" style="7" customWidth="1"/>
    <col min="1734" max="1734" width="8.7109375" style="7" bestFit="1" customWidth="1"/>
    <col min="1735" max="1735" width="0.85546875" style="7" customWidth="1"/>
    <col min="1736" max="1736" width="9.42578125" style="7" customWidth="1"/>
    <col min="1737" max="1737" width="0.85546875" style="7" customWidth="1"/>
    <col min="1738" max="1738" width="8.7109375" style="7" bestFit="1" customWidth="1"/>
    <col min="1739" max="1739" width="0.85546875" style="7" customWidth="1"/>
    <col min="1740" max="1740" width="12" style="7" bestFit="1" customWidth="1"/>
    <col min="1741" max="1742" width="10.42578125" style="7" bestFit="1" customWidth="1"/>
    <col min="1743" max="1743" width="14" style="7" bestFit="1" customWidth="1"/>
    <col min="1744" max="1744" width="10.28515625" style="7" bestFit="1" customWidth="1"/>
    <col min="1745" max="1745" width="8.7109375" style="7" bestFit="1" customWidth="1"/>
    <col min="1746" max="1746" width="0.85546875" style="7" customWidth="1"/>
    <col min="1747" max="1749" width="9.140625" style="7"/>
    <col min="1750" max="1750" width="16.85546875" style="7" customWidth="1"/>
    <col min="1751" max="1986" width="9.140625" style="7"/>
    <col min="1987" max="1987" width="5.85546875" style="7" customWidth="1"/>
    <col min="1988" max="1988" width="7.85546875" style="7" bestFit="1" customWidth="1"/>
    <col min="1989" max="1989" width="0.85546875" style="7" customWidth="1"/>
    <col min="1990" max="1990" width="8.7109375" style="7" bestFit="1" customWidth="1"/>
    <col min="1991" max="1991" width="0.85546875" style="7" customWidth="1"/>
    <col min="1992" max="1992" width="9.42578125" style="7" customWidth="1"/>
    <col min="1993" max="1993" width="0.85546875" style="7" customWidth="1"/>
    <col min="1994" max="1994" width="8.7109375" style="7" bestFit="1" customWidth="1"/>
    <col min="1995" max="1995" width="0.85546875" style="7" customWidth="1"/>
    <col min="1996" max="1996" width="12" style="7" bestFit="1" customWidth="1"/>
    <col min="1997" max="1998" width="10.42578125" style="7" bestFit="1" customWidth="1"/>
    <col min="1999" max="1999" width="14" style="7" bestFit="1" customWidth="1"/>
    <col min="2000" max="2000" width="10.28515625" style="7" bestFit="1" customWidth="1"/>
    <col min="2001" max="2001" width="8.7109375" style="7" bestFit="1" customWidth="1"/>
    <col min="2002" max="2002" width="0.85546875" style="7" customWidth="1"/>
    <col min="2003" max="2005" width="9.140625" style="7"/>
    <col min="2006" max="2006" width="16.85546875" style="7" customWidth="1"/>
    <col min="2007" max="2242" width="9.140625" style="7"/>
    <col min="2243" max="2243" width="5.85546875" style="7" customWidth="1"/>
    <col min="2244" max="2244" width="7.85546875" style="7" bestFit="1" customWidth="1"/>
    <col min="2245" max="2245" width="0.85546875" style="7" customWidth="1"/>
    <col min="2246" max="2246" width="8.7109375" style="7" bestFit="1" customWidth="1"/>
    <col min="2247" max="2247" width="0.85546875" style="7" customWidth="1"/>
    <col min="2248" max="2248" width="9.42578125" style="7" customWidth="1"/>
    <col min="2249" max="2249" width="0.85546875" style="7" customWidth="1"/>
    <col min="2250" max="2250" width="8.7109375" style="7" bestFit="1" customWidth="1"/>
    <col min="2251" max="2251" width="0.85546875" style="7" customWidth="1"/>
    <col min="2252" max="2252" width="12" style="7" bestFit="1" customWidth="1"/>
    <col min="2253" max="2254" width="10.42578125" style="7" bestFit="1" customWidth="1"/>
    <col min="2255" max="2255" width="14" style="7" bestFit="1" customWidth="1"/>
    <col min="2256" max="2256" width="10.28515625" style="7" bestFit="1" customWidth="1"/>
    <col min="2257" max="2257" width="8.7109375" style="7" bestFit="1" customWidth="1"/>
    <col min="2258" max="2258" width="0.85546875" style="7" customWidth="1"/>
    <col min="2259" max="2261" width="9.140625" style="7"/>
    <col min="2262" max="2262" width="16.85546875" style="7" customWidth="1"/>
    <col min="2263" max="2498" width="9.140625" style="7"/>
    <col min="2499" max="2499" width="5.85546875" style="7" customWidth="1"/>
    <col min="2500" max="2500" width="7.85546875" style="7" bestFit="1" customWidth="1"/>
    <col min="2501" max="2501" width="0.85546875" style="7" customWidth="1"/>
    <col min="2502" max="2502" width="8.7109375" style="7" bestFit="1" customWidth="1"/>
    <col min="2503" max="2503" width="0.85546875" style="7" customWidth="1"/>
    <col min="2504" max="2504" width="9.42578125" style="7" customWidth="1"/>
    <col min="2505" max="2505" width="0.85546875" style="7" customWidth="1"/>
    <col min="2506" max="2506" width="8.7109375" style="7" bestFit="1" customWidth="1"/>
    <col min="2507" max="2507" width="0.85546875" style="7" customWidth="1"/>
    <col min="2508" max="2508" width="12" style="7" bestFit="1" customWidth="1"/>
    <col min="2509" max="2510" width="10.42578125" style="7" bestFit="1" customWidth="1"/>
    <col min="2511" max="2511" width="14" style="7" bestFit="1" customWidth="1"/>
    <col min="2512" max="2512" width="10.28515625" style="7" bestFit="1" customWidth="1"/>
    <col min="2513" max="2513" width="8.7109375" style="7" bestFit="1" customWidth="1"/>
    <col min="2514" max="2514" width="0.85546875" style="7" customWidth="1"/>
    <col min="2515" max="2517" width="9.140625" style="7"/>
    <col min="2518" max="2518" width="16.85546875" style="7" customWidth="1"/>
    <col min="2519" max="2754" width="9.140625" style="7"/>
    <col min="2755" max="2755" width="5.85546875" style="7" customWidth="1"/>
    <col min="2756" max="2756" width="7.85546875" style="7" bestFit="1" customWidth="1"/>
    <col min="2757" max="2757" width="0.85546875" style="7" customWidth="1"/>
    <col min="2758" max="2758" width="8.7109375" style="7" bestFit="1" customWidth="1"/>
    <col min="2759" max="2759" width="0.85546875" style="7" customWidth="1"/>
    <col min="2760" max="2760" width="9.42578125" style="7" customWidth="1"/>
    <col min="2761" max="2761" width="0.85546875" style="7" customWidth="1"/>
    <col min="2762" max="2762" width="8.7109375" style="7" bestFit="1" customWidth="1"/>
    <col min="2763" max="2763" width="0.85546875" style="7" customWidth="1"/>
    <col min="2764" max="2764" width="12" style="7" bestFit="1" customWidth="1"/>
    <col min="2765" max="2766" width="10.42578125" style="7" bestFit="1" customWidth="1"/>
    <col min="2767" max="2767" width="14" style="7" bestFit="1" customWidth="1"/>
    <col min="2768" max="2768" width="10.28515625" style="7" bestFit="1" customWidth="1"/>
    <col min="2769" max="2769" width="8.7109375" style="7" bestFit="1" customWidth="1"/>
    <col min="2770" max="2770" width="0.85546875" style="7" customWidth="1"/>
    <col min="2771" max="2773" width="9.140625" style="7"/>
    <col min="2774" max="2774" width="16.85546875" style="7" customWidth="1"/>
    <col min="2775" max="3010" width="9.140625" style="7"/>
    <col min="3011" max="3011" width="5.85546875" style="7" customWidth="1"/>
    <col min="3012" max="3012" width="7.85546875" style="7" bestFit="1" customWidth="1"/>
    <col min="3013" max="3013" width="0.85546875" style="7" customWidth="1"/>
    <col min="3014" max="3014" width="8.7109375" style="7" bestFit="1" customWidth="1"/>
    <col min="3015" max="3015" width="0.85546875" style="7" customWidth="1"/>
    <col min="3016" max="3016" width="9.42578125" style="7" customWidth="1"/>
    <col min="3017" max="3017" width="0.85546875" style="7" customWidth="1"/>
    <col min="3018" max="3018" width="8.7109375" style="7" bestFit="1" customWidth="1"/>
    <col min="3019" max="3019" width="0.85546875" style="7" customWidth="1"/>
    <col min="3020" max="3020" width="12" style="7" bestFit="1" customWidth="1"/>
    <col min="3021" max="3022" width="10.42578125" style="7" bestFit="1" customWidth="1"/>
    <col min="3023" max="3023" width="14" style="7" bestFit="1" customWidth="1"/>
    <col min="3024" max="3024" width="10.28515625" style="7" bestFit="1" customWidth="1"/>
    <col min="3025" max="3025" width="8.7109375" style="7" bestFit="1" customWidth="1"/>
    <col min="3026" max="3026" width="0.85546875" style="7" customWidth="1"/>
    <col min="3027" max="3029" width="9.140625" style="7"/>
    <col min="3030" max="3030" width="16.85546875" style="7" customWidth="1"/>
    <col min="3031" max="3266" width="9.140625" style="7"/>
    <col min="3267" max="3267" width="5.85546875" style="7" customWidth="1"/>
    <col min="3268" max="3268" width="7.85546875" style="7" bestFit="1" customWidth="1"/>
    <col min="3269" max="3269" width="0.85546875" style="7" customWidth="1"/>
    <col min="3270" max="3270" width="8.7109375" style="7" bestFit="1" customWidth="1"/>
    <col min="3271" max="3271" width="0.85546875" style="7" customWidth="1"/>
    <col min="3272" max="3272" width="9.42578125" style="7" customWidth="1"/>
    <col min="3273" max="3273" width="0.85546875" style="7" customWidth="1"/>
    <col min="3274" max="3274" width="8.7109375" style="7" bestFit="1" customWidth="1"/>
    <col min="3275" max="3275" width="0.85546875" style="7" customWidth="1"/>
    <col min="3276" max="3276" width="12" style="7" bestFit="1" customWidth="1"/>
    <col min="3277" max="3278" width="10.42578125" style="7" bestFit="1" customWidth="1"/>
    <col min="3279" max="3279" width="14" style="7" bestFit="1" customWidth="1"/>
    <col min="3280" max="3280" width="10.28515625" style="7" bestFit="1" customWidth="1"/>
    <col min="3281" max="3281" width="8.7109375" style="7" bestFit="1" customWidth="1"/>
    <col min="3282" max="3282" width="0.85546875" style="7" customWidth="1"/>
    <col min="3283" max="3285" width="9.140625" style="7"/>
    <col min="3286" max="3286" width="16.85546875" style="7" customWidth="1"/>
    <col min="3287" max="3522" width="9.140625" style="7"/>
    <col min="3523" max="3523" width="5.85546875" style="7" customWidth="1"/>
    <col min="3524" max="3524" width="7.85546875" style="7" bestFit="1" customWidth="1"/>
    <col min="3525" max="3525" width="0.85546875" style="7" customWidth="1"/>
    <col min="3526" max="3526" width="8.7109375" style="7" bestFit="1" customWidth="1"/>
    <col min="3527" max="3527" width="0.85546875" style="7" customWidth="1"/>
    <col min="3528" max="3528" width="9.42578125" style="7" customWidth="1"/>
    <col min="3529" max="3529" width="0.85546875" style="7" customWidth="1"/>
    <col min="3530" max="3530" width="8.7109375" style="7" bestFit="1" customWidth="1"/>
    <col min="3531" max="3531" width="0.85546875" style="7" customWidth="1"/>
    <col min="3532" max="3532" width="12" style="7" bestFit="1" customWidth="1"/>
    <col min="3533" max="3534" width="10.42578125" style="7" bestFit="1" customWidth="1"/>
    <col min="3535" max="3535" width="14" style="7" bestFit="1" customWidth="1"/>
    <col min="3536" max="3536" width="10.28515625" style="7" bestFit="1" customWidth="1"/>
    <col min="3537" max="3537" width="8.7109375" style="7" bestFit="1" customWidth="1"/>
    <col min="3538" max="3538" width="0.85546875" style="7" customWidth="1"/>
    <col min="3539" max="3541" width="9.140625" style="7"/>
    <col min="3542" max="3542" width="16.85546875" style="7" customWidth="1"/>
    <col min="3543" max="3778" width="9.140625" style="7"/>
    <col min="3779" max="3779" width="5.85546875" style="7" customWidth="1"/>
    <col min="3780" max="3780" width="7.85546875" style="7" bestFit="1" customWidth="1"/>
    <col min="3781" max="3781" width="0.85546875" style="7" customWidth="1"/>
    <col min="3782" max="3782" width="8.7109375" style="7" bestFit="1" customWidth="1"/>
    <col min="3783" max="3783" width="0.85546875" style="7" customWidth="1"/>
    <col min="3784" max="3784" width="9.42578125" style="7" customWidth="1"/>
    <col min="3785" max="3785" width="0.85546875" style="7" customWidth="1"/>
    <col min="3786" max="3786" width="8.7109375" style="7" bestFit="1" customWidth="1"/>
    <col min="3787" max="3787" width="0.85546875" style="7" customWidth="1"/>
    <col min="3788" max="3788" width="12" style="7" bestFit="1" customWidth="1"/>
    <col min="3789" max="3790" width="10.42578125" style="7" bestFit="1" customWidth="1"/>
    <col min="3791" max="3791" width="14" style="7" bestFit="1" customWidth="1"/>
    <col min="3792" max="3792" width="10.28515625" style="7" bestFit="1" customWidth="1"/>
    <col min="3793" max="3793" width="8.7109375" style="7" bestFit="1" customWidth="1"/>
    <col min="3794" max="3794" width="0.85546875" style="7" customWidth="1"/>
    <col min="3795" max="3797" width="9.140625" style="7"/>
    <col min="3798" max="3798" width="16.85546875" style="7" customWidth="1"/>
    <col min="3799" max="4034" width="9.140625" style="7"/>
    <col min="4035" max="4035" width="5.85546875" style="7" customWidth="1"/>
    <col min="4036" max="4036" width="7.85546875" style="7" bestFit="1" customWidth="1"/>
    <col min="4037" max="4037" width="0.85546875" style="7" customWidth="1"/>
    <col min="4038" max="4038" width="8.7109375" style="7" bestFit="1" customWidth="1"/>
    <col min="4039" max="4039" width="0.85546875" style="7" customWidth="1"/>
    <col min="4040" max="4040" width="9.42578125" style="7" customWidth="1"/>
    <col min="4041" max="4041" width="0.85546875" style="7" customWidth="1"/>
    <col min="4042" max="4042" width="8.7109375" style="7" bestFit="1" customWidth="1"/>
    <col min="4043" max="4043" width="0.85546875" style="7" customWidth="1"/>
    <col min="4044" max="4044" width="12" style="7" bestFit="1" customWidth="1"/>
    <col min="4045" max="4046" width="10.42578125" style="7" bestFit="1" customWidth="1"/>
    <col min="4047" max="4047" width="14" style="7" bestFit="1" customWidth="1"/>
    <col min="4048" max="4048" width="10.28515625" style="7" bestFit="1" customWidth="1"/>
    <col min="4049" max="4049" width="8.7109375" style="7" bestFit="1" customWidth="1"/>
    <col min="4050" max="4050" width="0.85546875" style="7" customWidth="1"/>
    <col min="4051" max="4053" width="9.140625" style="7"/>
    <col min="4054" max="4054" width="16.85546875" style="7" customWidth="1"/>
    <col min="4055" max="4290" width="9.140625" style="7"/>
    <col min="4291" max="4291" width="5.85546875" style="7" customWidth="1"/>
    <col min="4292" max="4292" width="7.85546875" style="7" bestFit="1" customWidth="1"/>
    <col min="4293" max="4293" width="0.85546875" style="7" customWidth="1"/>
    <col min="4294" max="4294" width="8.7109375" style="7" bestFit="1" customWidth="1"/>
    <col min="4295" max="4295" width="0.85546875" style="7" customWidth="1"/>
    <col min="4296" max="4296" width="9.42578125" style="7" customWidth="1"/>
    <col min="4297" max="4297" width="0.85546875" style="7" customWidth="1"/>
    <col min="4298" max="4298" width="8.7109375" style="7" bestFit="1" customWidth="1"/>
    <col min="4299" max="4299" width="0.85546875" style="7" customWidth="1"/>
    <col min="4300" max="4300" width="12" style="7" bestFit="1" customWidth="1"/>
    <col min="4301" max="4302" width="10.42578125" style="7" bestFit="1" customWidth="1"/>
    <col min="4303" max="4303" width="14" style="7" bestFit="1" customWidth="1"/>
    <col min="4304" max="4304" width="10.28515625" style="7" bestFit="1" customWidth="1"/>
    <col min="4305" max="4305" width="8.7109375" style="7" bestFit="1" customWidth="1"/>
    <col min="4306" max="4306" width="0.85546875" style="7" customWidth="1"/>
    <col min="4307" max="4309" width="9.140625" style="7"/>
    <col min="4310" max="4310" width="16.85546875" style="7" customWidth="1"/>
    <col min="4311" max="4546" width="9.140625" style="7"/>
    <col min="4547" max="4547" width="5.85546875" style="7" customWidth="1"/>
    <col min="4548" max="4548" width="7.85546875" style="7" bestFit="1" customWidth="1"/>
    <col min="4549" max="4549" width="0.85546875" style="7" customWidth="1"/>
    <col min="4550" max="4550" width="8.7109375" style="7" bestFit="1" customWidth="1"/>
    <col min="4551" max="4551" width="0.85546875" style="7" customWidth="1"/>
    <col min="4552" max="4552" width="9.42578125" style="7" customWidth="1"/>
    <col min="4553" max="4553" width="0.85546875" style="7" customWidth="1"/>
    <col min="4554" max="4554" width="8.7109375" style="7" bestFit="1" customWidth="1"/>
    <col min="4555" max="4555" width="0.85546875" style="7" customWidth="1"/>
    <col min="4556" max="4556" width="12" style="7" bestFit="1" customWidth="1"/>
    <col min="4557" max="4558" width="10.42578125" style="7" bestFit="1" customWidth="1"/>
    <col min="4559" max="4559" width="14" style="7" bestFit="1" customWidth="1"/>
    <col min="4560" max="4560" width="10.28515625" style="7" bestFit="1" customWidth="1"/>
    <col min="4561" max="4561" width="8.7109375" style="7" bestFit="1" customWidth="1"/>
    <col min="4562" max="4562" width="0.85546875" style="7" customWidth="1"/>
    <col min="4563" max="4565" width="9.140625" style="7"/>
    <col min="4566" max="4566" width="16.85546875" style="7" customWidth="1"/>
    <col min="4567" max="4802" width="9.140625" style="7"/>
    <col min="4803" max="4803" width="5.85546875" style="7" customWidth="1"/>
    <col min="4804" max="4804" width="7.85546875" style="7" bestFit="1" customWidth="1"/>
    <col min="4805" max="4805" width="0.85546875" style="7" customWidth="1"/>
    <col min="4806" max="4806" width="8.7109375" style="7" bestFit="1" customWidth="1"/>
    <col min="4807" max="4807" width="0.85546875" style="7" customWidth="1"/>
    <col min="4808" max="4808" width="9.42578125" style="7" customWidth="1"/>
    <col min="4809" max="4809" width="0.85546875" style="7" customWidth="1"/>
    <col min="4810" max="4810" width="8.7109375" style="7" bestFit="1" customWidth="1"/>
    <col min="4811" max="4811" width="0.85546875" style="7" customWidth="1"/>
    <col min="4812" max="4812" width="12" style="7" bestFit="1" customWidth="1"/>
    <col min="4813" max="4814" width="10.42578125" style="7" bestFit="1" customWidth="1"/>
    <col min="4815" max="4815" width="14" style="7" bestFit="1" customWidth="1"/>
    <col min="4816" max="4816" width="10.28515625" style="7" bestFit="1" customWidth="1"/>
    <col min="4817" max="4817" width="8.7109375" style="7" bestFit="1" customWidth="1"/>
    <col min="4818" max="4818" width="0.85546875" style="7" customWidth="1"/>
    <col min="4819" max="4821" width="9.140625" style="7"/>
    <col min="4822" max="4822" width="16.85546875" style="7" customWidth="1"/>
    <col min="4823" max="5058" width="9.140625" style="7"/>
    <col min="5059" max="5059" width="5.85546875" style="7" customWidth="1"/>
    <col min="5060" max="5060" width="7.85546875" style="7" bestFit="1" customWidth="1"/>
    <col min="5061" max="5061" width="0.85546875" style="7" customWidth="1"/>
    <col min="5062" max="5062" width="8.7109375" style="7" bestFit="1" customWidth="1"/>
    <col min="5063" max="5063" width="0.85546875" style="7" customWidth="1"/>
    <col min="5064" max="5064" width="9.42578125" style="7" customWidth="1"/>
    <col min="5065" max="5065" width="0.85546875" style="7" customWidth="1"/>
    <col min="5066" max="5066" width="8.7109375" style="7" bestFit="1" customWidth="1"/>
    <col min="5067" max="5067" width="0.85546875" style="7" customWidth="1"/>
    <col min="5068" max="5068" width="12" style="7" bestFit="1" customWidth="1"/>
    <col min="5069" max="5070" width="10.42578125" style="7" bestFit="1" customWidth="1"/>
    <col min="5071" max="5071" width="14" style="7" bestFit="1" customWidth="1"/>
    <col min="5072" max="5072" width="10.28515625" style="7" bestFit="1" customWidth="1"/>
    <col min="5073" max="5073" width="8.7109375" style="7" bestFit="1" customWidth="1"/>
    <col min="5074" max="5074" width="0.85546875" style="7" customWidth="1"/>
    <col min="5075" max="5077" width="9.140625" style="7"/>
    <col min="5078" max="5078" width="16.85546875" style="7" customWidth="1"/>
    <col min="5079" max="5314" width="9.140625" style="7"/>
    <col min="5315" max="5315" width="5.85546875" style="7" customWidth="1"/>
    <col min="5316" max="5316" width="7.85546875" style="7" bestFit="1" customWidth="1"/>
    <col min="5317" max="5317" width="0.85546875" style="7" customWidth="1"/>
    <col min="5318" max="5318" width="8.7109375" style="7" bestFit="1" customWidth="1"/>
    <col min="5319" max="5319" width="0.85546875" style="7" customWidth="1"/>
    <col min="5320" max="5320" width="9.42578125" style="7" customWidth="1"/>
    <col min="5321" max="5321" width="0.85546875" style="7" customWidth="1"/>
    <col min="5322" max="5322" width="8.7109375" style="7" bestFit="1" customWidth="1"/>
    <col min="5323" max="5323" width="0.85546875" style="7" customWidth="1"/>
    <col min="5324" max="5324" width="12" style="7" bestFit="1" customWidth="1"/>
    <col min="5325" max="5326" width="10.42578125" style="7" bestFit="1" customWidth="1"/>
    <col min="5327" max="5327" width="14" style="7" bestFit="1" customWidth="1"/>
    <col min="5328" max="5328" width="10.28515625" style="7" bestFit="1" customWidth="1"/>
    <col min="5329" max="5329" width="8.7109375" style="7" bestFit="1" customWidth="1"/>
    <col min="5330" max="5330" width="0.85546875" style="7" customWidth="1"/>
    <col min="5331" max="5333" width="9.140625" style="7"/>
    <col min="5334" max="5334" width="16.85546875" style="7" customWidth="1"/>
    <col min="5335" max="5570" width="9.140625" style="7"/>
    <col min="5571" max="5571" width="5.85546875" style="7" customWidth="1"/>
    <col min="5572" max="5572" width="7.85546875" style="7" bestFit="1" customWidth="1"/>
    <col min="5573" max="5573" width="0.85546875" style="7" customWidth="1"/>
    <col min="5574" max="5574" width="8.7109375" style="7" bestFit="1" customWidth="1"/>
    <col min="5575" max="5575" width="0.85546875" style="7" customWidth="1"/>
    <col min="5576" max="5576" width="9.42578125" style="7" customWidth="1"/>
    <col min="5577" max="5577" width="0.85546875" style="7" customWidth="1"/>
    <col min="5578" max="5578" width="8.7109375" style="7" bestFit="1" customWidth="1"/>
    <col min="5579" max="5579" width="0.85546875" style="7" customWidth="1"/>
    <col min="5580" max="5580" width="12" style="7" bestFit="1" customWidth="1"/>
    <col min="5581" max="5582" width="10.42578125" style="7" bestFit="1" customWidth="1"/>
    <col min="5583" max="5583" width="14" style="7" bestFit="1" customWidth="1"/>
    <col min="5584" max="5584" width="10.28515625" style="7" bestFit="1" customWidth="1"/>
    <col min="5585" max="5585" width="8.7109375" style="7" bestFit="1" customWidth="1"/>
    <col min="5586" max="5586" width="0.85546875" style="7" customWidth="1"/>
    <col min="5587" max="5589" width="9.140625" style="7"/>
    <col min="5590" max="5590" width="16.85546875" style="7" customWidth="1"/>
    <col min="5591" max="5826" width="9.140625" style="7"/>
    <col min="5827" max="5827" width="5.85546875" style="7" customWidth="1"/>
    <col min="5828" max="5828" width="7.85546875" style="7" bestFit="1" customWidth="1"/>
    <col min="5829" max="5829" width="0.85546875" style="7" customWidth="1"/>
    <col min="5830" max="5830" width="8.7109375" style="7" bestFit="1" customWidth="1"/>
    <col min="5831" max="5831" width="0.85546875" style="7" customWidth="1"/>
    <col min="5832" max="5832" width="9.42578125" style="7" customWidth="1"/>
    <col min="5833" max="5833" width="0.85546875" style="7" customWidth="1"/>
    <col min="5834" max="5834" width="8.7109375" style="7" bestFit="1" customWidth="1"/>
    <col min="5835" max="5835" width="0.85546875" style="7" customWidth="1"/>
    <col min="5836" max="5836" width="12" style="7" bestFit="1" customWidth="1"/>
    <col min="5837" max="5838" width="10.42578125" style="7" bestFit="1" customWidth="1"/>
    <col min="5839" max="5839" width="14" style="7" bestFit="1" customWidth="1"/>
    <col min="5840" max="5840" width="10.28515625" style="7" bestFit="1" customWidth="1"/>
    <col min="5841" max="5841" width="8.7109375" style="7" bestFit="1" customWidth="1"/>
    <col min="5842" max="5842" width="0.85546875" style="7" customWidth="1"/>
    <col min="5843" max="5845" width="9.140625" style="7"/>
    <col min="5846" max="5846" width="16.85546875" style="7" customWidth="1"/>
    <col min="5847" max="6082" width="9.140625" style="7"/>
    <col min="6083" max="6083" width="5.85546875" style="7" customWidth="1"/>
    <col min="6084" max="6084" width="7.85546875" style="7" bestFit="1" customWidth="1"/>
    <col min="6085" max="6085" width="0.85546875" style="7" customWidth="1"/>
    <col min="6086" max="6086" width="8.7109375" style="7" bestFit="1" customWidth="1"/>
    <col min="6087" max="6087" width="0.85546875" style="7" customWidth="1"/>
    <col min="6088" max="6088" width="9.42578125" style="7" customWidth="1"/>
    <col min="6089" max="6089" width="0.85546875" style="7" customWidth="1"/>
    <col min="6090" max="6090" width="8.7109375" style="7" bestFit="1" customWidth="1"/>
    <col min="6091" max="6091" width="0.85546875" style="7" customWidth="1"/>
    <col min="6092" max="6092" width="12" style="7" bestFit="1" customWidth="1"/>
    <col min="6093" max="6094" width="10.42578125" style="7" bestFit="1" customWidth="1"/>
    <col min="6095" max="6095" width="14" style="7" bestFit="1" customWidth="1"/>
    <col min="6096" max="6096" width="10.28515625" style="7" bestFit="1" customWidth="1"/>
    <col min="6097" max="6097" width="8.7109375" style="7" bestFit="1" customWidth="1"/>
    <col min="6098" max="6098" width="0.85546875" style="7" customWidth="1"/>
    <col min="6099" max="6101" width="9.140625" style="7"/>
    <col min="6102" max="6102" width="16.85546875" style="7" customWidth="1"/>
    <col min="6103" max="6338" width="9.140625" style="7"/>
    <col min="6339" max="6339" width="5.85546875" style="7" customWidth="1"/>
    <col min="6340" max="6340" width="7.85546875" style="7" bestFit="1" customWidth="1"/>
    <col min="6341" max="6341" width="0.85546875" style="7" customWidth="1"/>
    <col min="6342" max="6342" width="8.7109375" style="7" bestFit="1" customWidth="1"/>
    <col min="6343" max="6343" width="0.85546875" style="7" customWidth="1"/>
    <col min="6344" max="6344" width="9.42578125" style="7" customWidth="1"/>
    <col min="6345" max="6345" width="0.85546875" style="7" customWidth="1"/>
    <col min="6346" max="6346" width="8.7109375" style="7" bestFit="1" customWidth="1"/>
    <col min="6347" max="6347" width="0.85546875" style="7" customWidth="1"/>
    <col min="6348" max="6348" width="12" style="7" bestFit="1" customWidth="1"/>
    <col min="6349" max="6350" width="10.42578125" style="7" bestFit="1" customWidth="1"/>
    <col min="6351" max="6351" width="14" style="7" bestFit="1" customWidth="1"/>
    <col min="6352" max="6352" width="10.28515625" style="7" bestFit="1" customWidth="1"/>
    <col min="6353" max="6353" width="8.7109375" style="7" bestFit="1" customWidth="1"/>
    <col min="6354" max="6354" width="0.85546875" style="7" customWidth="1"/>
    <col min="6355" max="6357" width="9.140625" style="7"/>
    <col min="6358" max="6358" width="16.85546875" style="7" customWidth="1"/>
    <col min="6359" max="6594" width="9.140625" style="7"/>
    <col min="6595" max="6595" width="5.85546875" style="7" customWidth="1"/>
    <col min="6596" max="6596" width="7.85546875" style="7" bestFit="1" customWidth="1"/>
    <col min="6597" max="6597" width="0.85546875" style="7" customWidth="1"/>
    <col min="6598" max="6598" width="8.7109375" style="7" bestFit="1" customWidth="1"/>
    <col min="6599" max="6599" width="0.85546875" style="7" customWidth="1"/>
    <col min="6600" max="6600" width="9.42578125" style="7" customWidth="1"/>
    <col min="6601" max="6601" width="0.85546875" style="7" customWidth="1"/>
    <col min="6602" max="6602" width="8.7109375" style="7" bestFit="1" customWidth="1"/>
    <col min="6603" max="6603" width="0.85546875" style="7" customWidth="1"/>
    <col min="6604" max="6604" width="12" style="7" bestFit="1" customWidth="1"/>
    <col min="6605" max="6606" width="10.42578125" style="7" bestFit="1" customWidth="1"/>
    <col min="6607" max="6607" width="14" style="7" bestFit="1" customWidth="1"/>
    <col min="6608" max="6608" width="10.28515625" style="7" bestFit="1" customWidth="1"/>
    <col min="6609" max="6609" width="8.7109375" style="7" bestFit="1" customWidth="1"/>
    <col min="6610" max="6610" width="0.85546875" style="7" customWidth="1"/>
    <col min="6611" max="6613" width="9.140625" style="7"/>
    <col min="6614" max="6614" width="16.85546875" style="7" customWidth="1"/>
    <col min="6615" max="6850" width="9.140625" style="7"/>
    <col min="6851" max="6851" width="5.85546875" style="7" customWidth="1"/>
    <col min="6852" max="6852" width="7.85546875" style="7" bestFit="1" customWidth="1"/>
    <col min="6853" max="6853" width="0.85546875" style="7" customWidth="1"/>
    <col min="6854" max="6854" width="8.7109375" style="7" bestFit="1" customWidth="1"/>
    <col min="6855" max="6855" width="0.85546875" style="7" customWidth="1"/>
    <col min="6856" max="6856" width="9.42578125" style="7" customWidth="1"/>
    <col min="6857" max="6857" width="0.85546875" style="7" customWidth="1"/>
    <col min="6858" max="6858" width="8.7109375" style="7" bestFit="1" customWidth="1"/>
    <col min="6859" max="6859" width="0.85546875" style="7" customWidth="1"/>
    <col min="6860" max="6860" width="12" style="7" bestFit="1" customWidth="1"/>
    <col min="6861" max="6862" width="10.42578125" style="7" bestFit="1" customWidth="1"/>
    <col min="6863" max="6863" width="14" style="7" bestFit="1" customWidth="1"/>
    <col min="6864" max="6864" width="10.28515625" style="7" bestFit="1" customWidth="1"/>
    <col min="6865" max="6865" width="8.7109375" style="7" bestFit="1" customWidth="1"/>
    <col min="6866" max="6866" width="0.85546875" style="7" customWidth="1"/>
    <col min="6867" max="6869" width="9.140625" style="7"/>
    <col min="6870" max="6870" width="16.85546875" style="7" customWidth="1"/>
    <col min="6871" max="7106" width="9.140625" style="7"/>
    <col min="7107" max="7107" width="5.85546875" style="7" customWidth="1"/>
    <col min="7108" max="7108" width="7.85546875" style="7" bestFit="1" customWidth="1"/>
    <col min="7109" max="7109" width="0.85546875" style="7" customWidth="1"/>
    <col min="7110" max="7110" width="8.7109375" style="7" bestFit="1" customWidth="1"/>
    <col min="7111" max="7111" width="0.85546875" style="7" customWidth="1"/>
    <col min="7112" max="7112" width="9.42578125" style="7" customWidth="1"/>
    <col min="7113" max="7113" width="0.85546875" style="7" customWidth="1"/>
    <col min="7114" max="7114" width="8.7109375" style="7" bestFit="1" customWidth="1"/>
    <col min="7115" max="7115" width="0.85546875" style="7" customWidth="1"/>
    <col min="7116" max="7116" width="12" style="7" bestFit="1" customWidth="1"/>
    <col min="7117" max="7118" width="10.42578125" style="7" bestFit="1" customWidth="1"/>
    <col min="7119" max="7119" width="14" style="7" bestFit="1" customWidth="1"/>
    <col min="7120" max="7120" width="10.28515625" style="7" bestFit="1" customWidth="1"/>
    <col min="7121" max="7121" width="8.7109375" style="7" bestFit="1" customWidth="1"/>
    <col min="7122" max="7122" width="0.85546875" style="7" customWidth="1"/>
    <col min="7123" max="7125" width="9.140625" style="7"/>
    <col min="7126" max="7126" width="16.85546875" style="7" customWidth="1"/>
    <col min="7127" max="7362" width="9.140625" style="7"/>
    <col min="7363" max="7363" width="5.85546875" style="7" customWidth="1"/>
    <col min="7364" max="7364" width="7.85546875" style="7" bestFit="1" customWidth="1"/>
    <col min="7365" max="7365" width="0.85546875" style="7" customWidth="1"/>
    <col min="7366" max="7366" width="8.7109375" style="7" bestFit="1" customWidth="1"/>
    <col min="7367" max="7367" width="0.85546875" style="7" customWidth="1"/>
    <col min="7368" max="7368" width="9.42578125" style="7" customWidth="1"/>
    <col min="7369" max="7369" width="0.85546875" style="7" customWidth="1"/>
    <col min="7370" max="7370" width="8.7109375" style="7" bestFit="1" customWidth="1"/>
    <col min="7371" max="7371" width="0.85546875" style="7" customWidth="1"/>
    <col min="7372" max="7372" width="12" style="7" bestFit="1" customWidth="1"/>
    <col min="7373" max="7374" width="10.42578125" style="7" bestFit="1" customWidth="1"/>
    <col min="7375" max="7375" width="14" style="7" bestFit="1" customWidth="1"/>
    <col min="7376" max="7376" width="10.28515625" style="7" bestFit="1" customWidth="1"/>
    <col min="7377" max="7377" width="8.7109375" style="7" bestFit="1" customWidth="1"/>
    <col min="7378" max="7378" width="0.85546875" style="7" customWidth="1"/>
    <col min="7379" max="7381" width="9.140625" style="7"/>
    <col min="7382" max="7382" width="16.85546875" style="7" customWidth="1"/>
    <col min="7383" max="7618" width="9.140625" style="7"/>
    <col min="7619" max="7619" width="5.85546875" style="7" customWidth="1"/>
    <col min="7620" max="7620" width="7.85546875" style="7" bestFit="1" customWidth="1"/>
    <col min="7621" max="7621" width="0.85546875" style="7" customWidth="1"/>
    <col min="7622" max="7622" width="8.7109375" style="7" bestFit="1" customWidth="1"/>
    <col min="7623" max="7623" width="0.85546875" style="7" customWidth="1"/>
    <col min="7624" max="7624" width="9.42578125" style="7" customWidth="1"/>
    <col min="7625" max="7625" width="0.85546875" style="7" customWidth="1"/>
    <col min="7626" max="7626" width="8.7109375" style="7" bestFit="1" customWidth="1"/>
    <col min="7627" max="7627" width="0.85546875" style="7" customWidth="1"/>
    <col min="7628" max="7628" width="12" style="7" bestFit="1" customWidth="1"/>
    <col min="7629" max="7630" width="10.42578125" style="7" bestFit="1" customWidth="1"/>
    <col min="7631" max="7631" width="14" style="7" bestFit="1" customWidth="1"/>
    <col min="7632" max="7632" width="10.28515625" style="7" bestFit="1" customWidth="1"/>
    <col min="7633" max="7633" width="8.7109375" style="7" bestFit="1" customWidth="1"/>
    <col min="7634" max="7634" width="0.85546875" style="7" customWidth="1"/>
    <col min="7635" max="7637" width="9.140625" style="7"/>
    <col min="7638" max="7638" width="16.85546875" style="7" customWidth="1"/>
    <col min="7639" max="7874" width="9.140625" style="7"/>
    <col min="7875" max="7875" width="5.85546875" style="7" customWidth="1"/>
    <col min="7876" max="7876" width="7.85546875" style="7" bestFit="1" customWidth="1"/>
    <col min="7877" max="7877" width="0.85546875" style="7" customWidth="1"/>
    <col min="7878" max="7878" width="8.7109375" style="7" bestFit="1" customWidth="1"/>
    <col min="7879" max="7879" width="0.85546875" style="7" customWidth="1"/>
    <col min="7880" max="7880" width="9.42578125" style="7" customWidth="1"/>
    <col min="7881" max="7881" width="0.85546875" style="7" customWidth="1"/>
    <col min="7882" max="7882" width="8.7109375" style="7" bestFit="1" customWidth="1"/>
    <col min="7883" max="7883" width="0.85546875" style="7" customWidth="1"/>
    <col min="7884" max="7884" width="12" style="7" bestFit="1" customWidth="1"/>
    <col min="7885" max="7886" width="10.42578125" style="7" bestFit="1" customWidth="1"/>
    <col min="7887" max="7887" width="14" style="7" bestFit="1" customWidth="1"/>
    <col min="7888" max="7888" width="10.28515625" style="7" bestFit="1" customWidth="1"/>
    <col min="7889" max="7889" width="8.7109375" style="7" bestFit="1" customWidth="1"/>
    <col min="7890" max="7890" width="0.85546875" style="7" customWidth="1"/>
    <col min="7891" max="7893" width="9.140625" style="7"/>
    <col min="7894" max="7894" width="16.85546875" style="7" customWidth="1"/>
    <col min="7895" max="8130" width="9.140625" style="7"/>
    <col min="8131" max="8131" width="5.85546875" style="7" customWidth="1"/>
    <col min="8132" max="8132" width="7.85546875" style="7" bestFit="1" customWidth="1"/>
    <col min="8133" max="8133" width="0.85546875" style="7" customWidth="1"/>
    <col min="8134" max="8134" width="8.7109375" style="7" bestFit="1" customWidth="1"/>
    <col min="8135" max="8135" width="0.85546875" style="7" customWidth="1"/>
    <col min="8136" max="8136" width="9.42578125" style="7" customWidth="1"/>
    <col min="8137" max="8137" width="0.85546875" style="7" customWidth="1"/>
    <col min="8138" max="8138" width="8.7109375" style="7" bestFit="1" customWidth="1"/>
    <col min="8139" max="8139" width="0.85546875" style="7" customWidth="1"/>
    <col min="8140" max="8140" width="12" style="7" bestFit="1" customWidth="1"/>
    <col min="8141" max="8142" width="10.42578125" style="7" bestFit="1" customWidth="1"/>
    <col min="8143" max="8143" width="14" style="7" bestFit="1" customWidth="1"/>
    <col min="8144" max="8144" width="10.28515625" style="7" bestFit="1" customWidth="1"/>
    <col min="8145" max="8145" width="8.7109375" style="7" bestFit="1" customWidth="1"/>
    <col min="8146" max="8146" width="0.85546875" style="7" customWidth="1"/>
    <col min="8147" max="8149" width="9.140625" style="7"/>
    <col min="8150" max="8150" width="16.85546875" style="7" customWidth="1"/>
    <col min="8151" max="8386" width="9.140625" style="7"/>
    <col min="8387" max="8387" width="5.85546875" style="7" customWidth="1"/>
    <col min="8388" max="8388" width="7.85546875" style="7" bestFit="1" customWidth="1"/>
    <col min="8389" max="8389" width="0.85546875" style="7" customWidth="1"/>
    <col min="8390" max="8390" width="8.7109375" style="7" bestFit="1" customWidth="1"/>
    <col min="8391" max="8391" width="0.85546875" style="7" customWidth="1"/>
    <col min="8392" max="8392" width="9.42578125" style="7" customWidth="1"/>
    <col min="8393" max="8393" width="0.85546875" style="7" customWidth="1"/>
    <col min="8394" max="8394" width="8.7109375" style="7" bestFit="1" customWidth="1"/>
    <col min="8395" max="8395" width="0.85546875" style="7" customWidth="1"/>
    <col min="8396" max="8396" width="12" style="7" bestFit="1" customWidth="1"/>
    <col min="8397" max="8398" width="10.42578125" style="7" bestFit="1" customWidth="1"/>
    <col min="8399" max="8399" width="14" style="7" bestFit="1" customWidth="1"/>
    <col min="8400" max="8400" width="10.28515625" style="7" bestFit="1" customWidth="1"/>
    <col min="8401" max="8401" width="8.7109375" style="7" bestFit="1" customWidth="1"/>
    <col min="8402" max="8402" width="0.85546875" style="7" customWidth="1"/>
    <col min="8403" max="8405" width="9.140625" style="7"/>
    <col min="8406" max="8406" width="16.85546875" style="7" customWidth="1"/>
    <col min="8407" max="8642" width="9.140625" style="7"/>
    <col min="8643" max="8643" width="5.85546875" style="7" customWidth="1"/>
    <col min="8644" max="8644" width="7.85546875" style="7" bestFit="1" customWidth="1"/>
    <col min="8645" max="8645" width="0.85546875" style="7" customWidth="1"/>
    <col min="8646" max="8646" width="8.7109375" style="7" bestFit="1" customWidth="1"/>
    <col min="8647" max="8647" width="0.85546875" style="7" customWidth="1"/>
    <col min="8648" max="8648" width="9.42578125" style="7" customWidth="1"/>
    <col min="8649" max="8649" width="0.85546875" style="7" customWidth="1"/>
    <col min="8650" max="8650" width="8.7109375" style="7" bestFit="1" customWidth="1"/>
    <col min="8651" max="8651" width="0.85546875" style="7" customWidth="1"/>
    <col min="8652" max="8652" width="12" style="7" bestFit="1" customWidth="1"/>
    <col min="8653" max="8654" width="10.42578125" style="7" bestFit="1" customWidth="1"/>
    <col min="8655" max="8655" width="14" style="7" bestFit="1" customWidth="1"/>
    <col min="8656" max="8656" width="10.28515625" style="7" bestFit="1" customWidth="1"/>
    <col min="8657" max="8657" width="8.7109375" style="7" bestFit="1" customWidth="1"/>
    <col min="8658" max="8658" width="0.85546875" style="7" customWidth="1"/>
    <col min="8659" max="8661" width="9.140625" style="7"/>
    <col min="8662" max="8662" width="16.85546875" style="7" customWidth="1"/>
    <col min="8663" max="8898" width="9.140625" style="7"/>
    <col min="8899" max="8899" width="5.85546875" style="7" customWidth="1"/>
    <col min="8900" max="8900" width="7.85546875" style="7" bestFit="1" customWidth="1"/>
    <col min="8901" max="8901" width="0.85546875" style="7" customWidth="1"/>
    <col min="8902" max="8902" width="8.7109375" style="7" bestFit="1" customWidth="1"/>
    <col min="8903" max="8903" width="0.85546875" style="7" customWidth="1"/>
    <col min="8904" max="8904" width="9.42578125" style="7" customWidth="1"/>
    <col min="8905" max="8905" width="0.85546875" style="7" customWidth="1"/>
    <col min="8906" max="8906" width="8.7109375" style="7" bestFit="1" customWidth="1"/>
    <col min="8907" max="8907" width="0.85546875" style="7" customWidth="1"/>
    <col min="8908" max="8908" width="12" style="7" bestFit="1" customWidth="1"/>
    <col min="8909" max="8910" width="10.42578125" style="7" bestFit="1" customWidth="1"/>
    <col min="8911" max="8911" width="14" style="7" bestFit="1" customWidth="1"/>
    <col min="8912" max="8912" width="10.28515625" style="7" bestFit="1" customWidth="1"/>
    <col min="8913" max="8913" width="8.7109375" style="7" bestFit="1" customWidth="1"/>
    <col min="8914" max="8914" width="0.85546875" style="7" customWidth="1"/>
    <col min="8915" max="8917" width="9.140625" style="7"/>
    <col min="8918" max="8918" width="16.85546875" style="7" customWidth="1"/>
    <col min="8919" max="9154" width="9.140625" style="7"/>
    <col min="9155" max="9155" width="5.85546875" style="7" customWidth="1"/>
    <col min="9156" max="9156" width="7.85546875" style="7" bestFit="1" customWidth="1"/>
    <col min="9157" max="9157" width="0.85546875" style="7" customWidth="1"/>
    <col min="9158" max="9158" width="8.7109375" style="7" bestFit="1" customWidth="1"/>
    <col min="9159" max="9159" width="0.85546875" style="7" customWidth="1"/>
    <col min="9160" max="9160" width="9.42578125" style="7" customWidth="1"/>
    <col min="9161" max="9161" width="0.85546875" style="7" customWidth="1"/>
    <col min="9162" max="9162" width="8.7109375" style="7" bestFit="1" customWidth="1"/>
    <col min="9163" max="9163" width="0.85546875" style="7" customWidth="1"/>
    <col min="9164" max="9164" width="12" style="7" bestFit="1" customWidth="1"/>
    <col min="9165" max="9166" width="10.42578125" style="7" bestFit="1" customWidth="1"/>
    <col min="9167" max="9167" width="14" style="7" bestFit="1" customWidth="1"/>
    <col min="9168" max="9168" width="10.28515625" style="7" bestFit="1" customWidth="1"/>
    <col min="9169" max="9169" width="8.7109375" style="7" bestFit="1" customWidth="1"/>
    <col min="9170" max="9170" width="0.85546875" style="7" customWidth="1"/>
    <col min="9171" max="9173" width="9.140625" style="7"/>
    <col min="9174" max="9174" width="16.85546875" style="7" customWidth="1"/>
    <col min="9175" max="9410" width="9.140625" style="7"/>
    <col min="9411" max="9411" width="5.85546875" style="7" customWidth="1"/>
    <col min="9412" max="9412" width="7.85546875" style="7" bestFit="1" customWidth="1"/>
    <col min="9413" max="9413" width="0.85546875" style="7" customWidth="1"/>
    <col min="9414" max="9414" width="8.7109375" style="7" bestFit="1" customWidth="1"/>
    <col min="9415" max="9415" width="0.85546875" style="7" customWidth="1"/>
    <col min="9416" max="9416" width="9.42578125" style="7" customWidth="1"/>
    <col min="9417" max="9417" width="0.85546875" style="7" customWidth="1"/>
    <col min="9418" max="9418" width="8.7109375" style="7" bestFit="1" customWidth="1"/>
    <col min="9419" max="9419" width="0.85546875" style="7" customWidth="1"/>
    <col min="9420" max="9420" width="12" style="7" bestFit="1" customWidth="1"/>
    <col min="9421" max="9422" width="10.42578125" style="7" bestFit="1" customWidth="1"/>
    <col min="9423" max="9423" width="14" style="7" bestFit="1" customWidth="1"/>
    <col min="9424" max="9424" width="10.28515625" style="7" bestFit="1" customWidth="1"/>
    <col min="9425" max="9425" width="8.7109375" style="7" bestFit="1" customWidth="1"/>
    <col min="9426" max="9426" width="0.85546875" style="7" customWidth="1"/>
    <col min="9427" max="9429" width="9.140625" style="7"/>
    <col min="9430" max="9430" width="16.85546875" style="7" customWidth="1"/>
    <col min="9431" max="9666" width="9.140625" style="7"/>
    <col min="9667" max="9667" width="5.85546875" style="7" customWidth="1"/>
    <col min="9668" max="9668" width="7.85546875" style="7" bestFit="1" customWidth="1"/>
    <col min="9669" max="9669" width="0.85546875" style="7" customWidth="1"/>
    <col min="9670" max="9670" width="8.7109375" style="7" bestFit="1" customWidth="1"/>
    <col min="9671" max="9671" width="0.85546875" style="7" customWidth="1"/>
    <col min="9672" max="9672" width="9.42578125" style="7" customWidth="1"/>
    <col min="9673" max="9673" width="0.85546875" style="7" customWidth="1"/>
    <col min="9674" max="9674" width="8.7109375" style="7" bestFit="1" customWidth="1"/>
    <col min="9675" max="9675" width="0.85546875" style="7" customWidth="1"/>
    <col min="9676" max="9676" width="12" style="7" bestFit="1" customWidth="1"/>
    <col min="9677" max="9678" width="10.42578125" style="7" bestFit="1" customWidth="1"/>
    <col min="9679" max="9679" width="14" style="7" bestFit="1" customWidth="1"/>
    <col min="9680" max="9680" width="10.28515625" style="7" bestFit="1" customWidth="1"/>
    <col min="9681" max="9681" width="8.7109375" style="7" bestFit="1" customWidth="1"/>
    <col min="9682" max="9682" width="0.85546875" style="7" customWidth="1"/>
    <col min="9683" max="9685" width="9.140625" style="7"/>
    <col min="9686" max="9686" width="16.85546875" style="7" customWidth="1"/>
    <col min="9687" max="9922" width="9.140625" style="7"/>
    <col min="9923" max="9923" width="5.85546875" style="7" customWidth="1"/>
    <col min="9924" max="9924" width="7.85546875" style="7" bestFit="1" customWidth="1"/>
    <col min="9925" max="9925" width="0.85546875" style="7" customWidth="1"/>
    <col min="9926" max="9926" width="8.7109375" style="7" bestFit="1" customWidth="1"/>
    <col min="9927" max="9927" width="0.85546875" style="7" customWidth="1"/>
    <col min="9928" max="9928" width="9.42578125" style="7" customWidth="1"/>
    <col min="9929" max="9929" width="0.85546875" style="7" customWidth="1"/>
    <col min="9930" max="9930" width="8.7109375" style="7" bestFit="1" customWidth="1"/>
    <col min="9931" max="9931" width="0.85546875" style="7" customWidth="1"/>
    <col min="9932" max="9932" width="12" style="7" bestFit="1" customWidth="1"/>
    <col min="9933" max="9934" width="10.42578125" style="7" bestFit="1" customWidth="1"/>
    <col min="9935" max="9935" width="14" style="7" bestFit="1" customWidth="1"/>
    <col min="9936" max="9936" width="10.28515625" style="7" bestFit="1" customWidth="1"/>
    <col min="9937" max="9937" width="8.7109375" style="7" bestFit="1" customWidth="1"/>
    <col min="9938" max="9938" width="0.85546875" style="7" customWidth="1"/>
    <col min="9939" max="9941" width="9.140625" style="7"/>
    <col min="9942" max="9942" width="16.85546875" style="7" customWidth="1"/>
    <col min="9943" max="10178" width="9.140625" style="7"/>
    <col min="10179" max="10179" width="5.85546875" style="7" customWidth="1"/>
    <col min="10180" max="10180" width="7.85546875" style="7" bestFit="1" customWidth="1"/>
    <col min="10181" max="10181" width="0.85546875" style="7" customWidth="1"/>
    <col min="10182" max="10182" width="8.7109375" style="7" bestFit="1" customWidth="1"/>
    <col min="10183" max="10183" width="0.85546875" style="7" customWidth="1"/>
    <col min="10184" max="10184" width="9.42578125" style="7" customWidth="1"/>
    <col min="10185" max="10185" width="0.85546875" style="7" customWidth="1"/>
    <col min="10186" max="10186" width="8.7109375" style="7" bestFit="1" customWidth="1"/>
    <col min="10187" max="10187" width="0.85546875" style="7" customWidth="1"/>
    <col min="10188" max="10188" width="12" style="7" bestFit="1" customWidth="1"/>
    <col min="10189" max="10190" width="10.42578125" style="7" bestFit="1" customWidth="1"/>
    <col min="10191" max="10191" width="14" style="7" bestFit="1" customWidth="1"/>
    <col min="10192" max="10192" width="10.28515625" style="7" bestFit="1" customWidth="1"/>
    <col min="10193" max="10193" width="8.7109375" style="7" bestFit="1" customWidth="1"/>
    <col min="10194" max="10194" width="0.85546875" style="7" customWidth="1"/>
    <col min="10195" max="10197" width="9.140625" style="7"/>
    <col min="10198" max="10198" width="16.85546875" style="7" customWidth="1"/>
    <col min="10199" max="10434" width="9.140625" style="7"/>
    <col min="10435" max="10435" width="5.85546875" style="7" customWidth="1"/>
    <col min="10436" max="10436" width="7.85546875" style="7" bestFit="1" customWidth="1"/>
    <col min="10437" max="10437" width="0.85546875" style="7" customWidth="1"/>
    <col min="10438" max="10438" width="8.7109375" style="7" bestFit="1" customWidth="1"/>
    <col min="10439" max="10439" width="0.85546875" style="7" customWidth="1"/>
    <col min="10440" max="10440" width="9.42578125" style="7" customWidth="1"/>
    <col min="10441" max="10441" width="0.85546875" style="7" customWidth="1"/>
    <col min="10442" max="10442" width="8.7109375" style="7" bestFit="1" customWidth="1"/>
    <col min="10443" max="10443" width="0.85546875" style="7" customWidth="1"/>
    <col min="10444" max="10444" width="12" style="7" bestFit="1" customWidth="1"/>
    <col min="10445" max="10446" width="10.42578125" style="7" bestFit="1" customWidth="1"/>
    <col min="10447" max="10447" width="14" style="7" bestFit="1" customWidth="1"/>
    <col min="10448" max="10448" width="10.28515625" style="7" bestFit="1" customWidth="1"/>
    <col min="10449" max="10449" width="8.7109375" style="7" bestFit="1" customWidth="1"/>
    <col min="10450" max="10450" width="0.85546875" style="7" customWidth="1"/>
    <col min="10451" max="10453" width="9.140625" style="7"/>
    <col min="10454" max="10454" width="16.85546875" style="7" customWidth="1"/>
    <col min="10455" max="10690" width="9.140625" style="7"/>
    <col min="10691" max="10691" width="5.85546875" style="7" customWidth="1"/>
    <col min="10692" max="10692" width="7.85546875" style="7" bestFit="1" customWidth="1"/>
    <col min="10693" max="10693" width="0.85546875" style="7" customWidth="1"/>
    <col min="10694" max="10694" width="8.7109375" style="7" bestFit="1" customWidth="1"/>
    <col min="10695" max="10695" width="0.85546875" style="7" customWidth="1"/>
    <col min="10696" max="10696" width="9.42578125" style="7" customWidth="1"/>
    <col min="10697" max="10697" width="0.85546875" style="7" customWidth="1"/>
    <col min="10698" max="10698" width="8.7109375" style="7" bestFit="1" customWidth="1"/>
    <col min="10699" max="10699" width="0.85546875" style="7" customWidth="1"/>
    <col min="10700" max="10700" width="12" style="7" bestFit="1" customWidth="1"/>
    <col min="10701" max="10702" width="10.42578125" style="7" bestFit="1" customWidth="1"/>
    <col min="10703" max="10703" width="14" style="7" bestFit="1" customWidth="1"/>
    <col min="10704" max="10704" width="10.28515625" style="7" bestFit="1" customWidth="1"/>
    <col min="10705" max="10705" width="8.7109375" style="7" bestFit="1" customWidth="1"/>
    <col min="10706" max="10706" width="0.85546875" style="7" customWidth="1"/>
    <col min="10707" max="10709" width="9.140625" style="7"/>
    <col min="10710" max="10710" width="16.85546875" style="7" customWidth="1"/>
    <col min="10711" max="10946" width="9.140625" style="7"/>
    <col min="10947" max="10947" width="5.85546875" style="7" customWidth="1"/>
    <col min="10948" max="10948" width="7.85546875" style="7" bestFit="1" customWidth="1"/>
    <col min="10949" max="10949" width="0.85546875" style="7" customWidth="1"/>
    <col min="10950" max="10950" width="8.7109375" style="7" bestFit="1" customWidth="1"/>
    <col min="10951" max="10951" width="0.85546875" style="7" customWidth="1"/>
    <col min="10952" max="10952" width="9.42578125" style="7" customWidth="1"/>
    <col min="10953" max="10953" width="0.85546875" style="7" customWidth="1"/>
    <col min="10954" max="10954" width="8.7109375" style="7" bestFit="1" customWidth="1"/>
    <col min="10955" max="10955" width="0.85546875" style="7" customWidth="1"/>
    <col min="10956" max="10956" width="12" style="7" bestFit="1" customWidth="1"/>
    <col min="10957" max="10958" width="10.42578125" style="7" bestFit="1" customWidth="1"/>
    <col min="10959" max="10959" width="14" style="7" bestFit="1" customWidth="1"/>
    <col min="10960" max="10960" width="10.28515625" style="7" bestFit="1" customWidth="1"/>
    <col min="10961" max="10961" width="8.7109375" style="7" bestFit="1" customWidth="1"/>
    <col min="10962" max="10962" width="0.85546875" style="7" customWidth="1"/>
    <col min="10963" max="10965" width="9.140625" style="7"/>
    <col min="10966" max="10966" width="16.85546875" style="7" customWidth="1"/>
    <col min="10967" max="11202" width="9.140625" style="7"/>
    <col min="11203" max="11203" width="5.85546875" style="7" customWidth="1"/>
    <col min="11204" max="11204" width="7.85546875" style="7" bestFit="1" customWidth="1"/>
    <col min="11205" max="11205" width="0.85546875" style="7" customWidth="1"/>
    <col min="11206" max="11206" width="8.7109375" style="7" bestFit="1" customWidth="1"/>
    <col min="11207" max="11207" width="0.85546875" style="7" customWidth="1"/>
    <col min="11208" max="11208" width="9.42578125" style="7" customWidth="1"/>
    <col min="11209" max="11209" width="0.85546875" style="7" customWidth="1"/>
    <col min="11210" max="11210" width="8.7109375" style="7" bestFit="1" customWidth="1"/>
    <col min="11211" max="11211" width="0.85546875" style="7" customWidth="1"/>
    <col min="11212" max="11212" width="12" style="7" bestFit="1" customWidth="1"/>
    <col min="11213" max="11214" width="10.42578125" style="7" bestFit="1" customWidth="1"/>
    <col min="11215" max="11215" width="14" style="7" bestFit="1" customWidth="1"/>
    <col min="11216" max="11216" width="10.28515625" style="7" bestFit="1" customWidth="1"/>
    <col min="11217" max="11217" width="8.7109375" style="7" bestFit="1" customWidth="1"/>
    <col min="11218" max="11218" width="0.85546875" style="7" customWidth="1"/>
    <col min="11219" max="11221" width="9.140625" style="7"/>
    <col min="11222" max="11222" width="16.85546875" style="7" customWidth="1"/>
    <col min="11223" max="11458" width="9.140625" style="7"/>
    <col min="11459" max="11459" width="5.85546875" style="7" customWidth="1"/>
    <col min="11460" max="11460" width="7.85546875" style="7" bestFit="1" customWidth="1"/>
    <col min="11461" max="11461" width="0.85546875" style="7" customWidth="1"/>
    <col min="11462" max="11462" width="8.7109375" style="7" bestFit="1" customWidth="1"/>
    <col min="11463" max="11463" width="0.85546875" style="7" customWidth="1"/>
    <col min="11464" max="11464" width="9.42578125" style="7" customWidth="1"/>
    <col min="11465" max="11465" width="0.85546875" style="7" customWidth="1"/>
    <col min="11466" max="11466" width="8.7109375" style="7" bestFit="1" customWidth="1"/>
    <col min="11467" max="11467" width="0.85546875" style="7" customWidth="1"/>
    <col min="11468" max="11468" width="12" style="7" bestFit="1" customWidth="1"/>
    <col min="11469" max="11470" width="10.42578125" style="7" bestFit="1" customWidth="1"/>
    <col min="11471" max="11471" width="14" style="7" bestFit="1" customWidth="1"/>
    <col min="11472" max="11472" width="10.28515625" style="7" bestFit="1" customWidth="1"/>
    <col min="11473" max="11473" width="8.7109375" style="7" bestFit="1" customWidth="1"/>
    <col min="11474" max="11474" width="0.85546875" style="7" customWidth="1"/>
    <col min="11475" max="11477" width="9.140625" style="7"/>
    <col min="11478" max="11478" width="16.85546875" style="7" customWidth="1"/>
    <col min="11479" max="11714" width="9.140625" style="7"/>
    <col min="11715" max="11715" width="5.85546875" style="7" customWidth="1"/>
    <col min="11716" max="11716" width="7.85546875" style="7" bestFit="1" customWidth="1"/>
    <col min="11717" max="11717" width="0.85546875" style="7" customWidth="1"/>
    <col min="11718" max="11718" width="8.7109375" style="7" bestFit="1" customWidth="1"/>
    <col min="11719" max="11719" width="0.85546875" style="7" customWidth="1"/>
    <col min="11720" max="11720" width="9.42578125" style="7" customWidth="1"/>
    <col min="11721" max="11721" width="0.85546875" style="7" customWidth="1"/>
    <col min="11722" max="11722" width="8.7109375" style="7" bestFit="1" customWidth="1"/>
    <col min="11723" max="11723" width="0.85546875" style="7" customWidth="1"/>
    <col min="11724" max="11724" width="12" style="7" bestFit="1" customWidth="1"/>
    <col min="11725" max="11726" width="10.42578125" style="7" bestFit="1" customWidth="1"/>
    <col min="11727" max="11727" width="14" style="7" bestFit="1" customWidth="1"/>
    <col min="11728" max="11728" width="10.28515625" style="7" bestFit="1" customWidth="1"/>
    <col min="11729" max="11729" width="8.7109375" style="7" bestFit="1" customWidth="1"/>
    <col min="11730" max="11730" width="0.85546875" style="7" customWidth="1"/>
    <col min="11731" max="11733" width="9.140625" style="7"/>
    <col min="11734" max="11734" width="16.85546875" style="7" customWidth="1"/>
    <col min="11735" max="11970" width="9.140625" style="7"/>
    <col min="11971" max="11971" width="5.85546875" style="7" customWidth="1"/>
    <col min="11972" max="11972" width="7.85546875" style="7" bestFit="1" customWidth="1"/>
    <col min="11973" max="11973" width="0.85546875" style="7" customWidth="1"/>
    <col min="11974" max="11974" width="8.7109375" style="7" bestFit="1" customWidth="1"/>
    <col min="11975" max="11975" width="0.85546875" style="7" customWidth="1"/>
    <col min="11976" max="11976" width="9.42578125" style="7" customWidth="1"/>
    <col min="11977" max="11977" width="0.85546875" style="7" customWidth="1"/>
    <col min="11978" max="11978" width="8.7109375" style="7" bestFit="1" customWidth="1"/>
    <col min="11979" max="11979" width="0.85546875" style="7" customWidth="1"/>
    <col min="11980" max="11980" width="12" style="7" bestFit="1" customWidth="1"/>
    <col min="11981" max="11982" width="10.42578125" style="7" bestFit="1" customWidth="1"/>
    <col min="11983" max="11983" width="14" style="7" bestFit="1" customWidth="1"/>
    <col min="11984" max="11984" width="10.28515625" style="7" bestFit="1" customWidth="1"/>
    <col min="11985" max="11985" width="8.7109375" style="7" bestFit="1" customWidth="1"/>
    <col min="11986" max="11986" width="0.85546875" style="7" customWidth="1"/>
    <col min="11987" max="11989" width="9.140625" style="7"/>
    <col min="11990" max="11990" width="16.85546875" style="7" customWidth="1"/>
    <col min="11991" max="12226" width="9.140625" style="7"/>
    <col min="12227" max="12227" width="5.85546875" style="7" customWidth="1"/>
    <col min="12228" max="12228" width="7.85546875" style="7" bestFit="1" customWidth="1"/>
    <col min="12229" max="12229" width="0.85546875" style="7" customWidth="1"/>
    <col min="12230" max="12230" width="8.7109375" style="7" bestFit="1" customWidth="1"/>
    <col min="12231" max="12231" width="0.85546875" style="7" customWidth="1"/>
    <col min="12232" max="12232" width="9.42578125" style="7" customWidth="1"/>
    <col min="12233" max="12233" width="0.85546875" style="7" customWidth="1"/>
    <col min="12234" max="12234" width="8.7109375" style="7" bestFit="1" customWidth="1"/>
    <col min="12235" max="12235" width="0.85546875" style="7" customWidth="1"/>
    <col min="12236" max="12236" width="12" style="7" bestFit="1" customWidth="1"/>
    <col min="12237" max="12238" width="10.42578125" style="7" bestFit="1" customWidth="1"/>
    <col min="12239" max="12239" width="14" style="7" bestFit="1" customWidth="1"/>
    <col min="12240" max="12240" width="10.28515625" style="7" bestFit="1" customWidth="1"/>
    <col min="12241" max="12241" width="8.7109375" style="7" bestFit="1" customWidth="1"/>
    <col min="12242" max="12242" width="0.85546875" style="7" customWidth="1"/>
    <col min="12243" max="12245" width="9.140625" style="7"/>
    <col min="12246" max="12246" width="16.85546875" style="7" customWidth="1"/>
    <col min="12247" max="12482" width="9.140625" style="7"/>
    <col min="12483" max="12483" width="5.85546875" style="7" customWidth="1"/>
    <col min="12484" max="12484" width="7.85546875" style="7" bestFit="1" customWidth="1"/>
    <col min="12485" max="12485" width="0.85546875" style="7" customWidth="1"/>
    <col min="12486" max="12486" width="8.7109375" style="7" bestFit="1" customWidth="1"/>
    <col min="12487" max="12487" width="0.85546875" style="7" customWidth="1"/>
    <col min="12488" max="12488" width="9.42578125" style="7" customWidth="1"/>
    <col min="12489" max="12489" width="0.85546875" style="7" customWidth="1"/>
    <col min="12490" max="12490" width="8.7109375" style="7" bestFit="1" customWidth="1"/>
    <col min="12491" max="12491" width="0.85546875" style="7" customWidth="1"/>
    <col min="12492" max="12492" width="12" style="7" bestFit="1" customWidth="1"/>
    <col min="12493" max="12494" width="10.42578125" style="7" bestFit="1" customWidth="1"/>
    <col min="12495" max="12495" width="14" style="7" bestFit="1" customWidth="1"/>
    <col min="12496" max="12496" width="10.28515625" style="7" bestFit="1" customWidth="1"/>
    <col min="12497" max="12497" width="8.7109375" style="7" bestFit="1" customWidth="1"/>
    <col min="12498" max="12498" width="0.85546875" style="7" customWidth="1"/>
    <col min="12499" max="12501" width="9.140625" style="7"/>
    <col min="12502" max="12502" width="16.85546875" style="7" customWidth="1"/>
    <col min="12503" max="12738" width="9.140625" style="7"/>
    <col min="12739" max="12739" width="5.85546875" style="7" customWidth="1"/>
    <col min="12740" max="12740" width="7.85546875" style="7" bestFit="1" customWidth="1"/>
    <col min="12741" max="12741" width="0.85546875" style="7" customWidth="1"/>
    <col min="12742" max="12742" width="8.7109375" style="7" bestFit="1" customWidth="1"/>
    <col min="12743" max="12743" width="0.85546875" style="7" customWidth="1"/>
    <col min="12744" max="12744" width="9.42578125" style="7" customWidth="1"/>
    <col min="12745" max="12745" width="0.85546875" style="7" customWidth="1"/>
    <col min="12746" max="12746" width="8.7109375" style="7" bestFit="1" customWidth="1"/>
    <col min="12747" max="12747" width="0.85546875" style="7" customWidth="1"/>
    <col min="12748" max="12748" width="12" style="7" bestFit="1" customWidth="1"/>
    <col min="12749" max="12750" width="10.42578125" style="7" bestFit="1" customWidth="1"/>
    <col min="12751" max="12751" width="14" style="7" bestFit="1" customWidth="1"/>
    <col min="12752" max="12752" width="10.28515625" style="7" bestFit="1" customWidth="1"/>
    <col min="12753" max="12753" width="8.7109375" style="7" bestFit="1" customWidth="1"/>
    <col min="12754" max="12754" width="0.85546875" style="7" customWidth="1"/>
    <col min="12755" max="12757" width="9.140625" style="7"/>
    <col min="12758" max="12758" width="16.85546875" style="7" customWidth="1"/>
    <col min="12759" max="12994" width="9.140625" style="7"/>
    <col min="12995" max="12995" width="5.85546875" style="7" customWidth="1"/>
    <col min="12996" max="12996" width="7.85546875" style="7" bestFit="1" customWidth="1"/>
    <col min="12997" max="12997" width="0.85546875" style="7" customWidth="1"/>
    <col min="12998" max="12998" width="8.7109375" style="7" bestFit="1" customWidth="1"/>
    <col min="12999" max="12999" width="0.85546875" style="7" customWidth="1"/>
    <col min="13000" max="13000" width="9.42578125" style="7" customWidth="1"/>
    <col min="13001" max="13001" width="0.85546875" style="7" customWidth="1"/>
    <col min="13002" max="13002" width="8.7109375" style="7" bestFit="1" customWidth="1"/>
    <col min="13003" max="13003" width="0.85546875" style="7" customWidth="1"/>
    <col min="13004" max="13004" width="12" style="7" bestFit="1" customWidth="1"/>
    <col min="13005" max="13006" width="10.42578125" style="7" bestFit="1" customWidth="1"/>
    <col min="13007" max="13007" width="14" style="7" bestFit="1" customWidth="1"/>
    <col min="13008" max="13008" width="10.28515625" style="7" bestFit="1" customWidth="1"/>
    <col min="13009" max="13009" width="8.7109375" style="7" bestFit="1" customWidth="1"/>
    <col min="13010" max="13010" width="0.85546875" style="7" customWidth="1"/>
    <col min="13011" max="13013" width="9.140625" style="7"/>
    <col min="13014" max="13014" width="16.85546875" style="7" customWidth="1"/>
    <col min="13015" max="13250" width="9.140625" style="7"/>
    <col min="13251" max="13251" width="5.85546875" style="7" customWidth="1"/>
    <col min="13252" max="13252" width="7.85546875" style="7" bestFit="1" customWidth="1"/>
    <col min="13253" max="13253" width="0.85546875" style="7" customWidth="1"/>
    <col min="13254" max="13254" width="8.7109375" style="7" bestFit="1" customWidth="1"/>
    <col min="13255" max="13255" width="0.85546875" style="7" customWidth="1"/>
    <col min="13256" max="13256" width="9.42578125" style="7" customWidth="1"/>
    <col min="13257" max="13257" width="0.85546875" style="7" customWidth="1"/>
    <col min="13258" max="13258" width="8.7109375" style="7" bestFit="1" customWidth="1"/>
    <col min="13259" max="13259" width="0.85546875" style="7" customWidth="1"/>
    <col min="13260" max="13260" width="12" style="7" bestFit="1" customWidth="1"/>
    <col min="13261" max="13262" width="10.42578125" style="7" bestFit="1" customWidth="1"/>
    <col min="13263" max="13263" width="14" style="7" bestFit="1" customWidth="1"/>
    <col min="13264" max="13264" width="10.28515625" style="7" bestFit="1" customWidth="1"/>
    <col min="13265" max="13265" width="8.7109375" style="7" bestFit="1" customWidth="1"/>
    <col min="13266" max="13266" width="0.85546875" style="7" customWidth="1"/>
    <col min="13267" max="13269" width="9.140625" style="7"/>
    <col min="13270" max="13270" width="16.85546875" style="7" customWidth="1"/>
    <col min="13271" max="13506" width="9.140625" style="7"/>
    <col min="13507" max="13507" width="5.85546875" style="7" customWidth="1"/>
    <col min="13508" max="13508" width="7.85546875" style="7" bestFit="1" customWidth="1"/>
    <col min="13509" max="13509" width="0.85546875" style="7" customWidth="1"/>
    <col min="13510" max="13510" width="8.7109375" style="7" bestFit="1" customWidth="1"/>
    <col min="13511" max="13511" width="0.85546875" style="7" customWidth="1"/>
    <col min="13512" max="13512" width="9.42578125" style="7" customWidth="1"/>
    <col min="13513" max="13513" width="0.85546875" style="7" customWidth="1"/>
    <col min="13514" max="13514" width="8.7109375" style="7" bestFit="1" customWidth="1"/>
    <col min="13515" max="13515" width="0.85546875" style="7" customWidth="1"/>
    <col min="13516" max="13516" width="12" style="7" bestFit="1" customWidth="1"/>
    <col min="13517" max="13518" width="10.42578125" style="7" bestFit="1" customWidth="1"/>
    <col min="13519" max="13519" width="14" style="7" bestFit="1" customWidth="1"/>
    <col min="13520" max="13520" width="10.28515625" style="7" bestFit="1" customWidth="1"/>
    <col min="13521" max="13521" width="8.7109375" style="7" bestFit="1" customWidth="1"/>
    <col min="13522" max="13522" width="0.85546875" style="7" customWidth="1"/>
    <col min="13523" max="13525" width="9.140625" style="7"/>
    <col min="13526" max="13526" width="16.85546875" style="7" customWidth="1"/>
    <col min="13527" max="13762" width="9.140625" style="7"/>
    <col min="13763" max="13763" width="5.85546875" style="7" customWidth="1"/>
    <col min="13764" max="13764" width="7.85546875" style="7" bestFit="1" customWidth="1"/>
    <col min="13765" max="13765" width="0.85546875" style="7" customWidth="1"/>
    <col min="13766" max="13766" width="8.7109375" style="7" bestFit="1" customWidth="1"/>
    <col min="13767" max="13767" width="0.85546875" style="7" customWidth="1"/>
    <col min="13768" max="13768" width="9.42578125" style="7" customWidth="1"/>
    <col min="13769" max="13769" width="0.85546875" style="7" customWidth="1"/>
    <col min="13770" max="13770" width="8.7109375" style="7" bestFit="1" customWidth="1"/>
    <col min="13771" max="13771" width="0.85546875" style="7" customWidth="1"/>
    <col min="13772" max="13772" width="12" style="7" bestFit="1" customWidth="1"/>
    <col min="13773" max="13774" width="10.42578125" style="7" bestFit="1" customWidth="1"/>
    <col min="13775" max="13775" width="14" style="7" bestFit="1" customWidth="1"/>
    <col min="13776" max="13776" width="10.28515625" style="7" bestFit="1" customWidth="1"/>
    <col min="13777" max="13777" width="8.7109375" style="7" bestFit="1" customWidth="1"/>
    <col min="13778" max="13778" width="0.85546875" style="7" customWidth="1"/>
    <col min="13779" max="13781" width="9.140625" style="7"/>
    <col min="13782" max="13782" width="16.85546875" style="7" customWidth="1"/>
    <col min="13783" max="14018" width="9.140625" style="7"/>
    <col min="14019" max="14019" width="5.85546875" style="7" customWidth="1"/>
    <col min="14020" max="14020" width="7.85546875" style="7" bestFit="1" customWidth="1"/>
    <col min="14021" max="14021" width="0.85546875" style="7" customWidth="1"/>
    <col min="14022" max="14022" width="8.7109375" style="7" bestFit="1" customWidth="1"/>
    <col min="14023" max="14023" width="0.85546875" style="7" customWidth="1"/>
    <col min="14024" max="14024" width="9.42578125" style="7" customWidth="1"/>
    <col min="14025" max="14025" width="0.85546875" style="7" customWidth="1"/>
    <col min="14026" max="14026" width="8.7109375" style="7" bestFit="1" customWidth="1"/>
    <col min="14027" max="14027" width="0.85546875" style="7" customWidth="1"/>
    <col min="14028" max="14028" width="12" style="7" bestFit="1" customWidth="1"/>
    <col min="14029" max="14030" width="10.42578125" style="7" bestFit="1" customWidth="1"/>
    <col min="14031" max="14031" width="14" style="7" bestFit="1" customWidth="1"/>
    <col min="14032" max="14032" width="10.28515625" style="7" bestFit="1" customWidth="1"/>
    <col min="14033" max="14033" width="8.7109375" style="7" bestFit="1" customWidth="1"/>
    <col min="14034" max="14034" width="0.85546875" style="7" customWidth="1"/>
    <col min="14035" max="14037" width="9.140625" style="7"/>
    <col min="14038" max="14038" width="16.85546875" style="7" customWidth="1"/>
    <col min="14039" max="14274" width="9.140625" style="7"/>
    <col min="14275" max="14275" width="5.85546875" style="7" customWidth="1"/>
    <col min="14276" max="14276" width="7.85546875" style="7" bestFit="1" customWidth="1"/>
    <col min="14277" max="14277" width="0.85546875" style="7" customWidth="1"/>
    <col min="14278" max="14278" width="8.7109375" style="7" bestFit="1" customWidth="1"/>
    <col min="14279" max="14279" width="0.85546875" style="7" customWidth="1"/>
    <col min="14280" max="14280" width="9.42578125" style="7" customWidth="1"/>
    <col min="14281" max="14281" width="0.85546875" style="7" customWidth="1"/>
    <col min="14282" max="14282" width="8.7109375" style="7" bestFit="1" customWidth="1"/>
    <col min="14283" max="14283" width="0.85546875" style="7" customWidth="1"/>
    <col min="14284" max="14284" width="12" style="7" bestFit="1" customWidth="1"/>
    <col min="14285" max="14286" width="10.42578125" style="7" bestFit="1" customWidth="1"/>
    <col min="14287" max="14287" width="14" style="7" bestFit="1" customWidth="1"/>
    <col min="14288" max="14288" width="10.28515625" style="7" bestFit="1" customWidth="1"/>
    <col min="14289" max="14289" width="8.7109375" style="7" bestFit="1" customWidth="1"/>
    <col min="14290" max="14290" width="0.85546875" style="7" customWidth="1"/>
    <col min="14291" max="14293" width="9.140625" style="7"/>
    <col min="14294" max="14294" width="16.85546875" style="7" customWidth="1"/>
    <col min="14295" max="14530" width="9.140625" style="7"/>
    <col min="14531" max="14531" width="5.85546875" style="7" customWidth="1"/>
    <col min="14532" max="14532" width="7.85546875" style="7" bestFit="1" customWidth="1"/>
    <col min="14533" max="14533" width="0.85546875" style="7" customWidth="1"/>
    <col min="14534" max="14534" width="8.7109375" style="7" bestFit="1" customWidth="1"/>
    <col min="14535" max="14535" width="0.85546875" style="7" customWidth="1"/>
    <col min="14536" max="14536" width="9.42578125" style="7" customWidth="1"/>
    <col min="14537" max="14537" width="0.85546875" style="7" customWidth="1"/>
    <col min="14538" max="14538" width="8.7109375" style="7" bestFit="1" customWidth="1"/>
    <col min="14539" max="14539" width="0.85546875" style="7" customWidth="1"/>
    <col min="14540" max="14540" width="12" style="7" bestFit="1" customWidth="1"/>
    <col min="14541" max="14542" width="10.42578125" style="7" bestFit="1" customWidth="1"/>
    <col min="14543" max="14543" width="14" style="7" bestFit="1" customWidth="1"/>
    <col min="14544" max="14544" width="10.28515625" style="7" bestFit="1" customWidth="1"/>
    <col min="14545" max="14545" width="8.7109375" style="7" bestFit="1" customWidth="1"/>
    <col min="14546" max="14546" width="0.85546875" style="7" customWidth="1"/>
    <col min="14547" max="14549" width="9.140625" style="7"/>
    <col min="14550" max="14550" width="16.85546875" style="7" customWidth="1"/>
    <col min="14551" max="14786" width="9.140625" style="7"/>
    <col min="14787" max="14787" width="5.85546875" style="7" customWidth="1"/>
    <col min="14788" max="14788" width="7.85546875" style="7" bestFit="1" customWidth="1"/>
    <col min="14789" max="14789" width="0.85546875" style="7" customWidth="1"/>
    <col min="14790" max="14790" width="8.7109375" style="7" bestFit="1" customWidth="1"/>
    <col min="14791" max="14791" width="0.85546875" style="7" customWidth="1"/>
    <col min="14792" max="14792" width="9.42578125" style="7" customWidth="1"/>
    <col min="14793" max="14793" width="0.85546875" style="7" customWidth="1"/>
    <col min="14794" max="14794" width="8.7109375" style="7" bestFit="1" customWidth="1"/>
    <col min="14795" max="14795" width="0.85546875" style="7" customWidth="1"/>
    <col min="14796" max="14796" width="12" style="7" bestFit="1" customWidth="1"/>
    <col min="14797" max="14798" width="10.42578125" style="7" bestFit="1" customWidth="1"/>
    <col min="14799" max="14799" width="14" style="7" bestFit="1" customWidth="1"/>
    <col min="14800" max="14800" width="10.28515625" style="7" bestFit="1" customWidth="1"/>
    <col min="14801" max="14801" width="8.7109375" style="7" bestFit="1" customWidth="1"/>
    <col min="14802" max="14802" width="0.85546875" style="7" customWidth="1"/>
    <col min="14803" max="14805" width="9.140625" style="7"/>
    <col min="14806" max="14806" width="16.85546875" style="7" customWidth="1"/>
    <col min="14807" max="15042" width="9.140625" style="7"/>
    <col min="15043" max="15043" width="5.85546875" style="7" customWidth="1"/>
    <col min="15044" max="15044" width="7.85546875" style="7" bestFit="1" customWidth="1"/>
    <col min="15045" max="15045" width="0.85546875" style="7" customWidth="1"/>
    <col min="15046" max="15046" width="8.7109375" style="7" bestFit="1" customWidth="1"/>
    <col min="15047" max="15047" width="0.85546875" style="7" customWidth="1"/>
    <col min="15048" max="15048" width="9.42578125" style="7" customWidth="1"/>
    <col min="15049" max="15049" width="0.85546875" style="7" customWidth="1"/>
    <col min="15050" max="15050" width="8.7109375" style="7" bestFit="1" customWidth="1"/>
    <col min="15051" max="15051" width="0.85546875" style="7" customWidth="1"/>
    <col min="15052" max="15052" width="12" style="7" bestFit="1" customWidth="1"/>
    <col min="15053" max="15054" width="10.42578125" style="7" bestFit="1" customWidth="1"/>
    <col min="15055" max="15055" width="14" style="7" bestFit="1" customWidth="1"/>
    <col min="15056" max="15056" width="10.28515625" style="7" bestFit="1" customWidth="1"/>
    <col min="15057" max="15057" width="8.7109375" style="7" bestFit="1" customWidth="1"/>
    <col min="15058" max="15058" width="0.85546875" style="7" customWidth="1"/>
    <col min="15059" max="15061" width="9.140625" style="7"/>
    <col min="15062" max="15062" width="16.85546875" style="7" customWidth="1"/>
    <col min="15063" max="15298" width="9.140625" style="7"/>
    <col min="15299" max="15299" width="5.85546875" style="7" customWidth="1"/>
    <col min="15300" max="15300" width="7.85546875" style="7" bestFit="1" customWidth="1"/>
    <col min="15301" max="15301" width="0.85546875" style="7" customWidth="1"/>
    <col min="15302" max="15302" width="8.7109375" style="7" bestFit="1" customWidth="1"/>
    <col min="15303" max="15303" width="0.85546875" style="7" customWidth="1"/>
    <col min="15304" max="15304" width="9.42578125" style="7" customWidth="1"/>
    <col min="15305" max="15305" width="0.85546875" style="7" customWidth="1"/>
    <col min="15306" max="15306" width="8.7109375" style="7" bestFit="1" customWidth="1"/>
    <col min="15307" max="15307" width="0.85546875" style="7" customWidth="1"/>
    <col min="15308" max="15308" width="12" style="7" bestFit="1" customWidth="1"/>
    <col min="15309" max="15310" width="10.42578125" style="7" bestFit="1" customWidth="1"/>
    <col min="15311" max="15311" width="14" style="7" bestFit="1" customWidth="1"/>
    <col min="15312" max="15312" width="10.28515625" style="7" bestFit="1" customWidth="1"/>
    <col min="15313" max="15313" width="8.7109375" style="7" bestFit="1" customWidth="1"/>
    <col min="15314" max="15314" width="0.85546875" style="7" customWidth="1"/>
    <col min="15315" max="15317" width="9.140625" style="7"/>
    <col min="15318" max="15318" width="16.85546875" style="7" customWidth="1"/>
    <col min="15319" max="15554" width="9.140625" style="7"/>
    <col min="15555" max="15555" width="5.85546875" style="7" customWidth="1"/>
    <col min="15556" max="15556" width="7.85546875" style="7" bestFit="1" customWidth="1"/>
    <col min="15557" max="15557" width="0.85546875" style="7" customWidth="1"/>
    <col min="15558" max="15558" width="8.7109375" style="7" bestFit="1" customWidth="1"/>
    <col min="15559" max="15559" width="0.85546875" style="7" customWidth="1"/>
    <col min="15560" max="15560" width="9.42578125" style="7" customWidth="1"/>
    <col min="15561" max="15561" width="0.85546875" style="7" customWidth="1"/>
    <col min="15562" max="15562" width="8.7109375" style="7" bestFit="1" customWidth="1"/>
    <col min="15563" max="15563" width="0.85546875" style="7" customWidth="1"/>
    <col min="15564" max="15564" width="12" style="7" bestFit="1" customWidth="1"/>
    <col min="15565" max="15566" width="10.42578125" style="7" bestFit="1" customWidth="1"/>
    <col min="15567" max="15567" width="14" style="7" bestFit="1" customWidth="1"/>
    <col min="15568" max="15568" width="10.28515625" style="7" bestFit="1" customWidth="1"/>
    <col min="15569" max="15569" width="8.7109375" style="7" bestFit="1" customWidth="1"/>
    <col min="15570" max="15570" width="0.85546875" style="7" customWidth="1"/>
    <col min="15571" max="15573" width="9.140625" style="7"/>
    <col min="15574" max="15574" width="16.85546875" style="7" customWidth="1"/>
    <col min="15575" max="15810" width="9.140625" style="7"/>
    <col min="15811" max="15811" width="5.85546875" style="7" customWidth="1"/>
    <col min="15812" max="15812" width="7.85546875" style="7" bestFit="1" customWidth="1"/>
    <col min="15813" max="15813" width="0.85546875" style="7" customWidth="1"/>
    <col min="15814" max="15814" width="8.7109375" style="7" bestFit="1" customWidth="1"/>
    <col min="15815" max="15815" width="0.85546875" style="7" customWidth="1"/>
    <col min="15816" max="15816" width="9.42578125" style="7" customWidth="1"/>
    <col min="15817" max="15817" width="0.85546875" style="7" customWidth="1"/>
    <col min="15818" max="15818" width="8.7109375" style="7" bestFit="1" customWidth="1"/>
    <col min="15819" max="15819" width="0.85546875" style="7" customWidth="1"/>
    <col min="15820" max="15820" width="12" style="7" bestFit="1" customWidth="1"/>
    <col min="15821" max="15822" width="10.42578125" style="7" bestFit="1" customWidth="1"/>
    <col min="15823" max="15823" width="14" style="7" bestFit="1" customWidth="1"/>
    <col min="15824" max="15824" width="10.28515625" style="7" bestFit="1" customWidth="1"/>
    <col min="15825" max="15825" width="8.7109375" style="7" bestFit="1" customWidth="1"/>
    <col min="15826" max="15826" width="0.85546875" style="7" customWidth="1"/>
    <col min="15827" max="15829" width="9.140625" style="7"/>
    <col min="15830" max="15830" width="16.85546875" style="7" customWidth="1"/>
    <col min="15831" max="16066" width="9.140625" style="7"/>
    <col min="16067" max="16067" width="5.85546875" style="7" customWidth="1"/>
    <col min="16068" max="16068" width="7.85546875" style="7" bestFit="1" customWidth="1"/>
    <col min="16069" max="16069" width="0.85546875" style="7" customWidth="1"/>
    <col min="16070" max="16070" width="8.7109375" style="7" bestFit="1" customWidth="1"/>
    <col min="16071" max="16071" width="0.85546875" style="7" customWidth="1"/>
    <col min="16072" max="16072" width="9.42578125" style="7" customWidth="1"/>
    <col min="16073" max="16073" width="0.85546875" style="7" customWidth="1"/>
    <col min="16074" max="16074" width="8.7109375" style="7" bestFit="1" customWidth="1"/>
    <col min="16075" max="16075" width="0.85546875" style="7" customWidth="1"/>
    <col min="16076" max="16076" width="12" style="7" bestFit="1" customWidth="1"/>
    <col min="16077" max="16078" width="10.42578125" style="7" bestFit="1" customWidth="1"/>
    <col min="16079" max="16079" width="14" style="7" bestFit="1" customWidth="1"/>
    <col min="16080" max="16080" width="10.28515625" style="7" bestFit="1" customWidth="1"/>
    <col min="16081" max="16081" width="8.7109375" style="7" bestFit="1" customWidth="1"/>
    <col min="16082" max="16082" width="0.85546875" style="7" customWidth="1"/>
    <col min="16083" max="16085" width="9.140625" style="7"/>
    <col min="16086" max="16086" width="16.85546875" style="7" customWidth="1"/>
    <col min="16087" max="16384" width="9.140625" style="7"/>
  </cols>
  <sheetData>
    <row r="1" spans="1:25" s="40" customFormat="1" ht="12.75" x14ac:dyDescent="0.2">
      <c r="A1" s="61" t="s">
        <v>165</v>
      </c>
      <c r="B1" s="31"/>
      <c r="C1" s="31"/>
      <c r="F1" s="31"/>
      <c r="G1" s="31"/>
      <c r="H1" s="31"/>
      <c r="I1" s="31"/>
      <c r="L1" s="31"/>
      <c r="M1" s="31"/>
      <c r="N1" s="31"/>
      <c r="O1" s="31"/>
      <c r="R1" s="31"/>
      <c r="U1" s="31"/>
      <c r="V1" s="131"/>
      <c r="W1" s="129"/>
      <c r="X1" s="129"/>
    </row>
    <row r="2" spans="1:25" ht="21" customHeight="1" x14ac:dyDescent="0.2">
      <c r="A2" s="62" t="s">
        <v>166</v>
      </c>
      <c r="B2" s="82"/>
      <c r="C2" s="82"/>
      <c r="D2" s="6"/>
      <c r="E2" s="6"/>
      <c r="F2" s="82"/>
      <c r="G2" s="82"/>
      <c r="H2" s="82"/>
      <c r="I2" s="82"/>
      <c r="J2" s="6"/>
      <c r="K2" s="6"/>
      <c r="L2" s="82"/>
      <c r="M2" s="82"/>
      <c r="N2" s="82"/>
      <c r="O2" s="82"/>
      <c r="P2" s="6"/>
      <c r="Q2" s="6"/>
      <c r="R2" s="82"/>
      <c r="S2" s="6"/>
      <c r="T2" s="6"/>
      <c r="U2" s="82"/>
      <c r="V2" s="6"/>
      <c r="W2" s="82"/>
      <c r="X2" s="82"/>
    </row>
    <row r="3" spans="1:25" x14ac:dyDescent="0.2">
      <c r="A3" s="21"/>
      <c r="B3" s="29">
        <v>2012</v>
      </c>
      <c r="C3" s="29"/>
      <c r="D3" s="29">
        <v>2013</v>
      </c>
      <c r="E3" s="29"/>
      <c r="F3" s="29">
        <v>2014</v>
      </c>
      <c r="G3" s="29"/>
      <c r="H3" s="29">
        <v>2015</v>
      </c>
      <c r="I3" s="29"/>
      <c r="J3" s="29">
        <v>2016</v>
      </c>
      <c r="K3" s="29"/>
      <c r="L3" s="29">
        <v>2017</v>
      </c>
      <c r="M3" s="29"/>
      <c r="N3" s="29">
        <v>2018</v>
      </c>
      <c r="O3" s="29"/>
      <c r="P3" s="29">
        <v>2019</v>
      </c>
      <c r="Q3" s="81"/>
      <c r="R3" s="29">
        <v>2020</v>
      </c>
      <c r="S3" s="81"/>
      <c r="T3" s="29">
        <v>2021</v>
      </c>
      <c r="U3" s="81"/>
      <c r="V3" s="28"/>
      <c r="W3" s="7"/>
      <c r="X3" s="7"/>
    </row>
    <row r="4" spans="1:25" ht="15.75" customHeight="1" x14ac:dyDescent="0.2">
      <c r="A4" s="89" t="s">
        <v>23</v>
      </c>
      <c r="B4" s="85">
        <v>19610.837794143859</v>
      </c>
      <c r="C4" s="84"/>
      <c r="D4" s="85">
        <v>21482.885362796915</v>
      </c>
      <c r="E4" s="84"/>
      <c r="F4" s="85">
        <v>22105.765696162554</v>
      </c>
      <c r="G4" s="84"/>
      <c r="H4" s="85">
        <v>22822.318998468163</v>
      </c>
      <c r="I4" s="84"/>
      <c r="J4" s="85">
        <v>24302.367058527951</v>
      </c>
      <c r="K4" s="84"/>
      <c r="L4" s="85">
        <v>25075.58738592406</v>
      </c>
      <c r="M4" s="84"/>
      <c r="N4" s="85">
        <v>25449.494808404386</v>
      </c>
      <c r="O4" s="84"/>
      <c r="P4" s="85">
        <v>26113.570020941777</v>
      </c>
      <c r="Q4" s="84"/>
      <c r="R4" s="85">
        <v>19086.369024440341</v>
      </c>
      <c r="S4" s="84"/>
      <c r="T4" s="85">
        <v>18741.334899999998</v>
      </c>
      <c r="U4" s="84" t="s">
        <v>0</v>
      </c>
      <c r="V4" s="272"/>
      <c r="W4" s="86"/>
      <c r="X4" s="7"/>
      <c r="Y4" s="262"/>
    </row>
    <row r="5" spans="1:25" s="86" customFormat="1" ht="15.75" customHeight="1" x14ac:dyDescent="0.2">
      <c r="A5" s="89" t="s">
        <v>121</v>
      </c>
      <c r="B5" s="85">
        <v>19178.380164831317</v>
      </c>
      <c r="C5" s="84"/>
      <c r="D5" s="85">
        <v>21454.062910271921</v>
      </c>
      <c r="E5" s="84"/>
      <c r="F5" s="85">
        <v>23039.490126319819</v>
      </c>
      <c r="G5" s="84"/>
      <c r="H5" s="85">
        <v>24471.490697271416</v>
      </c>
      <c r="I5" s="84"/>
      <c r="J5" s="85">
        <v>25626.992825395821</v>
      </c>
      <c r="K5" s="84"/>
      <c r="L5" s="85">
        <v>26169.842590605691</v>
      </c>
      <c r="M5" s="84"/>
      <c r="N5" s="85">
        <v>26375.121293909866</v>
      </c>
      <c r="O5" s="84"/>
      <c r="P5" s="85">
        <v>27134.893440196254</v>
      </c>
      <c r="Q5" s="84"/>
      <c r="R5" s="85">
        <v>33312.685638157891</v>
      </c>
      <c r="S5" s="84"/>
      <c r="T5" s="85">
        <v>34890.6852</v>
      </c>
      <c r="U5" s="84" t="s">
        <v>0</v>
      </c>
      <c r="V5" s="272"/>
      <c r="Y5" s="262"/>
    </row>
    <row r="6" spans="1:25" s="86" customFormat="1" ht="27" customHeight="1" x14ac:dyDescent="0.2">
      <c r="A6" s="89" t="s">
        <v>50</v>
      </c>
      <c r="B6" s="124">
        <v>2065.6378908656907</v>
      </c>
      <c r="C6" s="84"/>
      <c r="D6" s="124">
        <v>2238.5164939502001</v>
      </c>
      <c r="E6" s="84"/>
      <c r="F6" s="124">
        <v>2533.4732672812529</v>
      </c>
      <c r="G6" s="84"/>
      <c r="H6" s="124">
        <v>2456.2568843784907</v>
      </c>
      <c r="I6" s="84"/>
      <c r="J6" s="124">
        <v>2571.9641002117373</v>
      </c>
      <c r="K6" s="84"/>
      <c r="L6" s="124">
        <v>2538.7259436838344</v>
      </c>
      <c r="M6" s="84"/>
      <c r="N6" s="124">
        <v>2608.7069511875761</v>
      </c>
      <c r="O6" s="84"/>
      <c r="P6" s="124">
        <v>1749.1611737270389</v>
      </c>
      <c r="Q6" s="84"/>
      <c r="R6" s="124">
        <v>1903.0055092581565</v>
      </c>
      <c r="S6" s="130"/>
      <c r="T6" s="124">
        <v>1898.0920000000001</v>
      </c>
      <c r="U6" s="84" t="s">
        <v>0</v>
      </c>
      <c r="V6" s="272"/>
      <c r="Y6" s="262"/>
    </row>
    <row r="7" spans="1:25" s="86" customFormat="1" ht="15.75" customHeight="1" x14ac:dyDescent="0.2">
      <c r="A7" s="89" t="s">
        <v>139</v>
      </c>
      <c r="B7" s="124">
        <v>16911.212629980902</v>
      </c>
      <c r="C7" s="84"/>
      <c r="D7" s="124">
        <v>18637.409062472139</v>
      </c>
      <c r="E7" s="84"/>
      <c r="F7" s="124">
        <v>20011.160503524832</v>
      </c>
      <c r="G7" s="84"/>
      <c r="H7" s="124">
        <v>21535.0284773895</v>
      </c>
      <c r="I7" s="84"/>
      <c r="J7" s="124">
        <v>22587.57971592453</v>
      </c>
      <c r="K7" s="84"/>
      <c r="L7" s="124">
        <v>23006.972397038277</v>
      </c>
      <c r="M7" s="84"/>
      <c r="N7" s="124">
        <v>23127.060987058467</v>
      </c>
      <c r="O7" s="84"/>
      <c r="P7" s="124">
        <v>24848.503260605514</v>
      </c>
      <c r="Q7" s="84"/>
      <c r="R7" s="124">
        <v>28147.956068081683</v>
      </c>
      <c r="S7" s="84"/>
      <c r="T7" s="124">
        <v>29099.660199999998</v>
      </c>
      <c r="U7" s="84" t="s">
        <v>0</v>
      </c>
      <c r="V7" s="272"/>
      <c r="Y7" s="262"/>
    </row>
    <row r="8" spans="1:25" s="86" customFormat="1" ht="15.75" customHeight="1" x14ac:dyDescent="0.2">
      <c r="A8" s="89" t="s">
        <v>52</v>
      </c>
      <c r="B8" s="124">
        <v>201.52964398472312</v>
      </c>
      <c r="C8" s="84"/>
      <c r="D8" s="124">
        <v>578.13735384958284</v>
      </c>
      <c r="E8" s="84"/>
      <c r="F8" s="124">
        <v>494.85635551373247</v>
      </c>
      <c r="G8" s="84"/>
      <c r="H8" s="124">
        <v>480.2053355034306</v>
      </c>
      <c r="I8" s="84"/>
      <c r="J8" s="124">
        <v>467.44900925955181</v>
      </c>
      <c r="K8" s="84"/>
      <c r="L8" s="124">
        <v>624.14424988358019</v>
      </c>
      <c r="M8" s="84"/>
      <c r="N8" s="124">
        <v>639.35335566382457</v>
      </c>
      <c r="O8" s="84"/>
      <c r="P8" s="124">
        <v>537.22900586369894</v>
      </c>
      <c r="Q8" s="84"/>
      <c r="R8" s="124">
        <v>3261.7240608180514</v>
      </c>
      <c r="S8" s="84"/>
      <c r="T8" s="124">
        <v>3892.933</v>
      </c>
      <c r="U8" s="84" t="s">
        <v>0</v>
      </c>
      <c r="V8" s="272"/>
      <c r="Y8" s="262"/>
    </row>
    <row r="9" spans="1:25" s="86" customFormat="1" ht="23.25" customHeight="1" x14ac:dyDescent="0.2">
      <c r="A9" s="114" t="s">
        <v>51</v>
      </c>
      <c r="B9" s="112">
        <v>38789.217958975176</v>
      </c>
      <c r="C9" s="113"/>
      <c r="D9" s="112">
        <v>42936.94827306884</v>
      </c>
      <c r="E9" s="113"/>
      <c r="F9" s="112">
        <v>45145.255822482381</v>
      </c>
      <c r="G9" s="113"/>
      <c r="H9" s="112">
        <v>47293.809695739583</v>
      </c>
      <c r="I9" s="113"/>
      <c r="J9" s="112">
        <v>49929.359883923767</v>
      </c>
      <c r="K9" s="113"/>
      <c r="L9" s="112">
        <v>51245.429976529755</v>
      </c>
      <c r="M9" s="113"/>
      <c r="N9" s="112">
        <v>51824.616102314256</v>
      </c>
      <c r="O9" s="113"/>
      <c r="P9" s="112">
        <v>53248.463461138032</v>
      </c>
      <c r="Q9" s="113"/>
      <c r="R9" s="112">
        <v>52399.054662598232</v>
      </c>
      <c r="S9" s="113"/>
      <c r="T9" s="112">
        <v>53632.020100000002</v>
      </c>
      <c r="U9" s="113" t="s">
        <v>0</v>
      </c>
      <c r="V9" s="272"/>
      <c r="Y9" s="262"/>
    </row>
    <row r="10" spans="1:25" s="86" customFormat="1" ht="15.75" customHeight="1" x14ac:dyDescent="0.2">
      <c r="A10" s="91" t="s">
        <v>93</v>
      </c>
      <c r="B10" s="85">
        <v>39831.701820751114</v>
      </c>
      <c r="C10" s="85"/>
      <c r="D10" s="85">
        <v>42324.635069859258</v>
      </c>
      <c r="E10" s="85"/>
      <c r="F10" s="85">
        <v>44678.456554945929</v>
      </c>
      <c r="G10" s="85"/>
      <c r="H10" s="85">
        <v>46999.010197638425</v>
      </c>
      <c r="I10" s="85"/>
      <c r="J10" s="85">
        <v>49487.193250197517</v>
      </c>
      <c r="K10" s="85"/>
      <c r="L10" s="85">
        <v>50665.314113098</v>
      </c>
      <c r="M10" s="85"/>
      <c r="N10" s="85">
        <v>51012.953986693065</v>
      </c>
      <c r="O10" s="85"/>
      <c r="P10" s="85">
        <v>52027.166619098905</v>
      </c>
      <c r="Q10" s="84"/>
      <c r="R10" s="85">
        <v>52881.863287836386</v>
      </c>
      <c r="S10" s="87"/>
      <c r="T10" s="174">
        <v>52708.045100000003</v>
      </c>
      <c r="U10" s="87" t="s">
        <v>0</v>
      </c>
      <c r="V10" s="272"/>
      <c r="Y10" s="262"/>
    </row>
    <row r="11" spans="1:25" s="64" customFormat="1" x14ac:dyDescent="0.2">
      <c r="A11" s="311"/>
      <c r="B11" s="311"/>
      <c r="C11" s="311"/>
      <c r="D11" s="311"/>
      <c r="E11" s="311"/>
      <c r="F11" s="311"/>
      <c r="G11" s="311"/>
      <c r="H11" s="311"/>
      <c r="I11" s="311"/>
      <c r="J11" s="311"/>
      <c r="K11" s="311"/>
      <c r="L11" s="311"/>
      <c r="M11" s="311"/>
      <c r="N11" s="311"/>
      <c r="O11" s="311"/>
      <c r="P11" s="311"/>
      <c r="Q11" s="311"/>
      <c r="R11" s="311"/>
      <c r="S11" s="311"/>
      <c r="T11" s="311"/>
      <c r="U11" s="311"/>
      <c r="V11" s="159"/>
      <c r="X11" s="159"/>
    </row>
  </sheetData>
  <mergeCells count="1">
    <mergeCell ref="A11:U11"/>
  </mergeCells>
  <pageMargins left="0.75" right="0.75" top="1" bottom="1" header="0.5" footer="0.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dimension ref="A1:Z15"/>
  <sheetViews>
    <sheetView zoomScaleNormal="100" workbookViewId="0"/>
  </sheetViews>
  <sheetFormatPr defaultColWidth="8.85546875" defaultRowHeight="11.25" x14ac:dyDescent="0.2"/>
  <cols>
    <col min="1" max="1" width="20.42578125" style="7" customWidth="1"/>
    <col min="2" max="2" width="0.42578125" style="7" customWidth="1"/>
    <col min="3" max="3" width="4.85546875" style="33" bestFit="1" customWidth="1"/>
    <col min="4" max="4" width="1.140625" style="33" bestFit="1" customWidth="1"/>
    <col min="5" max="5" width="4.85546875" style="7" bestFit="1" customWidth="1"/>
    <col min="6" max="6" width="1.140625" style="33" bestFit="1" customWidth="1"/>
    <col min="7" max="7" width="4.85546875" style="33" bestFit="1" customWidth="1"/>
    <col min="8" max="8" width="1.140625" style="33" bestFit="1" customWidth="1"/>
    <col min="9" max="9" width="4.85546875" style="7" bestFit="1" customWidth="1"/>
    <col min="10" max="10" width="1.140625" style="33" bestFit="1" customWidth="1"/>
    <col min="11" max="11" width="4.85546875" style="33" bestFit="1" customWidth="1"/>
    <col min="12" max="12" width="1.140625" style="33" bestFit="1" customWidth="1"/>
    <col min="13" max="13" width="4.85546875" style="7" bestFit="1" customWidth="1"/>
    <col min="14" max="14" width="1.140625" style="33" bestFit="1" customWidth="1"/>
    <col min="15" max="15" width="4.85546875" style="33" bestFit="1" customWidth="1"/>
    <col min="16" max="16" width="1.140625" style="33" bestFit="1" customWidth="1"/>
    <col min="17" max="17" width="4.85546875" style="7" bestFit="1" customWidth="1"/>
    <col min="18" max="18" width="1.140625" style="33" bestFit="1" customWidth="1"/>
    <col min="19" max="19" width="4.85546875" style="127" bestFit="1" customWidth="1"/>
    <col min="20" max="20" width="1.140625" style="33" bestFit="1" customWidth="1"/>
    <col min="21" max="21" width="4.85546875" style="127" bestFit="1" customWidth="1"/>
    <col min="22" max="22" width="1.140625" style="33" bestFit="1" customWidth="1"/>
    <col min="23" max="24" width="9.140625" style="7"/>
    <col min="25" max="25" width="9.7109375" style="7" bestFit="1" customWidth="1"/>
    <col min="26" max="158" width="9.140625" style="7"/>
    <col min="159" max="159" width="5.85546875" style="7" customWidth="1"/>
    <col min="160" max="165" width="10.140625" style="7" customWidth="1"/>
    <col min="166" max="414" width="9.140625" style="7"/>
    <col min="415" max="415" width="5.85546875" style="7" customWidth="1"/>
    <col min="416" max="421" width="10.140625" style="7" customWidth="1"/>
    <col min="422" max="670" width="9.140625" style="7"/>
    <col min="671" max="671" width="5.85546875" style="7" customWidth="1"/>
    <col min="672" max="677" width="10.140625" style="7" customWidth="1"/>
    <col min="678" max="926" width="9.140625" style="7"/>
    <col min="927" max="927" width="5.85546875" style="7" customWidth="1"/>
    <col min="928" max="933" width="10.140625" style="7" customWidth="1"/>
    <col min="934" max="1182" width="9.140625" style="7"/>
    <col min="1183" max="1183" width="5.85546875" style="7" customWidth="1"/>
    <col min="1184" max="1189" width="10.140625" style="7" customWidth="1"/>
    <col min="1190" max="1438" width="9.140625" style="7"/>
    <col min="1439" max="1439" width="5.85546875" style="7" customWidth="1"/>
    <col min="1440" max="1445" width="10.140625" style="7" customWidth="1"/>
    <col min="1446" max="1694" width="9.140625" style="7"/>
    <col min="1695" max="1695" width="5.85546875" style="7" customWidth="1"/>
    <col min="1696" max="1701" width="10.140625" style="7" customWidth="1"/>
    <col min="1702" max="1950" width="9.140625" style="7"/>
    <col min="1951" max="1951" width="5.85546875" style="7" customWidth="1"/>
    <col min="1952" max="1957" width="10.140625" style="7" customWidth="1"/>
    <col min="1958" max="2206" width="9.140625" style="7"/>
    <col min="2207" max="2207" width="5.85546875" style="7" customWidth="1"/>
    <col min="2208" max="2213" width="10.140625" style="7" customWidth="1"/>
    <col min="2214" max="2462" width="9.140625" style="7"/>
    <col min="2463" max="2463" width="5.85546875" style="7" customWidth="1"/>
    <col min="2464" max="2469" width="10.140625" style="7" customWidth="1"/>
    <col min="2470" max="2718" width="9.140625" style="7"/>
    <col min="2719" max="2719" width="5.85546875" style="7" customWidth="1"/>
    <col min="2720" max="2725" width="10.140625" style="7" customWidth="1"/>
    <col min="2726" max="2974" width="9.140625" style="7"/>
    <col min="2975" max="2975" width="5.85546875" style="7" customWidth="1"/>
    <col min="2976" max="2981" width="10.140625" style="7" customWidth="1"/>
    <col min="2982" max="3230" width="9.140625" style="7"/>
    <col min="3231" max="3231" width="5.85546875" style="7" customWidth="1"/>
    <col min="3232" max="3237" width="10.140625" style="7" customWidth="1"/>
    <col min="3238" max="3486" width="9.140625" style="7"/>
    <col min="3487" max="3487" width="5.85546875" style="7" customWidth="1"/>
    <col min="3488" max="3493" width="10.140625" style="7" customWidth="1"/>
    <col min="3494" max="3742" width="9.140625" style="7"/>
    <col min="3743" max="3743" width="5.85546875" style="7" customWidth="1"/>
    <col min="3744" max="3749" width="10.140625" style="7" customWidth="1"/>
    <col min="3750" max="3998" width="9.140625" style="7"/>
    <col min="3999" max="3999" width="5.85546875" style="7" customWidth="1"/>
    <col min="4000" max="4005" width="10.140625" style="7" customWidth="1"/>
    <col min="4006" max="4254" width="9.140625" style="7"/>
    <col min="4255" max="4255" width="5.85546875" style="7" customWidth="1"/>
    <col min="4256" max="4261" width="10.140625" style="7" customWidth="1"/>
    <col min="4262" max="4510" width="9.140625" style="7"/>
    <col min="4511" max="4511" width="5.85546875" style="7" customWidth="1"/>
    <col min="4512" max="4517" width="10.140625" style="7" customWidth="1"/>
    <col min="4518" max="4766" width="9.140625" style="7"/>
    <col min="4767" max="4767" width="5.85546875" style="7" customWidth="1"/>
    <col min="4768" max="4773" width="10.140625" style="7" customWidth="1"/>
    <col min="4774" max="5022" width="9.140625" style="7"/>
    <col min="5023" max="5023" width="5.85546875" style="7" customWidth="1"/>
    <col min="5024" max="5029" width="10.140625" style="7" customWidth="1"/>
    <col min="5030" max="5278" width="9.140625" style="7"/>
    <col min="5279" max="5279" width="5.85546875" style="7" customWidth="1"/>
    <col min="5280" max="5285" width="10.140625" style="7" customWidth="1"/>
    <col min="5286" max="5534" width="9.140625" style="7"/>
    <col min="5535" max="5535" width="5.85546875" style="7" customWidth="1"/>
    <col min="5536" max="5541" width="10.140625" style="7" customWidth="1"/>
    <col min="5542" max="5790" width="9.140625" style="7"/>
    <col min="5791" max="5791" width="5.85546875" style="7" customWidth="1"/>
    <col min="5792" max="5797" width="10.140625" style="7" customWidth="1"/>
    <col min="5798" max="6046" width="9.140625" style="7"/>
    <col min="6047" max="6047" width="5.85546875" style="7" customWidth="1"/>
    <col min="6048" max="6053" width="10.140625" style="7" customWidth="1"/>
    <col min="6054" max="6302" width="9.140625" style="7"/>
    <col min="6303" max="6303" width="5.85546875" style="7" customWidth="1"/>
    <col min="6304" max="6309" width="10.140625" style="7" customWidth="1"/>
    <col min="6310" max="6558" width="9.140625" style="7"/>
    <col min="6559" max="6559" width="5.85546875" style="7" customWidth="1"/>
    <col min="6560" max="6565" width="10.140625" style="7" customWidth="1"/>
    <col min="6566" max="6814" width="9.140625" style="7"/>
    <col min="6815" max="6815" width="5.85546875" style="7" customWidth="1"/>
    <col min="6816" max="6821" width="10.140625" style="7" customWidth="1"/>
    <col min="6822" max="7070" width="9.140625" style="7"/>
    <col min="7071" max="7071" width="5.85546875" style="7" customWidth="1"/>
    <col min="7072" max="7077" width="10.140625" style="7" customWidth="1"/>
    <col min="7078" max="7326" width="9.140625" style="7"/>
    <col min="7327" max="7327" width="5.85546875" style="7" customWidth="1"/>
    <col min="7328" max="7333" width="10.140625" style="7" customWidth="1"/>
    <col min="7334" max="7582" width="9.140625" style="7"/>
    <col min="7583" max="7583" width="5.85546875" style="7" customWidth="1"/>
    <col min="7584" max="7589" width="10.140625" style="7" customWidth="1"/>
    <col min="7590" max="7838" width="9.140625" style="7"/>
    <col min="7839" max="7839" width="5.85546875" style="7" customWidth="1"/>
    <col min="7840" max="7845" width="10.140625" style="7" customWidth="1"/>
    <col min="7846" max="8094" width="9.140625" style="7"/>
    <col min="8095" max="8095" width="5.85546875" style="7" customWidth="1"/>
    <col min="8096" max="8101" width="10.140625" style="7" customWidth="1"/>
    <col min="8102" max="8350" width="9.140625" style="7"/>
    <col min="8351" max="8351" width="5.85546875" style="7" customWidth="1"/>
    <col min="8352" max="8357" width="10.140625" style="7" customWidth="1"/>
    <col min="8358" max="8606" width="9.140625" style="7"/>
    <col min="8607" max="8607" width="5.85546875" style="7" customWidth="1"/>
    <col min="8608" max="8613" width="10.140625" style="7" customWidth="1"/>
    <col min="8614" max="8862" width="9.140625" style="7"/>
    <col min="8863" max="8863" width="5.85546875" style="7" customWidth="1"/>
    <col min="8864" max="8869" width="10.140625" style="7" customWidth="1"/>
    <col min="8870" max="9118" width="9.140625" style="7"/>
    <col min="9119" max="9119" width="5.85546875" style="7" customWidth="1"/>
    <col min="9120" max="9125" width="10.140625" style="7" customWidth="1"/>
    <col min="9126" max="9374" width="9.140625" style="7"/>
    <col min="9375" max="9375" width="5.85546875" style="7" customWidth="1"/>
    <col min="9376" max="9381" width="10.140625" style="7" customWidth="1"/>
    <col min="9382" max="9630" width="9.140625" style="7"/>
    <col min="9631" max="9631" width="5.85546875" style="7" customWidth="1"/>
    <col min="9632" max="9637" width="10.140625" style="7" customWidth="1"/>
    <col min="9638" max="9886" width="9.140625" style="7"/>
    <col min="9887" max="9887" width="5.85546875" style="7" customWidth="1"/>
    <col min="9888" max="9893" width="10.140625" style="7" customWidth="1"/>
    <col min="9894" max="10142" width="9.140625" style="7"/>
    <col min="10143" max="10143" width="5.85546875" style="7" customWidth="1"/>
    <col min="10144" max="10149" width="10.140625" style="7" customWidth="1"/>
    <col min="10150" max="10398" width="9.140625" style="7"/>
    <col min="10399" max="10399" width="5.85546875" style="7" customWidth="1"/>
    <col min="10400" max="10405" width="10.140625" style="7" customWidth="1"/>
    <col min="10406" max="10654" width="9.140625" style="7"/>
    <col min="10655" max="10655" width="5.85546875" style="7" customWidth="1"/>
    <col min="10656" max="10661" width="10.140625" style="7" customWidth="1"/>
    <col min="10662" max="10910" width="9.140625" style="7"/>
    <col min="10911" max="10911" width="5.85546875" style="7" customWidth="1"/>
    <col min="10912" max="10917" width="10.140625" style="7" customWidth="1"/>
    <col min="10918" max="11166" width="9.140625" style="7"/>
    <col min="11167" max="11167" width="5.85546875" style="7" customWidth="1"/>
    <col min="11168" max="11173" width="10.140625" style="7" customWidth="1"/>
    <col min="11174" max="11422" width="9.140625" style="7"/>
    <col min="11423" max="11423" width="5.85546875" style="7" customWidth="1"/>
    <col min="11424" max="11429" width="10.140625" style="7" customWidth="1"/>
    <col min="11430" max="11678" width="9.140625" style="7"/>
    <col min="11679" max="11679" width="5.85546875" style="7" customWidth="1"/>
    <col min="11680" max="11685" width="10.140625" style="7" customWidth="1"/>
    <col min="11686" max="11934" width="9.140625" style="7"/>
    <col min="11935" max="11935" width="5.85546875" style="7" customWidth="1"/>
    <col min="11936" max="11941" width="10.140625" style="7" customWidth="1"/>
    <col min="11942" max="12190" width="9.140625" style="7"/>
    <col min="12191" max="12191" width="5.85546875" style="7" customWidth="1"/>
    <col min="12192" max="12197" width="10.140625" style="7" customWidth="1"/>
    <col min="12198" max="12446" width="9.140625" style="7"/>
    <col min="12447" max="12447" width="5.85546875" style="7" customWidth="1"/>
    <col min="12448" max="12453" width="10.140625" style="7" customWidth="1"/>
    <col min="12454" max="12702" width="9.140625" style="7"/>
    <col min="12703" max="12703" width="5.85546875" style="7" customWidth="1"/>
    <col min="12704" max="12709" width="10.140625" style="7" customWidth="1"/>
    <col min="12710" max="12958" width="9.140625" style="7"/>
    <col min="12959" max="12959" width="5.85546875" style="7" customWidth="1"/>
    <col min="12960" max="12965" width="10.140625" style="7" customWidth="1"/>
    <col min="12966" max="13214" width="9.140625" style="7"/>
    <col min="13215" max="13215" width="5.85546875" style="7" customWidth="1"/>
    <col min="13216" max="13221" width="10.140625" style="7" customWidth="1"/>
    <col min="13222" max="13470" width="9.140625" style="7"/>
    <col min="13471" max="13471" width="5.85546875" style="7" customWidth="1"/>
    <col min="13472" max="13477" width="10.140625" style="7" customWidth="1"/>
    <col min="13478" max="13726" width="9.140625" style="7"/>
    <col min="13727" max="13727" width="5.85546875" style="7" customWidth="1"/>
    <col min="13728" max="13733" width="10.140625" style="7" customWidth="1"/>
    <col min="13734" max="13982" width="9.140625" style="7"/>
    <col min="13983" max="13983" width="5.85546875" style="7" customWidth="1"/>
    <col min="13984" max="13989" width="10.140625" style="7" customWidth="1"/>
    <col min="13990" max="14238" width="9.140625" style="7"/>
    <col min="14239" max="14239" width="5.85546875" style="7" customWidth="1"/>
    <col min="14240" max="14245" width="10.140625" style="7" customWidth="1"/>
    <col min="14246" max="14494" width="9.140625" style="7"/>
    <col min="14495" max="14495" width="5.85546875" style="7" customWidth="1"/>
    <col min="14496" max="14501" width="10.140625" style="7" customWidth="1"/>
    <col min="14502" max="14750" width="9.140625" style="7"/>
    <col min="14751" max="14751" width="5.85546875" style="7" customWidth="1"/>
    <col min="14752" max="14757" width="10.140625" style="7" customWidth="1"/>
    <col min="14758" max="15006" width="9.140625" style="7"/>
    <col min="15007" max="15007" width="5.85546875" style="7" customWidth="1"/>
    <col min="15008" max="15013" width="10.140625" style="7" customWidth="1"/>
    <col min="15014" max="15262" width="9.140625" style="7"/>
    <col min="15263" max="15263" width="5.85546875" style="7" customWidth="1"/>
    <col min="15264" max="15269" width="10.140625" style="7" customWidth="1"/>
    <col min="15270" max="15518" width="9.140625" style="7"/>
    <col min="15519" max="15519" width="5.85546875" style="7" customWidth="1"/>
    <col min="15520" max="15525" width="10.140625" style="7" customWidth="1"/>
    <col min="15526" max="15774" width="9.140625" style="7"/>
    <col min="15775" max="15775" width="5.85546875" style="7" customWidth="1"/>
    <col min="15776" max="15781" width="10.140625" style="7" customWidth="1"/>
    <col min="15782" max="16030" width="9.140625" style="7"/>
    <col min="16031" max="16031" width="5.85546875" style="7" customWidth="1"/>
    <col min="16032" max="16037" width="10.140625" style="7" customWidth="1"/>
    <col min="16038" max="16384" width="9.140625" style="7"/>
  </cols>
  <sheetData>
    <row r="1" spans="1:26" s="40" customFormat="1" ht="14.25" x14ac:dyDescent="0.2">
      <c r="A1" s="61" t="s">
        <v>167</v>
      </c>
      <c r="C1" s="33"/>
      <c r="D1" s="33"/>
      <c r="F1" s="33"/>
      <c r="G1" s="33"/>
      <c r="H1" s="33"/>
      <c r="J1" s="33"/>
      <c r="K1" s="33"/>
      <c r="L1" s="33"/>
      <c r="N1" s="33"/>
      <c r="O1" s="33"/>
      <c r="P1" s="33"/>
      <c r="R1" s="33"/>
      <c r="S1" s="138"/>
      <c r="T1" s="33"/>
      <c r="U1" s="138"/>
      <c r="V1" s="33"/>
    </row>
    <row r="2" spans="1:26" ht="21" customHeight="1" x14ac:dyDescent="0.2">
      <c r="A2" s="62" t="s">
        <v>168</v>
      </c>
      <c r="B2" s="6"/>
      <c r="C2" s="32"/>
      <c r="D2" s="32"/>
      <c r="E2" s="6"/>
      <c r="F2" s="32"/>
      <c r="G2" s="32"/>
      <c r="H2" s="32"/>
      <c r="I2" s="6"/>
      <c r="J2" s="32"/>
      <c r="K2" s="32"/>
      <c r="L2" s="32"/>
      <c r="M2" s="6"/>
      <c r="N2" s="32"/>
      <c r="O2" s="32"/>
      <c r="P2" s="32"/>
      <c r="R2" s="32"/>
      <c r="T2" s="32"/>
      <c r="V2" s="32"/>
    </row>
    <row r="3" spans="1:26" x14ac:dyDescent="0.2">
      <c r="A3" s="14"/>
      <c r="B3" s="25"/>
      <c r="C3" s="29">
        <v>2012</v>
      </c>
      <c r="D3" s="110"/>
      <c r="E3" s="29">
        <v>2013</v>
      </c>
      <c r="F3" s="110"/>
      <c r="G3" s="29">
        <v>2014</v>
      </c>
      <c r="H3" s="110"/>
      <c r="I3" s="29">
        <v>2015</v>
      </c>
      <c r="J3" s="110"/>
      <c r="K3" s="29">
        <v>2016</v>
      </c>
      <c r="L3" s="110"/>
      <c r="M3" s="29">
        <v>2017</v>
      </c>
      <c r="N3" s="110"/>
      <c r="O3" s="29">
        <v>2018</v>
      </c>
      <c r="P3" s="110"/>
      <c r="Q3" s="29">
        <v>2019</v>
      </c>
      <c r="R3" s="93"/>
      <c r="S3" s="29">
        <v>2020</v>
      </c>
      <c r="T3" s="93"/>
      <c r="U3" s="29">
        <v>2021</v>
      </c>
      <c r="V3" s="93"/>
    </row>
    <row r="4" spans="1:26" ht="15" customHeight="1" x14ac:dyDescent="0.2">
      <c r="A4" s="13" t="s">
        <v>14</v>
      </c>
      <c r="B4" s="19"/>
      <c r="C4" s="133" t="s">
        <v>1</v>
      </c>
      <c r="D4" s="130" t="s">
        <v>0</v>
      </c>
      <c r="E4" s="133" t="s">
        <v>1</v>
      </c>
      <c r="F4" s="130" t="s">
        <v>0</v>
      </c>
      <c r="G4" s="133" t="s">
        <v>1</v>
      </c>
      <c r="H4" s="130" t="s">
        <v>0</v>
      </c>
      <c r="I4" s="133" t="s">
        <v>1</v>
      </c>
      <c r="J4" s="130" t="s">
        <v>0</v>
      </c>
      <c r="K4" s="133" t="s">
        <v>1</v>
      </c>
      <c r="L4" s="130" t="s">
        <v>0</v>
      </c>
      <c r="M4" s="133" t="s">
        <v>1</v>
      </c>
      <c r="N4" s="130" t="s">
        <v>0</v>
      </c>
      <c r="O4" s="133" t="s">
        <v>1</v>
      </c>
      <c r="P4" s="130" t="s">
        <v>0</v>
      </c>
      <c r="Q4" s="133" t="s">
        <v>1</v>
      </c>
      <c r="R4" s="130" t="s">
        <v>0</v>
      </c>
      <c r="S4" s="133" t="s">
        <v>1</v>
      </c>
      <c r="T4" s="130"/>
      <c r="U4" s="133" t="s">
        <v>1</v>
      </c>
      <c r="V4" s="67" t="s">
        <v>0</v>
      </c>
      <c r="W4" s="122"/>
      <c r="X4" s="122"/>
    </row>
    <row r="5" spans="1:26" ht="27.95" customHeight="1" x14ac:dyDescent="0.2">
      <c r="A5" s="96" t="s">
        <v>56</v>
      </c>
      <c r="C5" s="138" t="s">
        <v>1</v>
      </c>
      <c r="D5" s="129" t="s">
        <v>0</v>
      </c>
      <c r="E5" s="138" t="s">
        <v>1</v>
      </c>
      <c r="F5" s="129" t="s">
        <v>0</v>
      </c>
      <c r="G5" s="138" t="s">
        <v>1</v>
      </c>
      <c r="H5" s="129" t="s">
        <v>0</v>
      </c>
      <c r="I5" s="138" t="s">
        <v>1</v>
      </c>
      <c r="J5" s="129" t="s">
        <v>0</v>
      </c>
      <c r="K5" s="138" t="s">
        <v>1</v>
      </c>
      <c r="L5" s="129" t="s">
        <v>0</v>
      </c>
      <c r="M5" s="237" t="s">
        <v>1</v>
      </c>
      <c r="N5" s="238" t="s">
        <v>0</v>
      </c>
      <c r="O5" s="237" t="s">
        <v>1</v>
      </c>
      <c r="P5" s="198" t="s">
        <v>0</v>
      </c>
      <c r="Q5" s="237" t="s">
        <v>1</v>
      </c>
      <c r="R5" s="238" t="s">
        <v>0</v>
      </c>
      <c r="S5" s="237" t="s">
        <v>1</v>
      </c>
      <c r="T5" s="129"/>
      <c r="U5" s="237" t="s">
        <v>1</v>
      </c>
      <c r="V5" s="129" t="s">
        <v>0</v>
      </c>
      <c r="W5" s="122"/>
      <c r="X5" s="122"/>
    </row>
    <row r="6" spans="1:26" ht="21.95" customHeight="1" x14ac:dyDescent="0.2">
      <c r="A6" s="109" t="s">
        <v>131</v>
      </c>
      <c r="C6" s="138" t="s">
        <v>1</v>
      </c>
      <c r="D6" s="33" t="s">
        <v>0</v>
      </c>
      <c r="E6" s="138" t="s">
        <v>1</v>
      </c>
      <c r="F6" s="33" t="s">
        <v>0</v>
      </c>
      <c r="G6" s="138" t="s">
        <v>1</v>
      </c>
      <c r="H6" s="33" t="s">
        <v>0</v>
      </c>
      <c r="I6" s="138" t="s">
        <v>1</v>
      </c>
      <c r="J6" s="33" t="s">
        <v>0</v>
      </c>
      <c r="K6" s="138" t="s">
        <v>1</v>
      </c>
      <c r="L6" s="33" t="s">
        <v>0</v>
      </c>
      <c r="M6" s="237" t="s">
        <v>1</v>
      </c>
      <c r="N6" s="199" t="s">
        <v>0</v>
      </c>
      <c r="O6" s="237">
        <v>3.6257000000000001</v>
      </c>
      <c r="P6" s="198" t="s">
        <v>0</v>
      </c>
      <c r="Q6" s="237">
        <v>3.5335999999999999</v>
      </c>
      <c r="R6" s="199" t="s">
        <v>0</v>
      </c>
      <c r="S6" s="237">
        <v>1.2335</v>
      </c>
      <c r="U6" s="237">
        <v>1.0484874139072846</v>
      </c>
      <c r="V6" s="33" t="s">
        <v>0</v>
      </c>
      <c r="W6" s="122"/>
      <c r="X6" s="122"/>
    </row>
    <row r="7" spans="1:26" x14ac:dyDescent="0.2">
      <c r="A7" s="76" t="s">
        <v>132</v>
      </c>
      <c r="B7" s="7" t="s">
        <v>0</v>
      </c>
      <c r="C7" s="138" t="s">
        <v>1</v>
      </c>
      <c r="D7" s="33" t="s">
        <v>0</v>
      </c>
      <c r="E7" s="138" t="s">
        <v>1</v>
      </c>
      <c r="F7" s="33" t="s">
        <v>0</v>
      </c>
      <c r="G7" s="138" t="s">
        <v>1</v>
      </c>
      <c r="H7" s="33" t="s">
        <v>0</v>
      </c>
      <c r="I7" s="138" t="s">
        <v>1</v>
      </c>
      <c r="J7" s="33" t="s">
        <v>0</v>
      </c>
      <c r="K7" s="138" t="s">
        <v>1</v>
      </c>
      <c r="L7" s="33" t="s">
        <v>0</v>
      </c>
      <c r="M7" s="237" t="s">
        <v>1</v>
      </c>
      <c r="N7" s="199" t="s">
        <v>0</v>
      </c>
      <c r="O7" s="237" t="s">
        <v>1</v>
      </c>
      <c r="P7" s="198" t="s">
        <v>0</v>
      </c>
      <c r="Q7" s="237" t="s">
        <v>1</v>
      </c>
      <c r="R7" s="199" t="s">
        <v>0</v>
      </c>
      <c r="S7" s="237" t="s">
        <v>1</v>
      </c>
      <c r="U7" s="237" t="s">
        <v>1</v>
      </c>
      <c r="V7" s="33" t="s">
        <v>0</v>
      </c>
      <c r="W7" s="122"/>
      <c r="X7" s="122"/>
    </row>
    <row r="8" spans="1:26" x14ac:dyDescent="0.2">
      <c r="A8" s="76" t="s">
        <v>84</v>
      </c>
      <c r="B8" s="6" t="s">
        <v>0</v>
      </c>
      <c r="C8" s="144" t="s">
        <v>1</v>
      </c>
      <c r="D8" s="32" t="s">
        <v>0</v>
      </c>
      <c r="E8" s="144" t="s">
        <v>1</v>
      </c>
      <c r="F8" s="32" t="s">
        <v>0</v>
      </c>
      <c r="G8" s="144" t="s">
        <v>1</v>
      </c>
      <c r="H8" s="32" t="s">
        <v>0</v>
      </c>
      <c r="I8" s="144" t="s">
        <v>1</v>
      </c>
      <c r="J8" s="32" t="s">
        <v>0</v>
      </c>
      <c r="K8" s="144" t="s">
        <v>1</v>
      </c>
      <c r="L8" s="32" t="s">
        <v>0</v>
      </c>
      <c r="M8" s="225" t="s">
        <v>1</v>
      </c>
      <c r="N8" s="239" t="s">
        <v>0</v>
      </c>
      <c r="O8" s="225" t="s">
        <v>1</v>
      </c>
      <c r="P8" s="240" t="s">
        <v>0</v>
      </c>
      <c r="Q8" s="225">
        <v>0.48020000000000002</v>
      </c>
      <c r="R8" s="199" t="s">
        <v>0</v>
      </c>
      <c r="S8" s="237" t="s">
        <v>1</v>
      </c>
      <c r="U8" s="237" t="s">
        <v>1</v>
      </c>
      <c r="V8" s="33" t="s">
        <v>0</v>
      </c>
      <c r="W8" s="122"/>
      <c r="X8" s="122"/>
    </row>
    <row r="9" spans="1:26" s="6" customFormat="1" ht="27.95" customHeight="1" x14ac:dyDescent="0.2">
      <c r="A9" s="96" t="s">
        <v>54</v>
      </c>
      <c r="B9" s="26"/>
      <c r="C9" s="124">
        <v>1368.6079999999999</v>
      </c>
      <c r="D9" s="67" t="s">
        <v>0</v>
      </c>
      <c r="E9" s="124">
        <v>1420.9158</v>
      </c>
      <c r="F9" s="67" t="s">
        <v>0</v>
      </c>
      <c r="G9" s="124">
        <v>1434.6563000000001</v>
      </c>
      <c r="H9" s="67" t="s">
        <v>0</v>
      </c>
      <c r="I9" s="124">
        <v>1482.6469999999999</v>
      </c>
      <c r="J9" s="67" t="s">
        <v>0</v>
      </c>
      <c r="K9" s="124">
        <v>1547.5541000000001</v>
      </c>
      <c r="L9" s="67" t="s">
        <v>0</v>
      </c>
      <c r="M9" s="124">
        <v>1568.8476000000001</v>
      </c>
      <c r="N9" s="67" t="s">
        <v>0</v>
      </c>
      <c r="O9" s="124">
        <v>1620.364</v>
      </c>
      <c r="P9" s="67" t="s">
        <v>0</v>
      </c>
      <c r="Q9" s="124">
        <v>1660.7086999999999</v>
      </c>
      <c r="R9" s="67" t="s">
        <v>0</v>
      </c>
      <c r="S9" s="124">
        <v>1105.3674000000001</v>
      </c>
      <c r="T9" s="67"/>
      <c r="U9" s="124">
        <v>1056.8589899999999</v>
      </c>
      <c r="V9" s="67" t="s">
        <v>0</v>
      </c>
      <c r="W9" s="282"/>
      <c r="X9" s="283"/>
      <c r="Y9" s="284"/>
      <c r="Z9" s="278"/>
    </row>
    <row r="10" spans="1:26" s="6" customFormat="1" ht="21.95" customHeight="1" x14ac:dyDescent="0.2">
      <c r="A10" s="109" t="s">
        <v>131</v>
      </c>
      <c r="B10" s="26"/>
      <c r="C10" s="124">
        <v>727.64</v>
      </c>
      <c r="D10" s="67" t="s">
        <v>0</v>
      </c>
      <c r="E10" s="124">
        <v>735.42499999999995</v>
      </c>
      <c r="F10" s="67" t="s">
        <v>0</v>
      </c>
      <c r="G10" s="124">
        <v>746.64099999999996</v>
      </c>
      <c r="H10" s="67" t="s">
        <v>0</v>
      </c>
      <c r="I10" s="124">
        <v>775.19799999999998</v>
      </c>
      <c r="J10" s="67" t="s">
        <v>0</v>
      </c>
      <c r="K10" s="124">
        <v>812.30100000000004</v>
      </c>
      <c r="L10" s="67" t="s">
        <v>0</v>
      </c>
      <c r="M10" s="124">
        <v>827.72</v>
      </c>
      <c r="N10" s="67" t="s">
        <v>0</v>
      </c>
      <c r="O10" s="124">
        <v>847.71900000000005</v>
      </c>
      <c r="P10" s="67" t="s">
        <v>0</v>
      </c>
      <c r="Q10" s="124">
        <v>862.67899999999997</v>
      </c>
      <c r="R10" s="67" t="s">
        <v>0</v>
      </c>
      <c r="S10" s="124">
        <v>596.52499999999998</v>
      </c>
      <c r="T10" s="67"/>
      <c r="U10" s="124">
        <v>551.43200000000002</v>
      </c>
      <c r="V10" s="67" t="s">
        <v>0</v>
      </c>
      <c r="W10" s="273"/>
      <c r="X10" s="284"/>
      <c r="Y10" s="284"/>
      <c r="Z10" s="284"/>
    </row>
    <row r="11" spans="1:26" x14ac:dyDescent="0.2">
      <c r="A11" s="76" t="s">
        <v>120</v>
      </c>
      <c r="B11" s="26"/>
      <c r="C11" s="124">
        <v>320</v>
      </c>
      <c r="D11" s="67" t="s">
        <v>0</v>
      </c>
      <c r="E11" s="124">
        <v>328</v>
      </c>
      <c r="F11" s="67" t="s">
        <v>0</v>
      </c>
      <c r="G11" s="124">
        <v>330</v>
      </c>
      <c r="H11" s="67" t="s">
        <v>0</v>
      </c>
      <c r="I11" s="124">
        <v>338</v>
      </c>
      <c r="J11" s="67" t="s">
        <v>0</v>
      </c>
      <c r="K11" s="124">
        <v>350</v>
      </c>
      <c r="L11" s="67" t="s">
        <v>0</v>
      </c>
      <c r="M11" s="124">
        <v>353</v>
      </c>
      <c r="N11" s="67" t="s">
        <v>0</v>
      </c>
      <c r="O11" s="124">
        <v>355</v>
      </c>
      <c r="P11" s="67" t="s">
        <v>0</v>
      </c>
      <c r="Q11" s="124">
        <v>347</v>
      </c>
      <c r="R11" s="67" t="s">
        <v>0</v>
      </c>
      <c r="S11" s="124">
        <v>213</v>
      </c>
      <c r="T11" s="67"/>
      <c r="U11" s="124">
        <v>219</v>
      </c>
      <c r="V11" s="67" t="s">
        <v>0</v>
      </c>
      <c r="W11" s="273"/>
      <c r="X11" s="122"/>
      <c r="Y11" s="284"/>
      <c r="Z11" s="284"/>
    </row>
    <row r="12" spans="1:26" x14ac:dyDescent="0.2">
      <c r="A12" s="76" t="s">
        <v>91</v>
      </c>
      <c r="B12" s="26"/>
      <c r="C12" s="124">
        <v>139.798</v>
      </c>
      <c r="D12" s="67" t="s">
        <v>0</v>
      </c>
      <c r="E12" s="124">
        <v>154.04499999999999</v>
      </c>
      <c r="F12" s="67" t="s">
        <v>0</v>
      </c>
      <c r="G12" s="124">
        <v>149.44200000000001</v>
      </c>
      <c r="H12" s="67" t="s">
        <v>0</v>
      </c>
      <c r="I12" s="124">
        <v>149.607</v>
      </c>
      <c r="J12" s="67" t="s">
        <v>0</v>
      </c>
      <c r="K12" s="124">
        <v>157.494</v>
      </c>
      <c r="L12" s="67" t="s">
        <v>0</v>
      </c>
      <c r="M12" s="124">
        <v>165.76400000000001</v>
      </c>
      <c r="N12" s="67" t="s">
        <v>0</v>
      </c>
      <c r="O12" s="124">
        <v>176.19200000000001</v>
      </c>
      <c r="P12" s="67" t="s">
        <v>0</v>
      </c>
      <c r="Q12" s="124">
        <v>189.63900000000001</v>
      </c>
      <c r="R12" s="67" t="s">
        <v>0</v>
      </c>
      <c r="S12" s="124">
        <v>126.38</v>
      </c>
      <c r="T12" s="67"/>
      <c r="U12" s="124">
        <v>124.883</v>
      </c>
      <c r="V12" s="67" t="s">
        <v>0</v>
      </c>
      <c r="W12" s="273"/>
      <c r="X12" s="122"/>
      <c r="Y12" s="284"/>
      <c r="Z12" s="284"/>
    </row>
    <row r="13" spans="1:26" x14ac:dyDescent="0.2">
      <c r="A13" s="76" t="s">
        <v>132</v>
      </c>
      <c r="B13" s="26"/>
      <c r="C13" s="124">
        <v>172.316</v>
      </c>
      <c r="D13" s="37" t="s">
        <v>0</v>
      </c>
      <c r="E13" s="124">
        <v>192.00989999999999</v>
      </c>
      <c r="F13" s="37" t="s">
        <v>0</v>
      </c>
      <c r="G13" s="124">
        <v>198.0283</v>
      </c>
      <c r="H13" s="37" t="s">
        <v>0</v>
      </c>
      <c r="I13" s="124">
        <v>208.20699999999999</v>
      </c>
      <c r="J13" s="37" t="s">
        <v>0</v>
      </c>
      <c r="K13" s="124">
        <v>214.79</v>
      </c>
      <c r="L13" s="37" t="s">
        <v>0</v>
      </c>
      <c r="M13" s="124">
        <v>208.85</v>
      </c>
      <c r="N13" s="37" t="s">
        <v>0</v>
      </c>
      <c r="O13" s="124">
        <v>227.12299999999999</v>
      </c>
      <c r="P13" s="34" t="s">
        <v>0</v>
      </c>
      <c r="Q13" s="124">
        <v>246.97200000000001</v>
      </c>
      <c r="R13" s="37" t="s">
        <v>0</v>
      </c>
      <c r="S13" s="124">
        <v>159.726</v>
      </c>
      <c r="T13" s="37"/>
      <c r="U13" s="124">
        <v>151.34700000000001</v>
      </c>
      <c r="V13" s="37" t="s">
        <v>0</v>
      </c>
      <c r="W13" s="273"/>
      <c r="X13" s="122"/>
      <c r="Y13" s="284"/>
      <c r="Z13" s="284"/>
    </row>
    <row r="14" spans="1:26" x14ac:dyDescent="0.2">
      <c r="A14" s="92" t="s">
        <v>84</v>
      </c>
      <c r="B14" s="17"/>
      <c r="C14" s="106">
        <v>8.8539999999999992</v>
      </c>
      <c r="D14" s="68" t="s">
        <v>0</v>
      </c>
      <c r="E14" s="106">
        <v>11.4359</v>
      </c>
      <c r="F14" s="68" t="s">
        <v>0</v>
      </c>
      <c r="G14" s="106">
        <v>10.545</v>
      </c>
      <c r="H14" s="68" t="s">
        <v>0</v>
      </c>
      <c r="I14" s="106">
        <v>11.635</v>
      </c>
      <c r="J14" s="68" t="s">
        <v>0</v>
      </c>
      <c r="K14" s="106">
        <v>12.969099999999999</v>
      </c>
      <c r="L14" s="68" t="s">
        <v>0</v>
      </c>
      <c r="M14" s="106">
        <v>13.5136</v>
      </c>
      <c r="N14" s="68" t="s">
        <v>0</v>
      </c>
      <c r="O14" s="106">
        <v>14.33</v>
      </c>
      <c r="P14" s="68" t="s">
        <v>0</v>
      </c>
      <c r="Q14" s="106">
        <v>14.418699999999999</v>
      </c>
      <c r="R14" s="68" t="s">
        <v>0</v>
      </c>
      <c r="S14" s="106">
        <v>9.7363999999999997</v>
      </c>
      <c r="T14" s="68"/>
      <c r="U14" s="106">
        <v>10.19699</v>
      </c>
      <c r="V14" s="68" t="s">
        <v>0</v>
      </c>
      <c r="W14" s="273"/>
      <c r="X14" s="122"/>
      <c r="Y14" s="284"/>
      <c r="Z14" s="284"/>
    </row>
    <row r="15" spans="1:26" ht="57" customHeight="1" x14ac:dyDescent="0.2">
      <c r="A15" s="311" t="s">
        <v>98</v>
      </c>
      <c r="B15" s="311"/>
      <c r="C15" s="311"/>
      <c r="D15" s="311"/>
      <c r="E15" s="311"/>
      <c r="F15" s="311"/>
      <c r="G15" s="311"/>
      <c r="H15" s="311"/>
      <c r="I15" s="311"/>
      <c r="J15" s="311"/>
      <c r="K15" s="311"/>
      <c r="L15" s="311"/>
      <c r="M15" s="311"/>
      <c r="N15" s="311"/>
      <c r="O15" s="311"/>
      <c r="P15" s="311"/>
      <c r="Q15" s="311"/>
      <c r="R15" s="311"/>
      <c r="S15" s="311"/>
      <c r="T15" s="311"/>
      <c r="U15" s="7"/>
      <c r="V15" s="7"/>
    </row>
  </sheetData>
  <mergeCells count="1">
    <mergeCell ref="A15:T15"/>
  </mergeCells>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1"/>
  <dimension ref="A1:W17"/>
  <sheetViews>
    <sheetView zoomScaleNormal="100" workbookViewId="0"/>
  </sheetViews>
  <sheetFormatPr defaultColWidth="8.85546875" defaultRowHeight="11.25" x14ac:dyDescent="0.2"/>
  <cols>
    <col min="1" max="1" width="21.140625" style="7" customWidth="1"/>
    <col min="2" max="2" width="1.140625" style="122" customWidth="1"/>
    <col min="3" max="3" width="5.7109375" style="127" customWidth="1"/>
    <col min="4" max="4" width="1.140625" style="33" customWidth="1"/>
    <col min="5" max="5" width="5.7109375" style="66" customWidth="1"/>
    <col min="6" max="6" width="1.140625" style="33" customWidth="1"/>
    <col min="7" max="7" width="5.7109375" style="127" customWidth="1"/>
    <col min="8" max="8" width="1.140625" style="33" customWidth="1"/>
    <col min="9" max="9" width="5.7109375" style="66" customWidth="1"/>
    <col min="10" max="10" width="1.140625" style="33" customWidth="1"/>
    <col min="11" max="11" width="5.7109375" style="127" customWidth="1"/>
    <col min="12" max="12" width="1.140625" style="33" customWidth="1"/>
    <col min="13" max="13" width="5.7109375" style="66" customWidth="1"/>
    <col min="14" max="14" width="1.140625" style="33" customWidth="1"/>
    <col min="15" max="15" width="5.7109375" style="127" customWidth="1"/>
    <col min="16" max="16" width="1.140625" style="33" customWidth="1"/>
    <col min="17" max="17" width="5.7109375" style="127" customWidth="1"/>
    <col min="18" max="18" width="1.140625" style="33" customWidth="1"/>
    <col min="19" max="19" width="5.7109375" style="127" customWidth="1"/>
    <col min="20" max="20" width="1.140625" style="7" customWidth="1"/>
    <col min="21" max="21" width="5.7109375" style="127" customWidth="1"/>
    <col min="22" max="22" width="1.140625" style="122" customWidth="1"/>
    <col min="23" max="153" width="9.140625" style="7"/>
    <col min="154" max="154" width="5.85546875" style="7" customWidth="1"/>
    <col min="155" max="160" width="10.140625" style="7" customWidth="1"/>
    <col min="161" max="409" width="9.140625" style="7"/>
    <col min="410" max="410" width="5.85546875" style="7" customWidth="1"/>
    <col min="411" max="416" width="10.140625" style="7" customWidth="1"/>
    <col min="417" max="665" width="9.140625" style="7"/>
    <col min="666" max="666" width="5.85546875" style="7" customWidth="1"/>
    <col min="667" max="672" width="10.140625" style="7" customWidth="1"/>
    <col min="673" max="921" width="9.140625" style="7"/>
    <col min="922" max="922" width="5.85546875" style="7" customWidth="1"/>
    <col min="923" max="928" width="10.140625" style="7" customWidth="1"/>
    <col min="929" max="1177" width="9.140625" style="7"/>
    <col min="1178" max="1178" width="5.85546875" style="7" customWidth="1"/>
    <col min="1179" max="1184" width="10.140625" style="7" customWidth="1"/>
    <col min="1185" max="1433" width="9.140625" style="7"/>
    <col min="1434" max="1434" width="5.85546875" style="7" customWidth="1"/>
    <col min="1435" max="1440" width="10.140625" style="7" customWidth="1"/>
    <col min="1441" max="1689" width="9.140625" style="7"/>
    <col min="1690" max="1690" width="5.85546875" style="7" customWidth="1"/>
    <col min="1691" max="1696" width="10.140625" style="7" customWidth="1"/>
    <col min="1697" max="1945" width="9.140625" style="7"/>
    <col min="1946" max="1946" width="5.85546875" style="7" customWidth="1"/>
    <col min="1947" max="1952" width="10.140625" style="7" customWidth="1"/>
    <col min="1953" max="2201" width="9.140625" style="7"/>
    <col min="2202" max="2202" width="5.85546875" style="7" customWidth="1"/>
    <col min="2203" max="2208" width="10.140625" style="7" customWidth="1"/>
    <col min="2209" max="2457" width="9.140625" style="7"/>
    <col min="2458" max="2458" width="5.85546875" style="7" customWidth="1"/>
    <col min="2459" max="2464" width="10.140625" style="7" customWidth="1"/>
    <col min="2465" max="2713" width="9.140625" style="7"/>
    <col min="2714" max="2714" width="5.85546875" style="7" customWidth="1"/>
    <col min="2715" max="2720" width="10.140625" style="7" customWidth="1"/>
    <col min="2721" max="2969" width="9.140625" style="7"/>
    <col min="2970" max="2970" width="5.85546875" style="7" customWidth="1"/>
    <col min="2971" max="2976" width="10.140625" style="7" customWidth="1"/>
    <col min="2977" max="3225" width="9.140625" style="7"/>
    <col min="3226" max="3226" width="5.85546875" style="7" customWidth="1"/>
    <col min="3227" max="3232" width="10.140625" style="7" customWidth="1"/>
    <col min="3233" max="3481" width="9.140625" style="7"/>
    <col min="3482" max="3482" width="5.85546875" style="7" customWidth="1"/>
    <col min="3483" max="3488" width="10.140625" style="7" customWidth="1"/>
    <col min="3489" max="3737" width="9.140625" style="7"/>
    <col min="3738" max="3738" width="5.85546875" style="7" customWidth="1"/>
    <col min="3739" max="3744" width="10.140625" style="7" customWidth="1"/>
    <col min="3745" max="3993" width="9.140625" style="7"/>
    <col min="3994" max="3994" width="5.85546875" style="7" customWidth="1"/>
    <col min="3995" max="4000" width="10.140625" style="7" customWidth="1"/>
    <col min="4001" max="4249" width="9.140625" style="7"/>
    <col min="4250" max="4250" width="5.85546875" style="7" customWidth="1"/>
    <col min="4251" max="4256" width="10.140625" style="7" customWidth="1"/>
    <col min="4257" max="4505" width="9.140625" style="7"/>
    <col min="4506" max="4506" width="5.85546875" style="7" customWidth="1"/>
    <col min="4507" max="4512" width="10.140625" style="7" customWidth="1"/>
    <col min="4513" max="4761" width="9.140625" style="7"/>
    <col min="4762" max="4762" width="5.85546875" style="7" customWidth="1"/>
    <col min="4763" max="4768" width="10.140625" style="7" customWidth="1"/>
    <col min="4769" max="5017" width="9.140625" style="7"/>
    <col min="5018" max="5018" width="5.85546875" style="7" customWidth="1"/>
    <col min="5019" max="5024" width="10.140625" style="7" customWidth="1"/>
    <col min="5025" max="5273" width="9.140625" style="7"/>
    <col min="5274" max="5274" width="5.85546875" style="7" customWidth="1"/>
    <col min="5275" max="5280" width="10.140625" style="7" customWidth="1"/>
    <col min="5281" max="5529" width="9.140625" style="7"/>
    <col min="5530" max="5530" width="5.85546875" style="7" customWidth="1"/>
    <col min="5531" max="5536" width="10.140625" style="7" customWidth="1"/>
    <col min="5537" max="5785" width="9.140625" style="7"/>
    <col min="5786" max="5786" width="5.85546875" style="7" customWidth="1"/>
    <col min="5787" max="5792" width="10.140625" style="7" customWidth="1"/>
    <col min="5793" max="6041" width="9.140625" style="7"/>
    <col min="6042" max="6042" width="5.85546875" style="7" customWidth="1"/>
    <col min="6043" max="6048" width="10.140625" style="7" customWidth="1"/>
    <col min="6049" max="6297" width="9.140625" style="7"/>
    <col min="6298" max="6298" width="5.85546875" style="7" customWidth="1"/>
    <col min="6299" max="6304" width="10.140625" style="7" customWidth="1"/>
    <col min="6305" max="6553" width="9.140625" style="7"/>
    <col min="6554" max="6554" width="5.85546875" style="7" customWidth="1"/>
    <col min="6555" max="6560" width="10.140625" style="7" customWidth="1"/>
    <col min="6561" max="6809" width="9.140625" style="7"/>
    <col min="6810" max="6810" width="5.85546875" style="7" customWidth="1"/>
    <col min="6811" max="6816" width="10.140625" style="7" customWidth="1"/>
    <col min="6817" max="7065" width="9.140625" style="7"/>
    <col min="7066" max="7066" width="5.85546875" style="7" customWidth="1"/>
    <col min="7067" max="7072" width="10.140625" style="7" customWidth="1"/>
    <col min="7073" max="7321" width="9.140625" style="7"/>
    <col min="7322" max="7322" width="5.85546875" style="7" customWidth="1"/>
    <col min="7323" max="7328" width="10.140625" style="7" customWidth="1"/>
    <col min="7329" max="7577" width="9.140625" style="7"/>
    <col min="7578" max="7578" width="5.85546875" style="7" customWidth="1"/>
    <col min="7579" max="7584" width="10.140625" style="7" customWidth="1"/>
    <col min="7585" max="7833" width="9.140625" style="7"/>
    <col min="7834" max="7834" width="5.85546875" style="7" customWidth="1"/>
    <col min="7835" max="7840" width="10.140625" style="7" customWidth="1"/>
    <col min="7841" max="8089" width="9.140625" style="7"/>
    <col min="8090" max="8090" width="5.85546875" style="7" customWidth="1"/>
    <col min="8091" max="8096" width="10.140625" style="7" customWidth="1"/>
    <col min="8097" max="8345" width="9.140625" style="7"/>
    <col min="8346" max="8346" width="5.85546875" style="7" customWidth="1"/>
    <col min="8347" max="8352" width="10.140625" style="7" customWidth="1"/>
    <col min="8353" max="8601" width="9.140625" style="7"/>
    <col min="8602" max="8602" width="5.85546875" style="7" customWidth="1"/>
    <col min="8603" max="8608" width="10.140625" style="7" customWidth="1"/>
    <col min="8609" max="8857" width="9.140625" style="7"/>
    <col min="8858" max="8858" width="5.85546875" style="7" customWidth="1"/>
    <col min="8859" max="8864" width="10.140625" style="7" customWidth="1"/>
    <col min="8865" max="9113" width="9.140625" style="7"/>
    <col min="9114" max="9114" width="5.85546875" style="7" customWidth="1"/>
    <col min="9115" max="9120" width="10.140625" style="7" customWidth="1"/>
    <col min="9121" max="9369" width="9.140625" style="7"/>
    <col min="9370" max="9370" width="5.85546875" style="7" customWidth="1"/>
    <col min="9371" max="9376" width="10.140625" style="7" customWidth="1"/>
    <col min="9377" max="9625" width="9.140625" style="7"/>
    <col min="9626" max="9626" width="5.85546875" style="7" customWidth="1"/>
    <col min="9627" max="9632" width="10.140625" style="7" customWidth="1"/>
    <col min="9633" max="9881" width="9.140625" style="7"/>
    <col min="9882" max="9882" width="5.85546875" style="7" customWidth="1"/>
    <col min="9883" max="9888" width="10.140625" style="7" customWidth="1"/>
    <col min="9889" max="10137" width="9.140625" style="7"/>
    <col min="10138" max="10138" width="5.85546875" style="7" customWidth="1"/>
    <col min="10139" max="10144" width="10.140625" style="7" customWidth="1"/>
    <col min="10145" max="10393" width="9.140625" style="7"/>
    <col min="10394" max="10394" width="5.85546875" style="7" customWidth="1"/>
    <col min="10395" max="10400" width="10.140625" style="7" customWidth="1"/>
    <col min="10401" max="10649" width="9.140625" style="7"/>
    <col min="10650" max="10650" width="5.85546875" style="7" customWidth="1"/>
    <col min="10651" max="10656" width="10.140625" style="7" customWidth="1"/>
    <col min="10657" max="10905" width="9.140625" style="7"/>
    <col min="10906" max="10906" width="5.85546875" style="7" customWidth="1"/>
    <col min="10907" max="10912" width="10.140625" style="7" customWidth="1"/>
    <col min="10913" max="11161" width="9.140625" style="7"/>
    <col min="11162" max="11162" width="5.85546875" style="7" customWidth="1"/>
    <col min="11163" max="11168" width="10.140625" style="7" customWidth="1"/>
    <col min="11169" max="11417" width="9.140625" style="7"/>
    <col min="11418" max="11418" width="5.85546875" style="7" customWidth="1"/>
    <col min="11419" max="11424" width="10.140625" style="7" customWidth="1"/>
    <col min="11425" max="11673" width="9.140625" style="7"/>
    <col min="11674" max="11674" width="5.85546875" style="7" customWidth="1"/>
    <col min="11675" max="11680" width="10.140625" style="7" customWidth="1"/>
    <col min="11681" max="11929" width="9.140625" style="7"/>
    <col min="11930" max="11930" width="5.85546875" style="7" customWidth="1"/>
    <col min="11931" max="11936" width="10.140625" style="7" customWidth="1"/>
    <col min="11937" max="12185" width="9.140625" style="7"/>
    <col min="12186" max="12186" width="5.85546875" style="7" customWidth="1"/>
    <col min="12187" max="12192" width="10.140625" style="7" customWidth="1"/>
    <col min="12193" max="12441" width="9.140625" style="7"/>
    <col min="12442" max="12442" width="5.85546875" style="7" customWidth="1"/>
    <col min="12443" max="12448" width="10.140625" style="7" customWidth="1"/>
    <col min="12449" max="12697" width="9.140625" style="7"/>
    <col min="12698" max="12698" width="5.85546875" style="7" customWidth="1"/>
    <col min="12699" max="12704" width="10.140625" style="7" customWidth="1"/>
    <col min="12705" max="12953" width="9.140625" style="7"/>
    <col min="12954" max="12954" width="5.85546875" style="7" customWidth="1"/>
    <col min="12955" max="12960" width="10.140625" style="7" customWidth="1"/>
    <col min="12961" max="13209" width="9.140625" style="7"/>
    <col min="13210" max="13210" width="5.85546875" style="7" customWidth="1"/>
    <col min="13211" max="13216" width="10.140625" style="7" customWidth="1"/>
    <col min="13217" max="13465" width="9.140625" style="7"/>
    <col min="13466" max="13466" width="5.85546875" style="7" customWidth="1"/>
    <col min="13467" max="13472" width="10.140625" style="7" customWidth="1"/>
    <col min="13473" max="13721" width="9.140625" style="7"/>
    <col min="13722" max="13722" width="5.85546875" style="7" customWidth="1"/>
    <col min="13723" max="13728" width="10.140625" style="7" customWidth="1"/>
    <col min="13729" max="13977" width="9.140625" style="7"/>
    <col min="13978" max="13978" width="5.85546875" style="7" customWidth="1"/>
    <col min="13979" max="13984" width="10.140625" style="7" customWidth="1"/>
    <col min="13985" max="14233" width="9.140625" style="7"/>
    <col min="14234" max="14234" width="5.85546875" style="7" customWidth="1"/>
    <col min="14235" max="14240" width="10.140625" style="7" customWidth="1"/>
    <col min="14241" max="14489" width="9.140625" style="7"/>
    <col min="14490" max="14490" width="5.85546875" style="7" customWidth="1"/>
    <col min="14491" max="14496" width="10.140625" style="7" customWidth="1"/>
    <col min="14497" max="14745" width="9.140625" style="7"/>
    <col min="14746" max="14746" width="5.85546875" style="7" customWidth="1"/>
    <col min="14747" max="14752" width="10.140625" style="7" customWidth="1"/>
    <col min="14753" max="15001" width="9.140625" style="7"/>
    <col min="15002" max="15002" width="5.85546875" style="7" customWidth="1"/>
    <col min="15003" max="15008" width="10.140625" style="7" customWidth="1"/>
    <col min="15009" max="15257" width="9.140625" style="7"/>
    <col min="15258" max="15258" width="5.85546875" style="7" customWidth="1"/>
    <col min="15259" max="15264" width="10.140625" style="7" customWidth="1"/>
    <col min="15265" max="15513" width="9.140625" style="7"/>
    <col min="15514" max="15514" width="5.85546875" style="7" customWidth="1"/>
    <col min="15515" max="15520" width="10.140625" style="7" customWidth="1"/>
    <col min="15521" max="15769" width="9.140625" style="7"/>
    <col min="15770" max="15770" width="5.85546875" style="7" customWidth="1"/>
    <col min="15771" max="15776" width="10.140625" style="7" customWidth="1"/>
    <col min="15777" max="16025" width="9.140625" style="7"/>
    <col min="16026" max="16026" width="5.85546875" style="7" customWidth="1"/>
    <col min="16027" max="16032" width="10.140625" style="7" customWidth="1"/>
    <col min="16033" max="16384" width="9.140625" style="7"/>
  </cols>
  <sheetData>
    <row r="1" spans="1:23" s="40" customFormat="1" ht="14.25" x14ac:dyDescent="0.2">
      <c r="A1" s="61" t="s">
        <v>169</v>
      </c>
      <c r="B1" s="61"/>
      <c r="C1" s="138"/>
      <c r="D1" s="33"/>
      <c r="E1" s="66"/>
      <c r="F1" s="33"/>
      <c r="G1" s="138"/>
      <c r="H1" s="33"/>
      <c r="I1" s="66"/>
      <c r="J1" s="33"/>
      <c r="K1" s="138"/>
      <c r="L1" s="33"/>
      <c r="M1" s="66"/>
      <c r="N1" s="33"/>
      <c r="O1" s="138"/>
      <c r="P1" s="33"/>
      <c r="Q1" s="138"/>
      <c r="R1" s="33"/>
      <c r="S1" s="138"/>
      <c r="T1" s="131"/>
      <c r="U1" s="138"/>
      <c r="V1" s="131"/>
    </row>
    <row r="2" spans="1:23" ht="21" customHeight="1" x14ac:dyDescent="0.2">
      <c r="A2" s="62" t="s">
        <v>170</v>
      </c>
      <c r="B2" s="62"/>
      <c r="C2" s="144"/>
      <c r="D2" s="32"/>
      <c r="E2" s="145"/>
      <c r="F2" s="32"/>
      <c r="G2" s="144"/>
      <c r="H2" s="32"/>
      <c r="I2" s="145"/>
      <c r="J2" s="32"/>
      <c r="K2" s="144"/>
      <c r="L2" s="32"/>
      <c r="M2" s="145"/>
      <c r="N2" s="32"/>
      <c r="O2" s="138"/>
      <c r="P2" s="32"/>
      <c r="Q2" s="138"/>
      <c r="R2" s="32"/>
      <c r="S2" s="138"/>
      <c r="T2" s="131"/>
      <c r="U2" s="138"/>
      <c r="V2" s="131"/>
    </row>
    <row r="3" spans="1:23" x14ac:dyDescent="0.2">
      <c r="A3" s="42"/>
      <c r="B3" s="42"/>
      <c r="C3" s="137">
        <v>2012</v>
      </c>
      <c r="D3" s="35"/>
      <c r="E3" s="137">
        <v>2013</v>
      </c>
      <c r="F3" s="35"/>
      <c r="G3" s="137">
        <v>2014</v>
      </c>
      <c r="H3" s="35"/>
      <c r="I3" s="137">
        <v>2015</v>
      </c>
      <c r="J3" s="35"/>
      <c r="K3" s="137">
        <v>2016</v>
      </c>
      <c r="L3" s="35"/>
      <c r="M3" s="137">
        <v>2017</v>
      </c>
      <c r="N3" s="35"/>
      <c r="O3" s="137">
        <v>2018</v>
      </c>
      <c r="P3" s="35"/>
      <c r="Q3" s="137">
        <v>2019</v>
      </c>
      <c r="R3" s="176"/>
      <c r="S3" s="137">
        <v>2020</v>
      </c>
      <c r="T3" s="176"/>
      <c r="U3" s="137">
        <v>2021</v>
      </c>
      <c r="V3" s="176"/>
    </row>
    <row r="4" spans="1:23" ht="15" customHeight="1" x14ac:dyDescent="0.2">
      <c r="A4" s="13" t="s">
        <v>14</v>
      </c>
      <c r="B4" s="6"/>
      <c r="C4" s="144" t="s">
        <v>1</v>
      </c>
      <c r="D4" s="235" t="s">
        <v>0</v>
      </c>
      <c r="E4" s="144" t="s">
        <v>1</v>
      </c>
      <c r="F4" s="235" t="s">
        <v>0</v>
      </c>
      <c r="G4" s="144" t="s">
        <v>1</v>
      </c>
      <c r="H4" s="235" t="s">
        <v>0</v>
      </c>
      <c r="I4" s="144" t="s">
        <v>1</v>
      </c>
      <c r="J4" s="235" t="s">
        <v>0</v>
      </c>
      <c r="K4" s="144" t="s">
        <v>1</v>
      </c>
      <c r="L4" s="235" t="s">
        <v>0</v>
      </c>
      <c r="M4" s="144" t="s">
        <v>1</v>
      </c>
      <c r="N4" s="235" t="s">
        <v>0</v>
      </c>
      <c r="O4" s="144" t="s">
        <v>1</v>
      </c>
      <c r="P4" s="235" t="s">
        <v>0</v>
      </c>
      <c r="Q4" s="144" t="s">
        <v>1</v>
      </c>
      <c r="R4" s="235" t="s">
        <v>0</v>
      </c>
      <c r="S4" s="144" t="s">
        <v>1</v>
      </c>
      <c r="T4" s="82"/>
      <c r="U4" s="144" t="s">
        <v>1</v>
      </c>
      <c r="V4" s="55" t="s">
        <v>0</v>
      </c>
    </row>
    <row r="5" spans="1:23" s="105" customFormat="1" ht="27.95" customHeight="1" x14ac:dyDescent="0.2">
      <c r="A5" s="96" t="s">
        <v>56</v>
      </c>
      <c r="B5" s="96"/>
      <c r="C5" s="144" t="s">
        <v>1</v>
      </c>
      <c r="D5" s="235" t="s">
        <v>0</v>
      </c>
      <c r="E5" s="144" t="s">
        <v>1</v>
      </c>
      <c r="F5" s="235" t="s">
        <v>0</v>
      </c>
      <c r="G5" s="144" t="s">
        <v>1</v>
      </c>
      <c r="H5" s="235" t="s">
        <v>0</v>
      </c>
      <c r="I5" s="144" t="s">
        <v>1</v>
      </c>
      <c r="J5" s="235" t="s">
        <v>0</v>
      </c>
      <c r="K5" s="144" t="s">
        <v>1</v>
      </c>
      <c r="L5" s="235" t="s">
        <v>0</v>
      </c>
      <c r="M5" s="144" t="s">
        <v>1</v>
      </c>
      <c r="N5" s="235" t="s">
        <v>0</v>
      </c>
      <c r="O5" s="225" t="s">
        <v>1</v>
      </c>
      <c r="P5" s="236" t="s">
        <v>0</v>
      </c>
      <c r="Q5" s="225" t="s">
        <v>1</v>
      </c>
      <c r="R5" s="236" t="s">
        <v>0</v>
      </c>
      <c r="S5" s="225" t="s">
        <v>1</v>
      </c>
      <c r="T5" s="82"/>
      <c r="U5" s="225" t="s">
        <v>1</v>
      </c>
      <c r="V5" s="55" t="s">
        <v>0</v>
      </c>
      <c r="W5" s="154"/>
    </row>
    <row r="6" spans="1:23" s="105" customFormat="1" ht="21.95" customHeight="1" x14ac:dyDescent="0.2">
      <c r="A6" s="109" t="s">
        <v>131</v>
      </c>
      <c r="B6" s="109"/>
      <c r="C6" s="144" t="s">
        <v>1</v>
      </c>
      <c r="D6" s="235" t="s">
        <v>0</v>
      </c>
      <c r="E6" s="144" t="s">
        <v>1</v>
      </c>
      <c r="F6" s="235" t="s">
        <v>0</v>
      </c>
      <c r="G6" s="144" t="s">
        <v>1</v>
      </c>
      <c r="H6" s="235" t="s">
        <v>0</v>
      </c>
      <c r="I6" s="144" t="s">
        <v>1</v>
      </c>
      <c r="J6" s="235" t="s">
        <v>0</v>
      </c>
      <c r="K6" s="144" t="s">
        <v>1</v>
      </c>
      <c r="L6" s="235" t="s">
        <v>0</v>
      </c>
      <c r="M6" s="225" t="s">
        <v>1</v>
      </c>
      <c r="N6" s="235" t="s">
        <v>0</v>
      </c>
      <c r="O6" s="225">
        <v>10.870699999999999</v>
      </c>
      <c r="P6" s="236" t="s">
        <v>0</v>
      </c>
      <c r="Q6" s="225">
        <v>11.555</v>
      </c>
      <c r="R6" s="236" t="s">
        <v>0</v>
      </c>
      <c r="S6" s="225">
        <v>3.4184999999999999</v>
      </c>
      <c r="T6" s="82"/>
      <c r="U6" s="225">
        <v>3.8157610000000002</v>
      </c>
      <c r="V6" s="55" t="s">
        <v>0</v>
      </c>
      <c r="W6" s="262"/>
    </row>
    <row r="7" spans="1:23" s="105" customFormat="1" x14ac:dyDescent="0.2">
      <c r="A7" s="76" t="s">
        <v>132</v>
      </c>
      <c r="B7" s="76"/>
      <c r="C7" s="144" t="s">
        <v>1</v>
      </c>
      <c r="D7" s="235" t="s">
        <v>0</v>
      </c>
      <c r="E7" s="144" t="s">
        <v>1</v>
      </c>
      <c r="F7" s="235" t="s">
        <v>0</v>
      </c>
      <c r="G7" s="144" t="s">
        <v>1</v>
      </c>
      <c r="H7" s="235" t="s">
        <v>0</v>
      </c>
      <c r="I7" s="144" t="s">
        <v>1</v>
      </c>
      <c r="J7" s="235" t="s">
        <v>0</v>
      </c>
      <c r="K7" s="144" t="s">
        <v>1</v>
      </c>
      <c r="L7" s="235" t="s">
        <v>0</v>
      </c>
      <c r="M7" s="144" t="s">
        <v>1</v>
      </c>
      <c r="N7" s="235" t="s">
        <v>0</v>
      </c>
      <c r="O7" s="225" t="s">
        <v>1</v>
      </c>
      <c r="P7" s="236" t="s">
        <v>0</v>
      </c>
      <c r="Q7" s="225" t="s">
        <v>1</v>
      </c>
      <c r="R7" s="236" t="s">
        <v>0</v>
      </c>
      <c r="S7" s="225" t="s">
        <v>1</v>
      </c>
      <c r="T7" s="82"/>
      <c r="U7" s="225" t="s">
        <v>1</v>
      </c>
      <c r="V7" s="55" t="s">
        <v>0</v>
      </c>
      <c r="W7" s="262"/>
    </row>
    <row r="8" spans="1:23" s="105" customFormat="1" x14ac:dyDescent="0.2">
      <c r="A8" s="76" t="s">
        <v>84</v>
      </c>
      <c r="B8" s="76"/>
      <c r="C8" s="144" t="s">
        <v>1</v>
      </c>
      <c r="D8" s="235" t="s">
        <v>0</v>
      </c>
      <c r="E8" s="144" t="s">
        <v>1</v>
      </c>
      <c r="F8" s="235" t="s">
        <v>0</v>
      </c>
      <c r="G8" s="144" t="s">
        <v>1</v>
      </c>
      <c r="H8" s="235" t="s">
        <v>0</v>
      </c>
      <c r="I8" s="144" t="s">
        <v>1</v>
      </c>
      <c r="J8" s="235" t="s">
        <v>0</v>
      </c>
      <c r="K8" s="144" t="s">
        <v>1</v>
      </c>
      <c r="L8" s="235" t="s">
        <v>0</v>
      </c>
      <c r="M8" s="144" t="s">
        <v>1</v>
      </c>
      <c r="N8" s="235" t="s">
        <v>0</v>
      </c>
      <c r="O8" s="225" t="s">
        <v>1</v>
      </c>
      <c r="P8" s="236" t="s">
        <v>0</v>
      </c>
      <c r="Q8" s="225">
        <v>5.8000000000000003E-2</v>
      </c>
      <c r="R8" s="236" t="s">
        <v>0</v>
      </c>
      <c r="S8" s="225" t="s">
        <v>1</v>
      </c>
      <c r="T8" s="82"/>
      <c r="U8" s="225" t="s">
        <v>1</v>
      </c>
      <c r="V8" s="55" t="s">
        <v>0</v>
      </c>
      <c r="W8" s="262"/>
    </row>
    <row r="9" spans="1:23" ht="27.95" customHeight="1" x14ac:dyDescent="0.2">
      <c r="A9" s="96" t="s">
        <v>54</v>
      </c>
      <c r="B9" s="96"/>
      <c r="C9" s="124" t="s">
        <v>1</v>
      </c>
      <c r="D9" s="67" t="s">
        <v>0</v>
      </c>
      <c r="E9" s="124" t="s">
        <v>1</v>
      </c>
      <c r="F9" s="67" t="s">
        <v>0</v>
      </c>
      <c r="G9" s="124" t="s">
        <v>1</v>
      </c>
      <c r="H9" s="67" t="s">
        <v>0</v>
      </c>
      <c r="I9" s="124" t="s">
        <v>1</v>
      </c>
      <c r="J9" s="67" t="s">
        <v>0</v>
      </c>
      <c r="K9" s="124" t="s">
        <v>1</v>
      </c>
      <c r="L9" s="67" t="s">
        <v>0</v>
      </c>
      <c r="M9" s="124">
        <v>710.82950000000005</v>
      </c>
      <c r="N9" s="67"/>
      <c r="O9" s="124">
        <v>718.59389999999996</v>
      </c>
      <c r="P9" s="67" t="s">
        <v>0</v>
      </c>
      <c r="Q9" s="124">
        <v>731.68309999999997</v>
      </c>
      <c r="R9" s="146" t="s">
        <v>0</v>
      </c>
      <c r="S9" s="124">
        <v>723.73059999999998</v>
      </c>
      <c r="T9" s="177"/>
      <c r="U9" s="124">
        <v>725.39108599999986</v>
      </c>
      <c r="V9" s="177" t="s">
        <v>0</v>
      </c>
      <c r="W9" s="262"/>
    </row>
    <row r="10" spans="1:23" s="6" customFormat="1" ht="21.95" customHeight="1" x14ac:dyDescent="0.2">
      <c r="A10" s="109" t="s">
        <v>131</v>
      </c>
      <c r="B10" s="109"/>
      <c r="C10" s="124">
        <v>583.98599999999999</v>
      </c>
      <c r="D10" s="67" t="s">
        <v>0</v>
      </c>
      <c r="E10" s="124">
        <v>590.00599999999997</v>
      </c>
      <c r="F10" s="67" t="s">
        <v>0</v>
      </c>
      <c r="G10" s="124">
        <v>591.13239999999996</v>
      </c>
      <c r="H10" s="67" t="s">
        <v>0</v>
      </c>
      <c r="I10" s="124">
        <v>601.02599999999995</v>
      </c>
      <c r="J10" s="67" t="s">
        <v>0</v>
      </c>
      <c r="K10" s="124">
        <v>613.03399999999999</v>
      </c>
      <c r="L10" s="67" t="s">
        <v>0</v>
      </c>
      <c r="M10" s="124">
        <v>624.61400000000003</v>
      </c>
      <c r="N10" s="67"/>
      <c r="O10" s="124">
        <v>619.87800000000004</v>
      </c>
      <c r="P10" s="67" t="s">
        <v>0</v>
      </c>
      <c r="Q10" s="124">
        <v>628.35199999999998</v>
      </c>
      <c r="R10" s="146" t="s">
        <v>0</v>
      </c>
      <c r="S10" s="124">
        <v>620.42200000000003</v>
      </c>
      <c r="T10" s="177"/>
      <c r="U10" s="124">
        <v>621.101</v>
      </c>
      <c r="V10" s="177" t="s">
        <v>0</v>
      </c>
      <c r="W10" s="262"/>
    </row>
    <row r="11" spans="1:23" s="6" customFormat="1" x14ac:dyDescent="0.2">
      <c r="A11" s="76" t="s">
        <v>120</v>
      </c>
      <c r="B11" s="76"/>
      <c r="C11" s="133">
        <v>12.68</v>
      </c>
      <c r="D11" s="130" t="s">
        <v>0</v>
      </c>
      <c r="E11" s="133">
        <v>12.874000000000001</v>
      </c>
      <c r="F11" s="130" t="s">
        <v>0</v>
      </c>
      <c r="G11" s="133">
        <v>12.994</v>
      </c>
      <c r="H11" s="130" t="s">
        <v>0</v>
      </c>
      <c r="I11" s="133">
        <v>13.122</v>
      </c>
      <c r="J11" s="130" t="s">
        <v>0</v>
      </c>
      <c r="K11" s="133">
        <v>13.11</v>
      </c>
      <c r="L11" s="130" t="s">
        <v>0</v>
      </c>
      <c r="M11" s="133">
        <v>13.114000000000001</v>
      </c>
      <c r="N11" s="67" t="s">
        <v>0</v>
      </c>
      <c r="O11" s="124">
        <v>13.127000000000001</v>
      </c>
      <c r="P11" s="67" t="s">
        <v>0</v>
      </c>
      <c r="Q11" s="124">
        <v>12.944000000000001</v>
      </c>
      <c r="R11" s="146" t="s">
        <v>0</v>
      </c>
      <c r="S11" s="124">
        <v>13.183999999999999</v>
      </c>
      <c r="T11" s="177"/>
      <c r="U11" s="124">
        <v>13.125999999999999</v>
      </c>
      <c r="V11" s="177" t="s">
        <v>0</v>
      </c>
      <c r="W11" s="262"/>
    </row>
    <row r="12" spans="1:23" x14ac:dyDescent="0.2">
      <c r="A12" s="76" t="s">
        <v>91</v>
      </c>
      <c r="B12" s="76"/>
      <c r="C12" s="133">
        <v>17.280999999999999</v>
      </c>
      <c r="D12" s="130" t="s">
        <v>0</v>
      </c>
      <c r="E12" s="133">
        <v>17.681999999999999</v>
      </c>
      <c r="F12" s="130" t="s">
        <v>0</v>
      </c>
      <c r="G12" s="133">
        <v>17.388999999999999</v>
      </c>
      <c r="H12" s="130" t="s">
        <v>0</v>
      </c>
      <c r="I12" s="133">
        <v>17.664999999999999</v>
      </c>
      <c r="J12" s="130" t="s">
        <v>0</v>
      </c>
      <c r="K12" s="133">
        <v>18.132000000000001</v>
      </c>
      <c r="L12" s="130" t="s">
        <v>0</v>
      </c>
      <c r="M12" s="133">
        <v>18.006</v>
      </c>
      <c r="N12" s="67" t="s">
        <v>0</v>
      </c>
      <c r="O12" s="124">
        <v>18.771999999999998</v>
      </c>
      <c r="P12" s="67" t="s">
        <v>0</v>
      </c>
      <c r="Q12" s="124">
        <v>18.798999999999999</v>
      </c>
      <c r="R12" s="146" t="s">
        <v>0</v>
      </c>
      <c r="S12" s="124">
        <v>18.488</v>
      </c>
      <c r="T12" s="177"/>
      <c r="U12" s="124">
        <v>19.041896000000001</v>
      </c>
      <c r="V12" s="177" t="s">
        <v>0</v>
      </c>
      <c r="W12" s="262"/>
    </row>
    <row r="13" spans="1:23" x14ac:dyDescent="0.2">
      <c r="A13" s="76" t="s">
        <v>132</v>
      </c>
      <c r="B13" s="76"/>
      <c r="C13" s="124" t="s">
        <v>1</v>
      </c>
      <c r="D13" s="37" t="s">
        <v>0</v>
      </c>
      <c r="E13" s="124" t="s">
        <v>1</v>
      </c>
      <c r="F13" s="37" t="s">
        <v>0</v>
      </c>
      <c r="G13" s="124" t="s">
        <v>1</v>
      </c>
      <c r="H13" s="37" t="s">
        <v>0</v>
      </c>
      <c r="I13" s="124" t="s">
        <v>1</v>
      </c>
      <c r="J13" s="37" t="s">
        <v>0</v>
      </c>
      <c r="K13" s="124" t="s">
        <v>1</v>
      </c>
      <c r="L13" s="37" t="s">
        <v>0</v>
      </c>
      <c r="M13" s="124">
        <v>54.576000000000001</v>
      </c>
      <c r="N13" s="37" t="s">
        <v>0</v>
      </c>
      <c r="O13" s="124">
        <v>66.242000000000004</v>
      </c>
      <c r="P13" s="67" t="s">
        <v>0</v>
      </c>
      <c r="Q13" s="124">
        <v>69.758399999999995</v>
      </c>
      <c r="R13" s="146" t="s">
        <v>0</v>
      </c>
      <c r="S13" s="124">
        <v>68.993499999999997</v>
      </c>
      <c r="T13" s="177"/>
      <c r="U13" s="124">
        <v>69.332999999999998</v>
      </c>
      <c r="V13" s="177" t="s">
        <v>0</v>
      </c>
      <c r="W13" s="262"/>
    </row>
    <row r="14" spans="1:23" x14ac:dyDescent="0.2">
      <c r="A14" s="92" t="s">
        <v>84</v>
      </c>
      <c r="B14" s="92"/>
      <c r="C14" s="106" t="s">
        <v>1</v>
      </c>
      <c r="D14" s="68" t="s">
        <v>0</v>
      </c>
      <c r="E14" s="106">
        <v>1.1419999999999999</v>
      </c>
      <c r="F14" s="68" t="s">
        <v>0</v>
      </c>
      <c r="G14" s="106">
        <v>0.40400000000000003</v>
      </c>
      <c r="H14" s="68" t="s">
        <v>0</v>
      </c>
      <c r="I14" s="106">
        <v>0.498</v>
      </c>
      <c r="J14" s="68" t="s">
        <v>0</v>
      </c>
      <c r="K14" s="106">
        <v>0.65439999999999998</v>
      </c>
      <c r="L14" s="68" t="s">
        <v>0</v>
      </c>
      <c r="M14" s="106">
        <v>0.51949999999999996</v>
      </c>
      <c r="N14" s="68" t="s">
        <v>0</v>
      </c>
      <c r="O14" s="106">
        <v>0.57489999999999997</v>
      </c>
      <c r="P14" s="68" t="s">
        <v>0</v>
      </c>
      <c r="Q14" s="106">
        <v>1.8297000000000001</v>
      </c>
      <c r="R14" s="179" t="s">
        <v>0</v>
      </c>
      <c r="S14" s="106">
        <v>2.6431</v>
      </c>
      <c r="T14" s="178"/>
      <c r="U14" s="106">
        <v>2.7891900000000001</v>
      </c>
      <c r="V14" s="178" t="s">
        <v>0</v>
      </c>
      <c r="W14" s="262"/>
    </row>
    <row r="15" spans="1:23" s="122" customFormat="1" ht="50.25" customHeight="1" x14ac:dyDescent="0.2">
      <c r="A15" s="311" t="s">
        <v>96</v>
      </c>
      <c r="B15" s="311"/>
      <c r="C15" s="311"/>
      <c r="D15" s="311"/>
      <c r="E15" s="311"/>
      <c r="F15" s="311"/>
      <c r="G15" s="311"/>
      <c r="H15" s="311"/>
      <c r="I15" s="311"/>
      <c r="J15" s="311"/>
      <c r="K15" s="311"/>
      <c r="L15" s="311"/>
      <c r="M15" s="311"/>
      <c r="N15" s="311"/>
      <c r="O15" s="311"/>
      <c r="P15" s="311"/>
      <c r="Q15" s="311"/>
      <c r="R15" s="311"/>
      <c r="S15" s="311"/>
      <c r="T15" s="311"/>
    </row>
    <row r="16" spans="1:23" s="122" customFormat="1" ht="27" customHeight="1" x14ac:dyDescent="0.2">
      <c r="A16" s="304" t="s">
        <v>89</v>
      </c>
      <c r="B16" s="304"/>
      <c r="C16" s="304"/>
      <c r="D16" s="304"/>
      <c r="E16" s="304"/>
      <c r="F16" s="304"/>
      <c r="G16" s="304"/>
      <c r="H16" s="304"/>
      <c r="I16" s="304"/>
      <c r="J16" s="304"/>
      <c r="K16" s="304"/>
      <c r="L16" s="304"/>
      <c r="M16" s="304"/>
      <c r="N16" s="304"/>
      <c r="O16" s="304"/>
      <c r="P16" s="304"/>
      <c r="Q16" s="304"/>
      <c r="R16" s="304"/>
      <c r="S16" s="304"/>
      <c r="T16" s="304"/>
      <c r="U16" s="304"/>
      <c r="V16" s="304"/>
    </row>
    <row r="17" spans="1:22" ht="74.25" customHeight="1" x14ac:dyDescent="0.2">
      <c r="A17" s="303" t="s">
        <v>171</v>
      </c>
      <c r="B17" s="303"/>
      <c r="C17" s="303"/>
      <c r="D17" s="303"/>
      <c r="E17" s="303"/>
      <c r="F17" s="303"/>
      <c r="G17" s="303"/>
      <c r="H17" s="303"/>
      <c r="I17" s="303"/>
      <c r="J17" s="303"/>
      <c r="K17" s="303"/>
      <c r="L17" s="303"/>
      <c r="M17" s="303"/>
      <c r="N17" s="303"/>
      <c r="O17" s="303"/>
      <c r="P17" s="303"/>
      <c r="Q17" s="303"/>
      <c r="R17" s="303"/>
      <c r="S17" s="303"/>
      <c r="T17" s="303"/>
      <c r="U17" s="7"/>
      <c r="V17" s="7"/>
    </row>
  </sheetData>
  <mergeCells count="3">
    <mergeCell ref="A15:T15"/>
    <mergeCell ref="A17:T17"/>
    <mergeCell ref="A16:V16"/>
  </mergeCells>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2"/>
  <dimension ref="A1:X16"/>
  <sheetViews>
    <sheetView zoomScaleNormal="100" workbookViewId="0"/>
  </sheetViews>
  <sheetFormatPr defaultColWidth="8.85546875" defaultRowHeight="11.25" x14ac:dyDescent="0.2"/>
  <cols>
    <col min="1" max="1" width="21" style="7" customWidth="1"/>
    <col min="2" max="2" width="1.140625" style="7" customWidth="1"/>
    <col min="3" max="3" width="5.7109375" style="33" bestFit="1" customWidth="1"/>
    <col min="4" max="4" width="1.140625" style="33" customWidth="1"/>
    <col min="5" max="5" width="5.7109375" style="7" bestFit="1" customWidth="1"/>
    <col min="6" max="6" width="1.140625" style="33" customWidth="1"/>
    <col min="7" max="7" width="5.7109375" style="33" bestFit="1" customWidth="1"/>
    <col min="8" max="8" width="1.140625" style="33" customWidth="1"/>
    <col min="9" max="9" width="5.7109375" style="7" bestFit="1" customWidth="1"/>
    <col min="10" max="10" width="1.140625" style="33" customWidth="1"/>
    <col min="11" max="11" width="5.7109375" style="33" bestFit="1" customWidth="1"/>
    <col min="12" max="12" width="1.140625" style="33" customWidth="1"/>
    <col min="13" max="13" width="5.7109375" style="7" bestFit="1" customWidth="1"/>
    <col min="14" max="14" width="1.140625" style="33" customWidth="1"/>
    <col min="15" max="15" width="5.7109375" style="33" bestFit="1" customWidth="1"/>
    <col min="16" max="16" width="1.140625" style="33" customWidth="1"/>
    <col min="17" max="17" width="5.7109375" style="7" bestFit="1" customWidth="1"/>
    <col min="18" max="18" width="1.140625" style="33" customWidth="1"/>
    <col min="19" max="19" width="5.7109375" style="127" bestFit="1" customWidth="1"/>
    <col min="20" max="20" width="1.140625" style="33" customWidth="1"/>
    <col min="21" max="21" width="5.7109375" style="127" bestFit="1" customWidth="1"/>
    <col min="22" max="22" width="1.140625" style="33" customWidth="1"/>
    <col min="23" max="166" width="9.140625" style="7"/>
    <col min="167" max="167" width="5.85546875" style="7" customWidth="1"/>
    <col min="168" max="173" width="10.140625" style="7" customWidth="1"/>
    <col min="174" max="422" width="9.140625" style="7"/>
    <col min="423" max="423" width="5.85546875" style="7" customWidth="1"/>
    <col min="424" max="429" width="10.140625" style="7" customWidth="1"/>
    <col min="430" max="678" width="9.140625" style="7"/>
    <col min="679" max="679" width="5.85546875" style="7" customWidth="1"/>
    <col min="680" max="685" width="10.140625" style="7" customWidth="1"/>
    <col min="686" max="934" width="9.140625" style="7"/>
    <col min="935" max="935" width="5.85546875" style="7" customWidth="1"/>
    <col min="936" max="941" width="10.140625" style="7" customWidth="1"/>
    <col min="942" max="1190" width="9.140625" style="7"/>
    <col min="1191" max="1191" width="5.85546875" style="7" customWidth="1"/>
    <col min="1192" max="1197" width="10.140625" style="7" customWidth="1"/>
    <col min="1198" max="1446" width="9.140625" style="7"/>
    <col min="1447" max="1447" width="5.85546875" style="7" customWidth="1"/>
    <col min="1448" max="1453" width="10.140625" style="7" customWidth="1"/>
    <col min="1454" max="1702" width="9.140625" style="7"/>
    <col min="1703" max="1703" width="5.85546875" style="7" customWidth="1"/>
    <col min="1704" max="1709" width="10.140625" style="7" customWidth="1"/>
    <col min="1710" max="1958" width="9.140625" style="7"/>
    <col min="1959" max="1959" width="5.85546875" style="7" customWidth="1"/>
    <col min="1960" max="1965" width="10.140625" style="7" customWidth="1"/>
    <col min="1966" max="2214" width="9.140625" style="7"/>
    <col min="2215" max="2215" width="5.85546875" style="7" customWidth="1"/>
    <col min="2216" max="2221" width="10.140625" style="7" customWidth="1"/>
    <col min="2222" max="2470" width="9.140625" style="7"/>
    <col min="2471" max="2471" width="5.85546875" style="7" customWidth="1"/>
    <col min="2472" max="2477" width="10.140625" style="7" customWidth="1"/>
    <col min="2478" max="2726" width="9.140625" style="7"/>
    <col min="2727" max="2727" width="5.85546875" style="7" customWidth="1"/>
    <col min="2728" max="2733" width="10.140625" style="7" customWidth="1"/>
    <col min="2734" max="2982" width="9.140625" style="7"/>
    <col min="2983" max="2983" width="5.85546875" style="7" customWidth="1"/>
    <col min="2984" max="2989" width="10.140625" style="7" customWidth="1"/>
    <col min="2990" max="3238" width="9.140625" style="7"/>
    <col min="3239" max="3239" width="5.85546875" style="7" customWidth="1"/>
    <col min="3240" max="3245" width="10.140625" style="7" customWidth="1"/>
    <col min="3246" max="3494" width="9.140625" style="7"/>
    <col min="3495" max="3495" width="5.85546875" style="7" customWidth="1"/>
    <col min="3496" max="3501" width="10.140625" style="7" customWidth="1"/>
    <col min="3502" max="3750" width="9.140625" style="7"/>
    <col min="3751" max="3751" width="5.85546875" style="7" customWidth="1"/>
    <col min="3752" max="3757" width="10.140625" style="7" customWidth="1"/>
    <col min="3758" max="4006" width="9.140625" style="7"/>
    <col min="4007" max="4007" width="5.85546875" style="7" customWidth="1"/>
    <col min="4008" max="4013" width="10.140625" style="7" customWidth="1"/>
    <col min="4014" max="4262" width="9.140625" style="7"/>
    <col min="4263" max="4263" width="5.85546875" style="7" customWidth="1"/>
    <col min="4264" max="4269" width="10.140625" style="7" customWidth="1"/>
    <col min="4270" max="4518" width="9.140625" style="7"/>
    <col min="4519" max="4519" width="5.85546875" style="7" customWidth="1"/>
    <col min="4520" max="4525" width="10.140625" style="7" customWidth="1"/>
    <col min="4526" max="4774" width="9.140625" style="7"/>
    <col min="4775" max="4775" width="5.85546875" style="7" customWidth="1"/>
    <col min="4776" max="4781" width="10.140625" style="7" customWidth="1"/>
    <col min="4782" max="5030" width="9.140625" style="7"/>
    <col min="5031" max="5031" width="5.85546875" style="7" customWidth="1"/>
    <col min="5032" max="5037" width="10.140625" style="7" customWidth="1"/>
    <col min="5038" max="5286" width="9.140625" style="7"/>
    <col min="5287" max="5287" width="5.85546875" style="7" customWidth="1"/>
    <col min="5288" max="5293" width="10.140625" style="7" customWidth="1"/>
    <col min="5294" max="5542" width="9.140625" style="7"/>
    <col min="5543" max="5543" width="5.85546875" style="7" customWidth="1"/>
    <col min="5544" max="5549" width="10.140625" style="7" customWidth="1"/>
    <col min="5550" max="5798" width="9.140625" style="7"/>
    <col min="5799" max="5799" width="5.85546875" style="7" customWidth="1"/>
    <col min="5800" max="5805" width="10.140625" style="7" customWidth="1"/>
    <col min="5806" max="6054" width="9.140625" style="7"/>
    <col min="6055" max="6055" width="5.85546875" style="7" customWidth="1"/>
    <col min="6056" max="6061" width="10.140625" style="7" customWidth="1"/>
    <col min="6062" max="6310" width="9.140625" style="7"/>
    <col min="6311" max="6311" width="5.85546875" style="7" customWidth="1"/>
    <col min="6312" max="6317" width="10.140625" style="7" customWidth="1"/>
    <col min="6318" max="6566" width="9.140625" style="7"/>
    <col min="6567" max="6567" width="5.85546875" style="7" customWidth="1"/>
    <col min="6568" max="6573" width="10.140625" style="7" customWidth="1"/>
    <col min="6574" max="6822" width="9.140625" style="7"/>
    <col min="6823" max="6823" width="5.85546875" style="7" customWidth="1"/>
    <col min="6824" max="6829" width="10.140625" style="7" customWidth="1"/>
    <col min="6830" max="7078" width="9.140625" style="7"/>
    <col min="7079" max="7079" width="5.85546875" style="7" customWidth="1"/>
    <col min="7080" max="7085" width="10.140625" style="7" customWidth="1"/>
    <col min="7086" max="7334" width="9.140625" style="7"/>
    <col min="7335" max="7335" width="5.85546875" style="7" customWidth="1"/>
    <col min="7336" max="7341" width="10.140625" style="7" customWidth="1"/>
    <col min="7342" max="7590" width="9.140625" style="7"/>
    <col min="7591" max="7591" width="5.85546875" style="7" customWidth="1"/>
    <col min="7592" max="7597" width="10.140625" style="7" customWidth="1"/>
    <col min="7598" max="7846" width="9.140625" style="7"/>
    <col min="7847" max="7847" width="5.85546875" style="7" customWidth="1"/>
    <col min="7848" max="7853" width="10.140625" style="7" customWidth="1"/>
    <col min="7854" max="8102" width="9.140625" style="7"/>
    <col min="8103" max="8103" width="5.85546875" style="7" customWidth="1"/>
    <col min="8104" max="8109" width="10.140625" style="7" customWidth="1"/>
    <col min="8110" max="8358" width="9.140625" style="7"/>
    <col min="8359" max="8359" width="5.85546875" style="7" customWidth="1"/>
    <col min="8360" max="8365" width="10.140625" style="7" customWidth="1"/>
    <col min="8366" max="8614" width="9.140625" style="7"/>
    <col min="8615" max="8615" width="5.85546875" style="7" customWidth="1"/>
    <col min="8616" max="8621" width="10.140625" style="7" customWidth="1"/>
    <col min="8622" max="8870" width="9.140625" style="7"/>
    <col min="8871" max="8871" width="5.85546875" style="7" customWidth="1"/>
    <col min="8872" max="8877" width="10.140625" style="7" customWidth="1"/>
    <col min="8878" max="9126" width="9.140625" style="7"/>
    <col min="9127" max="9127" width="5.85546875" style="7" customWidth="1"/>
    <col min="9128" max="9133" width="10.140625" style="7" customWidth="1"/>
    <col min="9134" max="9382" width="9.140625" style="7"/>
    <col min="9383" max="9383" width="5.85546875" style="7" customWidth="1"/>
    <col min="9384" max="9389" width="10.140625" style="7" customWidth="1"/>
    <col min="9390" max="9638" width="9.140625" style="7"/>
    <col min="9639" max="9639" width="5.85546875" style="7" customWidth="1"/>
    <col min="9640" max="9645" width="10.140625" style="7" customWidth="1"/>
    <col min="9646" max="9894" width="9.140625" style="7"/>
    <col min="9895" max="9895" width="5.85546875" style="7" customWidth="1"/>
    <col min="9896" max="9901" width="10.140625" style="7" customWidth="1"/>
    <col min="9902" max="10150" width="9.140625" style="7"/>
    <col min="10151" max="10151" width="5.85546875" style="7" customWidth="1"/>
    <col min="10152" max="10157" width="10.140625" style="7" customWidth="1"/>
    <col min="10158" max="10406" width="9.140625" style="7"/>
    <col min="10407" max="10407" width="5.85546875" style="7" customWidth="1"/>
    <col min="10408" max="10413" width="10.140625" style="7" customWidth="1"/>
    <col min="10414" max="10662" width="9.140625" style="7"/>
    <col min="10663" max="10663" width="5.85546875" style="7" customWidth="1"/>
    <col min="10664" max="10669" width="10.140625" style="7" customWidth="1"/>
    <col min="10670" max="10918" width="9.140625" style="7"/>
    <col min="10919" max="10919" width="5.85546875" style="7" customWidth="1"/>
    <col min="10920" max="10925" width="10.140625" style="7" customWidth="1"/>
    <col min="10926" max="11174" width="9.140625" style="7"/>
    <col min="11175" max="11175" width="5.85546875" style="7" customWidth="1"/>
    <col min="11176" max="11181" width="10.140625" style="7" customWidth="1"/>
    <col min="11182" max="11430" width="9.140625" style="7"/>
    <col min="11431" max="11431" width="5.85546875" style="7" customWidth="1"/>
    <col min="11432" max="11437" width="10.140625" style="7" customWidth="1"/>
    <col min="11438" max="11686" width="9.140625" style="7"/>
    <col min="11687" max="11687" width="5.85546875" style="7" customWidth="1"/>
    <col min="11688" max="11693" width="10.140625" style="7" customWidth="1"/>
    <col min="11694" max="11942" width="9.140625" style="7"/>
    <col min="11943" max="11943" width="5.85546875" style="7" customWidth="1"/>
    <col min="11944" max="11949" width="10.140625" style="7" customWidth="1"/>
    <col min="11950" max="12198" width="9.140625" style="7"/>
    <col min="12199" max="12199" width="5.85546875" style="7" customWidth="1"/>
    <col min="12200" max="12205" width="10.140625" style="7" customWidth="1"/>
    <col min="12206" max="12454" width="9.140625" style="7"/>
    <col min="12455" max="12455" width="5.85546875" style="7" customWidth="1"/>
    <col min="12456" max="12461" width="10.140625" style="7" customWidth="1"/>
    <col min="12462" max="12710" width="9.140625" style="7"/>
    <col min="12711" max="12711" width="5.85546875" style="7" customWidth="1"/>
    <col min="12712" max="12717" width="10.140625" style="7" customWidth="1"/>
    <col min="12718" max="12966" width="9.140625" style="7"/>
    <col min="12967" max="12967" width="5.85546875" style="7" customWidth="1"/>
    <col min="12968" max="12973" width="10.140625" style="7" customWidth="1"/>
    <col min="12974" max="13222" width="9.140625" style="7"/>
    <col min="13223" max="13223" width="5.85546875" style="7" customWidth="1"/>
    <col min="13224" max="13229" width="10.140625" style="7" customWidth="1"/>
    <col min="13230" max="13478" width="9.140625" style="7"/>
    <col min="13479" max="13479" width="5.85546875" style="7" customWidth="1"/>
    <col min="13480" max="13485" width="10.140625" style="7" customWidth="1"/>
    <col min="13486" max="13734" width="9.140625" style="7"/>
    <col min="13735" max="13735" width="5.85546875" style="7" customWidth="1"/>
    <col min="13736" max="13741" width="10.140625" style="7" customWidth="1"/>
    <col min="13742" max="13990" width="9.140625" style="7"/>
    <col min="13991" max="13991" width="5.85546875" style="7" customWidth="1"/>
    <col min="13992" max="13997" width="10.140625" style="7" customWidth="1"/>
    <col min="13998" max="14246" width="9.140625" style="7"/>
    <col min="14247" max="14247" width="5.85546875" style="7" customWidth="1"/>
    <col min="14248" max="14253" width="10.140625" style="7" customWidth="1"/>
    <col min="14254" max="14502" width="9.140625" style="7"/>
    <col min="14503" max="14503" width="5.85546875" style="7" customWidth="1"/>
    <col min="14504" max="14509" width="10.140625" style="7" customWidth="1"/>
    <col min="14510" max="14758" width="9.140625" style="7"/>
    <col min="14759" max="14759" width="5.85546875" style="7" customWidth="1"/>
    <col min="14760" max="14765" width="10.140625" style="7" customWidth="1"/>
    <col min="14766" max="15014" width="9.140625" style="7"/>
    <col min="15015" max="15015" width="5.85546875" style="7" customWidth="1"/>
    <col min="15016" max="15021" width="10.140625" style="7" customWidth="1"/>
    <col min="15022" max="15270" width="9.140625" style="7"/>
    <col min="15271" max="15271" width="5.85546875" style="7" customWidth="1"/>
    <col min="15272" max="15277" width="10.140625" style="7" customWidth="1"/>
    <col min="15278" max="15526" width="9.140625" style="7"/>
    <col min="15527" max="15527" width="5.85546875" style="7" customWidth="1"/>
    <col min="15528" max="15533" width="10.140625" style="7" customWidth="1"/>
    <col min="15534" max="15782" width="9.140625" style="7"/>
    <col min="15783" max="15783" width="5.85546875" style="7" customWidth="1"/>
    <col min="15784" max="15789" width="10.140625" style="7" customWidth="1"/>
    <col min="15790" max="16038" width="9.140625" style="7"/>
    <col min="16039" max="16039" width="5.85546875" style="7" customWidth="1"/>
    <col min="16040" max="16045" width="10.140625" style="7" customWidth="1"/>
    <col min="16046" max="16384" width="9.140625" style="7"/>
  </cols>
  <sheetData>
    <row r="1" spans="1:24" s="40" customFormat="1" ht="14.25" x14ac:dyDescent="0.2">
      <c r="A1" s="61" t="s">
        <v>172</v>
      </c>
      <c r="C1" s="33"/>
      <c r="D1" s="33"/>
      <c r="F1" s="33"/>
      <c r="G1" s="33"/>
      <c r="H1" s="33"/>
      <c r="J1" s="33"/>
      <c r="K1" s="33"/>
      <c r="L1" s="33"/>
      <c r="N1" s="33"/>
      <c r="O1" s="33"/>
      <c r="P1" s="33"/>
      <c r="R1" s="33"/>
      <c r="S1" s="138"/>
      <c r="T1" s="33"/>
      <c r="U1" s="138"/>
      <c r="V1" s="33"/>
    </row>
    <row r="2" spans="1:24" ht="21" customHeight="1" x14ac:dyDescent="0.2">
      <c r="A2" s="62" t="s">
        <v>173</v>
      </c>
      <c r="B2" s="6"/>
      <c r="C2" s="32"/>
      <c r="D2" s="32"/>
      <c r="E2" s="6"/>
      <c r="F2" s="32"/>
      <c r="G2" s="32"/>
      <c r="H2" s="32"/>
      <c r="I2" s="6"/>
      <c r="J2" s="32"/>
      <c r="K2" s="32"/>
      <c r="L2" s="32"/>
      <c r="M2" s="6"/>
      <c r="N2" s="32"/>
      <c r="O2" s="32"/>
      <c r="P2" s="32"/>
      <c r="R2" s="32"/>
      <c r="T2" s="32"/>
      <c r="V2" s="32"/>
    </row>
    <row r="3" spans="1:24" x14ac:dyDescent="0.2">
      <c r="A3" s="14"/>
      <c r="B3" s="25"/>
      <c r="C3" s="29">
        <v>2012</v>
      </c>
      <c r="D3" s="110"/>
      <c r="E3" s="29">
        <v>2013</v>
      </c>
      <c r="F3" s="110"/>
      <c r="G3" s="29">
        <v>2014</v>
      </c>
      <c r="H3" s="110"/>
      <c r="I3" s="29">
        <v>2015</v>
      </c>
      <c r="J3" s="110"/>
      <c r="K3" s="29">
        <v>2016</v>
      </c>
      <c r="L3" s="110"/>
      <c r="M3" s="29">
        <v>2017</v>
      </c>
      <c r="N3" s="110"/>
      <c r="O3" s="29">
        <v>2018</v>
      </c>
      <c r="P3" s="110"/>
      <c r="Q3" s="29">
        <v>2019</v>
      </c>
      <c r="R3" s="93"/>
      <c r="S3" s="29">
        <v>2020</v>
      </c>
      <c r="T3" s="93"/>
      <c r="U3" s="29">
        <v>2021</v>
      </c>
      <c r="V3" s="93"/>
    </row>
    <row r="4" spans="1:24" ht="15" customHeight="1" x14ac:dyDescent="0.2">
      <c r="A4" s="13" t="s">
        <v>14</v>
      </c>
      <c r="B4" s="19"/>
      <c r="C4" s="133" t="s">
        <v>1</v>
      </c>
      <c r="D4" s="234" t="s">
        <v>0</v>
      </c>
      <c r="E4" s="133" t="s">
        <v>1</v>
      </c>
      <c r="F4" s="234" t="s">
        <v>0</v>
      </c>
      <c r="G4" s="133" t="s">
        <v>1</v>
      </c>
      <c r="H4" s="234" t="s">
        <v>0</v>
      </c>
      <c r="I4" s="133" t="s">
        <v>1</v>
      </c>
      <c r="J4" s="234" t="s">
        <v>0</v>
      </c>
      <c r="K4" s="133" t="s">
        <v>1</v>
      </c>
      <c r="L4" s="234" t="s">
        <v>0</v>
      </c>
      <c r="M4" s="133" t="s">
        <v>1</v>
      </c>
      <c r="N4" s="234" t="s">
        <v>0</v>
      </c>
      <c r="O4" s="133" t="s">
        <v>1</v>
      </c>
      <c r="P4" s="234" t="s">
        <v>0</v>
      </c>
      <c r="Q4" s="133" t="s">
        <v>1</v>
      </c>
      <c r="R4" s="234" t="s">
        <v>0</v>
      </c>
      <c r="S4" s="133" t="s">
        <v>1</v>
      </c>
      <c r="T4" s="234"/>
      <c r="U4" s="133" t="s">
        <v>1</v>
      </c>
      <c r="V4" s="146" t="s">
        <v>0</v>
      </c>
      <c r="W4" s="122"/>
      <c r="X4" s="122"/>
    </row>
    <row r="5" spans="1:24" s="105" customFormat="1" ht="27.95" customHeight="1" x14ac:dyDescent="0.2">
      <c r="A5" s="96" t="s">
        <v>56</v>
      </c>
      <c r="B5" s="19"/>
      <c r="C5" s="144" t="s">
        <v>1</v>
      </c>
      <c r="D5" s="235" t="s">
        <v>0</v>
      </c>
      <c r="E5" s="144" t="s">
        <v>1</v>
      </c>
      <c r="F5" s="235" t="s">
        <v>0</v>
      </c>
      <c r="G5" s="144" t="s">
        <v>1</v>
      </c>
      <c r="H5" s="235" t="s">
        <v>0</v>
      </c>
      <c r="I5" s="144" t="s">
        <v>1</v>
      </c>
      <c r="J5" s="235" t="s">
        <v>0</v>
      </c>
      <c r="K5" s="144" t="s">
        <v>1</v>
      </c>
      <c r="L5" s="235" t="s">
        <v>0</v>
      </c>
      <c r="M5" s="133" t="s">
        <v>1</v>
      </c>
      <c r="N5" s="235" t="s">
        <v>0</v>
      </c>
      <c r="O5" s="133" t="s">
        <v>1</v>
      </c>
      <c r="P5" s="234" t="s">
        <v>0</v>
      </c>
      <c r="Q5" s="133" t="s">
        <v>1</v>
      </c>
      <c r="R5" s="235" t="s">
        <v>0</v>
      </c>
      <c r="S5" s="133" t="s">
        <v>1</v>
      </c>
      <c r="T5" s="235"/>
      <c r="U5" s="133" t="s">
        <v>1</v>
      </c>
      <c r="V5" s="88" t="s">
        <v>0</v>
      </c>
      <c r="W5" s="122"/>
      <c r="X5" s="122"/>
    </row>
    <row r="6" spans="1:24" s="105" customFormat="1" ht="21.95" customHeight="1" x14ac:dyDescent="0.2">
      <c r="A6" s="109" t="s">
        <v>131</v>
      </c>
      <c r="B6" s="19"/>
      <c r="C6" s="144" t="s">
        <v>1</v>
      </c>
      <c r="D6" s="235" t="s">
        <v>0</v>
      </c>
      <c r="E6" s="144" t="s">
        <v>1</v>
      </c>
      <c r="F6" s="235" t="s">
        <v>0</v>
      </c>
      <c r="G6" s="144" t="s">
        <v>1</v>
      </c>
      <c r="H6" s="235" t="s">
        <v>0</v>
      </c>
      <c r="I6" s="144" t="s">
        <v>1</v>
      </c>
      <c r="J6" s="235" t="s">
        <v>0</v>
      </c>
      <c r="K6" s="144" t="s">
        <v>1</v>
      </c>
      <c r="L6" s="235" t="s">
        <v>0</v>
      </c>
      <c r="M6" s="225" t="s">
        <v>1</v>
      </c>
      <c r="N6" s="235" t="s">
        <v>0</v>
      </c>
      <c r="O6" s="133">
        <v>158.83629999999999</v>
      </c>
      <c r="P6" s="234" t="s">
        <v>0</v>
      </c>
      <c r="Q6" s="133">
        <v>159.7371</v>
      </c>
      <c r="R6" s="235" t="s">
        <v>0</v>
      </c>
      <c r="S6" s="133">
        <v>52.593800000000002</v>
      </c>
      <c r="T6" s="235"/>
      <c r="U6" s="133">
        <v>54.655348500000002</v>
      </c>
      <c r="V6" s="88" t="s">
        <v>0</v>
      </c>
      <c r="W6" s="262"/>
      <c r="X6" s="122"/>
    </row>
    <row r="7" spans="1:24" s="105" customFormat="1" x14ac:dyDescent="0.2">
      <c r="A7" s="76" t="s">
        <v>132</v>
      </c>
      <c r="B7" s="19" t="s">
        <v>0</v>
      </c>
      <c r="C7" s="144" t="s">
        <v>1</v>
      </c>
      <c r="D7" s="235" t="s">
        <v>0</v>
      </c>
      <c r="E7" s="144" t="s">
        <v>1</v>
      </c>
      <c r="F7" s="235" t="s">
        <v>0</v>
      </c>
      <c r="G7" s="144" t="s">
        <v>1</v>
      </c>
      <c r="H7" s="235" t="s">
        <v>0</v>
      </c>
      <c r="I7" s="144" t="s">
        <v>1</v>
      </c>
      <c r="J7" s="235" t="s">
        <v>0</v>
      </c>
      <c r="K7" s="144" t="s">
        <v>1</v>
      </c>
      <c r="L7" s="235" t="s">
        <v>0</v>
      </c>
      <c r="M7" s="225" t="s">
        <v>1</v>
      </c>
      <c r="N7" s="235" t="s">
        <v>0</v>
      </c>
      <c r="O7" s="133" t="s">
        <v>1</v>
      </c>
      <c r="P7" s="234" t="s">
        <v>0</v>
      </c>
      <c r="Q7" s="133" t="s">
        <v>1</v>
      </c>
      <c r="R7" s="235" t="s">
        <v>0</v>
      </c>
      <c r="S7" s="133" t="s">
        <v>1</v>
      </c>
      <c r="T7" s="235"/>
      <c r="U7" s="133" t="s">
        <v>1</v>
      </c>
      <c r="V7" s="88" t="s">
        <v>0</v>
      </c>
      <c r="W7" s="262"/>
      <c r="X7" s="122"/>
    </row>
    <row r="8" spans="1:24" x14ac:dyDescent="0.2">
      <c r="A8" s="76" t="s">
        <v>84</v>
      </c>
      <c r="B8" s="19" t="s">
        <v>0</v>
      </c>
      <c r="C8" s="144" t="s">
        <v>1</v>
      </c>
      <c r="D8" s="235" t="s">
        <v>0</v>
      </c>
      <c r="E8" s="144" t="s">
        <v>1</v>
      </c>
      <c r="F8" s="235" t="s">
        <v>0</v>
      </c>
      <c r="G8" s="144" t="s">
        <v>1</v>
      </c>
      <c r="H8" s="235" t="s">
        <v>0</v>
      </c>
      <c r="I8" s="144" t="s">
        <v>1</v>
      </c>
      <c r="J8" s="235" t="s">
        <v>0</v>
      </c>
      <c r="K8" s="144" t="s">
        <v>1</v>
      </c>
      <c r="L8" s="235" t="s">
        <v>0</v>
      </c>
      <c r="M8" s="225" t="s">
        <v>1</v>
      </c>
      <c r="N8" s="235" t="s">
        <v>0</v>
      </c>
      <c r="O8" s="133" t="s">
        <v>1</v>
      </c>
      <c r="P8" s="234" t="s">
        <v>0</v>
      </c>
      <c r="Q8" s="133">
        <v>2.8815</v>
      </c>
      <c r="R8" s="235" t="s">
        <v>0</v>
      </c>
      <c r="S8" s="133" t="s">
        <v>1</v>
      </c>
      <c r="T8" s="235"/>
      <c r="U8" s="133" t="s">
        <v>1</v>
      </c>
      <c r="V8" s="88" t="s">
        <v>0</v>
      </c>
      <c r="W8" s="262"/>
      <c r="X8" s="122"/>
    </row>
    <row r="9" spans="1:24" s="6" customFormat="1" ht="27.95" customHeight="1" x14ac:dyDescent="0.2">
      <c r="A9" s="96" t="s">
        <v>54</v>
      </c>
      <c r="B9" s="26"/>
      <c r="C9" s="124">
        <v>14492.409</v>
      </c>
      <c r="D9" s="67" t="s">
        <v>0</v>
      </c>
      <c r="E9" s="124">
        <v>14390.779</v>
      </c>
      <c r="F9" s="67" t="s">
        <v>0</v>
      </c>
      <c r="G9" s="124">
        <v>15197.725899999999</v>
      </c>
      <c r="H9" s="67" t="s">
        <v>0</v>
      </c>
      <c r="I9" s="124">
        <v>15760.772000000001</v>
      </c>
      <c r="J9" s="67" t="s">
        <v>0</v>
      </c>
      <c r="K9" s="124">
        <v>16061.28</v>
      </c>
      <c r="L9" s="67" t="s">
        <v>0</v>
      </c>
      <c r="M9" s="124">
        <v>16292.910599999999</v>
      </c>
      <c r="N9" s="67" t="s">
        <v>0</v>
      </c>
      <c r="O9" s="124">
        <v>16648.507900000001</v>
      </c>
      <c r="P9" s="67" t="s">
        <v>0</v>
      </c>
      <c r="Q9" s="124">
        <v>17099.6957</v>
      </c>
      <c r="S9" s="124">
        <v>10969.1684</v>
      </c>
      <c r="T9" s="146" t="s">
        <v>18</v>
      </c>
      <c r="U9" s="124">
        <v>10180.652899999999</v>
      </c>
      <c r="V9" s="146" t="s">
        <v>0</v>
      </c>
      <c r="W9" s="262"/>
    </row>
    <row r="10" spans="1:24" s="6" customFormat="1" ht="21.95" customHeight="1" x14ac:dyDescent="0.2">
      <c r="A10" s="109" t="s">
        <v>131</v>
      </c>
      <c r="B10" s="26"/>
      <c r="C10" s="124">
        <v>6586.53</v>
      </c>
      <c r="D10" s="67" t="s">
        <v>0</v>
      </c>
      <c r="E10" s="124">
        <v>6540.6480000000001</v>
      </c>
      <c r="F10" s="67" t="s">
        <v>0</v>
      </c>
      <c r="G10" s="124">
        <v>6604.174</v>
      </c>
      <c r="H10" s="67" t="s">
        <v>0</v>
      </c>
      <c r="I10" s="124">
        <v>6808.1090000000004</v>
      </c>
      <c r="J10" s="67" t="s">
        <v>0</v>
      </c>
      <c r="K10" s="124">
        <v>7049.2269999999999</v>
      </c>
      <c r="L10" s="67" t="s">
        <v>0</v>
      </c>
      <c r="M10" s="124">
        <v>7150.384</v>
      </c>
      <c r="N10" s="67" t="s">
        <v>0</v>
      </c>
      <c r="O10" s="124">
        <v>7280.2190000000001</v>
      </c>
      <c r="P10" s="67" t="s">
        <v>0</v>
      </c>
      <c r="Q10" s="124">
        <v>7167.4139999999998</v>
      </c>
      <c r="R10" s="146" t="s">
        <v>0</v>
      </c>
      <c r="S10" s="124">
        <v>4585.2749999999996</v>
      </c>
      <c r="T10" s="292" t="s">
        <v>18</v>
      </c>
      <c r="U10" s="124">
        <v>4311.7030000000004</v>
      </c>
      <c r="V10" s="146" t="s">
        <v>0</v>
      </c>
      <c r="W10" s="262"/>
    </row>
    <row r="11" spans="1:24" x14ac:dyDescent="0.2">
      <c r="A11" s="76" t="s">
        <v>120</v>
      </c>
      <c r="B11" s="26"/>
      <c r="C11" s="124">
        <v>1796</v>
      </c>
      <c r="D11" s="67" t="s">
        <v>0</v>
      </c>
      <c r="E11" s="124">
        <v>1841</v>
      </c>
      <c r="F11" s="67" t="s">
        <v>0</v>
      </c>
      <c r="G11" s="124">
        <v>1848</v>
      </c>
      <c r="H11" s="67" t="s">
        <v>0</v>
      </c>
      <c r="I11" s="124">
        <v>1892</v>
      </c>
      <c r="J11" s="67" t="s">
        <v>0</v>
      </c>
      <c r="K11" s="124">
        <v>1958</v>
      </c>
      <c r="L11" s="67" t="s">
        <v>0</v>
      </c>
      <c r="M11" s="124">
        <v>1979</v>
      </c>
      <c r="N11" s="67" t="s">
        <v>0</v>
      </c>
      <c r="O11" s="124">
        <v>1991</v>
      </c>
      <c r="P11" s="67" t="s">
        <v>0</v>
      </c>
      <c r="Q11" s="124">
        <v>1895</v>
      </c>
      <c r="R11" s="146" t="s">
        <v>0</v>
      </c>
      <c r="S11" s="124">
        <v>1151</v>
      </c>
      <c r="T11" s="146"/>
      <c r="U11" s="124">
        <v>1137</v>
      </c>
      <c r="V11" s="146" t="s">
        <v>0</v>
      </c>
      <c r="W11" s="262"/>
      <c r="X11" s="122"/>
    </row>
    <row r="12" spans="1:24" x14ac:dyDescent="0.2">
      <c r="A12" s="76" t="s">
        <v>91</v>
      </c>
      <c r="B12" s="26"/>
      <c r="C12" s="124">
        <v>1050.1400000000001</v>
      </c>
      <c r="D12" s="67" t="s">
        <v>0</v>
      </c>
      <c r="E12" s="124">
        <v>647.61099999999999</v>
      </c>
      <c r="F12" s="67" t="s">
        <v>0</v>
      </c>
      <c r="G12" s="124">
        <v>610.827</v>
      </c>
      <c r="H12" s="67" t="s">
        <v>0</v>
      </c>
      <c r="I12" s="124">
        <v>621.505</v>
      </c>
      <c r="J12" s="67" t="s">
        <v>0</v>
      </c>
      <c r="K12" s="124">
        <v>663.47199999999998</v>
      </c>
      <c r="L12" s="67" t="s">
        <v>0</v>
      </c>
      <c r="M12" s="124">
        <v>734.69200000000001</v>
      </c>
      <c r="N12" s="67" t="s">
        <v>0</v>
      </c>
      <c r="O12" s="124">
        <v>745.54499999999996</v>
      </c>
      <c r="P12" s="67" t="s">
        <v>0</v>
      </c>
      <c r="Q12" s="124">
        <v>809.35799999999995</v>
      </c>
      <c r="R12" s="146" t="s">
        <v>0</v>
      </c>
      <c r="S12" s="124">
        <v>536.6</v>
      </c>
      <c r="T12" s="146"/>
      <c r="U12" s="124">
        <v>455.43210000000005</v>
      </c>
      <c r="V12" s="146" t="s">
        <v>0</v>
      </c>
      <c r="W12" s="262"/>
      <c r="X12" s="122"/>
    </row>
    <row r="13" spans="1:24" x14ac:dyDescent="0.2">
      <c r="A13" s="76" t="s">
        <v>132</v>
      </c>
      <c r="B13" s="26"/>
      <c r="C13" s="124">
        <v>5059.7389999999996</v>
      </c>
      <c r="D13" s="37" t="s">
        <v>0</v>
      </c>
      <c r="E13" s="124">
        <v>5328.8450000000003</v>
      </c>
      <c r="F13" s="37" t="s">
        <v>0</v>
      </c>
      <c r="G13" s="124">
        <v>6111.5078999999996</v>
      </c>
      <c r="H13" s="37" t="s">
        <v>0</v>
      </c>
      <c r="I13" s="124">
        <v>6415.46</v>
      </c>
      <c r="J13" s="37" t="s">
        <v>0</v>
      </c>
      <c r="K13" s="124">
        <v>6360.5950000000003</v>
      </c>
      <c r="L13" s="37" t="s">
        <v>0</v>
      </c>
      <c r="M13" s="124">
        <v>6397.8829999999998</v>
      </c>
      <c r="N13" s="37" t="s">
        <v>0</v>
      </c>
      <c r="O13" s="124">
        <v>6598.2569999999996</v>
      </c>
      <c r="P13" s="67" t="s">
        <v>0</v>
      </c>
      <c r="Q13" s="124">
        <v>7148.2950000000001</v>
      </c>
      <c r="R13" s="146"/>
      <c r="S13" s="124">
        <v>4636.6090000000004</v>
      </c>
      <c r="T13" s="146"/>
      <c r="U13" s="124">
        <v>4214.8050000000003</v>
      </c>
      <c r="V13" s="146" t="s">
        <v>0</v>
      </c>
      <c r="W13" s="262"/>
      <c r="X13" s="122"/>
    </row>
    <row r="14" spans="1:24" x14ac:dyDescent="0.2">
      <c r="A14" s="92" t="s">
        <v>84</v>
      </c>
      <c r="B14" s="17"/>
      <c r="C14" s="106" t="s">
        <v>1</v>
      </c>
      <c r="D14" s="68" t="s">
        <v>0</v>
      </c>
      <c r="E14" s="106">
        <v>32.674999999999997</v>
      </c>
      <c r="F14" s="68" t="s">
        <v>0</v>
      </c>
      <c r="G14" s="106">
        <v>23.216999999999999</v>
      </c>
      <c r="H14" s="68" t="s">
        <v>0</v>
      </c>
      <c r="I14" s="106">
        <v>23.698</v>
      </c>
      <c r="J14" s="68" t="s">
        <v>0</v>
      </c>
      <c r="K14" s="106">
        <v>29.986000000000001</v>
      </c>
      <c r="L14" s="68" t="s">
        <v>0</v>
      </c>
      <c r="M14" s="106">
        <v>30.951599999999999</v>
      </c>
      <c r="N14" s="68" t="s">
        <v>0</v>
      </c>
      <c r="O14" s="106">
        <v>33.486899999999999</v>
      </c>
      <c r="P14" s="68" t="s">
        <v>0</v>
      </c>
      <c r="Q14" s="106">
        <v>79.628699999999995</v>
      </c>
      <c r="R14" s="179" t="s">
        <v>0</v>
      </c>
      <c r="S14" s="106">
        <v>59.684399999999997</v>
      </c>
      <c r="T14" s="179"/>
      <c r="U14" s="106">
        <v>61.712800000000001</v>
      </c>
      <c r="V14" s="179" t="s">
        <v>0</v>
      </c>
      <c r="W14" s="262"/>
      <c r="X14" s="122"/>
    </row>
    <row r="15" spans="1:24" ht="50.1" customHeight="1" x14ac:dyDescent="0.2">
      <c r="A15" s="311" t="s">
        <v>100</v>
      </c>
      <c r="B15" s="311"/>
      <c r="C15" s="311"/>
      <c r="D15" s="311"/>
      <c r="E15" s="311"/>
      <c r="F15" s="311"/>
      <c r="G15" s="311"/>
      <c r="H15" s="311"/>
      <c r="I15" s="311"/>
      <c r="J15" s="311"/>
      <c r="K15" s="311"/>
      <c r="L15" s="311"/>
      <c r="M15" s="311"/>
      <c r="N15" s="311"/>
      <c r="O15" s="311"/>
      <c r="P15" s="311"/>
      <c r="Q15" s="311"/>
      <c r="R15" s="311"/>
      <c r="S15" s="311"/>
      <c r="T15" s="311"/>
      <c r="U15" s="7"/>
      <c r="V15" s="7"/>
    </row>
    <row r="16" spans="1:24" ht="30" customHeight="1" x14ac:dyDescent="0.2">
      <c r="A16" s="303"/>
      <c r="B16" s="303"/>
      <c r="C16" s="303"/>
      <c r="D16" s="303"/>
      <c r="E16" s="303"/>
      <c r="F16" s="303"/>
      <c r="G16" s="303"/>
      <c r="H16" s="303"/>
      <c r="I16" s="303"/>
      <c r="J16" s="303"/>
      <c r="K16" s="303"/>
      <c r="L16" s="303"/>
      <c r="M16" s="303"/>
      <c r="N16" s="303"/>
      <c r="O16" s="303"/>
      <c r="P16" s="303"/>
      <c r="Q16" s="303"/>
      <c r="R16" s="303"/>
      <c r="S16" s="303"/>
      <c r="T16" s="303"/>
      <c r="U16" s="7"/>
      <c r="V16" s="7"/>
    </row>
  </sheetData>
  <mergeCells count="2">
    <mergeCell ref="A15:T15"/>
    <mergeCell ref="A16:T16"/>
  </mergeCells>
  <pageMargins left="0.75" right="0.75" top="1" bottom="1" header="0.5" footer="0.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8"/>
  <dimension ref="A1:AK60"/>
  <sheetViews>
    <sheetView zoomScale="106" zoomScaleNormal="106" workbookViewId="0"/>
  </sheetViews>
  <sheetFormatPr defaultColWidth="8.85546875" defaultRowHeight="11.25" x14ac:dyDescent="0.2"/>
  <cols>
    <col min="1" max="1" width="20.42578125" style="40" customWidth="1"/>
    <col min="2" max="2" width="7.85546875" style="40" customWidth="1"/>
    <col min="3" max="3" width="1" style="33" customWidth="1"/>
    <col min="4" max="4" width="7.85546875" style="40" customWidth="1"/>
    <col min="5" max="5" width="1" style="33" customWidth="1"/>
    <col min="6" max="6" width="7.85546875" style="40" customWidth="1"/>
    <col min="7" max="7" width="1" style="33" customWidth="1"/>
    <col min="8" max="8" width="7.85546875" style="40" customWidth="1"/>
    <col min="9" max="9" width="0.85546875" style="33" customWidth="1"/>
    <col min="10" max="10" width="7.85546875" style="33" customWidth="1"/>
    <col min="11" max="11" width="1" style="33" bestFit="1" customWidth="1"/>
    <col min="12" max="12" width="7.85546875" style="33" customWidth="1"/>
    <col min="13" max="13" width="0.85546875" style="33" customWidth="1"/>
    <col min="14" max="14" width="7.85546875" style="33" customWidth="1"/>
    <col min="15" max="15" width="0.85546875" style="33" customWidth="1"/>
    <col min="16" max="16" width="7.85546875" style="33" customWidth="1"/>
    <col min="17" max="17" width="0.85546875" style="33" customWidth="1"/>
    <col min="18" max="18" width="8.7109375" style="40" customWidth="1"/>
    <col min="19" max="19" width="1" style="33" customWidth="1"/>
    <col min="20" max="20" width="8.7109375" style="40" customWidth="1"/>
    <col min="21" max="21" width="1" style="33" customWidth="1"/>
    <col min="22" max="22" width="8.7109375" style="40" customWidth="1"/>
    <col min="23" max="23" width="1" style="33" customWidth="1"/>
    <col min="24" max="24" width="8.7109375" style="40" customWidth="1"/>
    <col min="25" max="26" width="6" style="40" bestFit="1" customWidth="1"/>
    <col min="27" max="27" width="5.140625" style="40" bestFit="1" customWidth="1"/>
    <col min="28" max="30" width="6" style="40" bestFit="1" customWidth="1"/>
    <col min="31" max="179" width="9.140625" style="40"/>
    <col min="180" max="180" width="12.85546875" style="40" customWidth="1"/>
    <col min="181" max="184" width="8.42578125" style="40" customWidth="1"/>
    <col min="185" max="185" width="0.85546875" style="40" customWidth="1"/>
    <col min="186" max="189" width="8" style="40" customWidth="1"/>
    <col min="190" max="190" width="0.85546875" style="40" customWidth="1"/>
    <col min="191" max="194" width="8.85546875" style="40" customWidth="1"/>
    <col min="195" max="435" width="9.140625" style="40"/>
    <col min="436" max="436" width="12.85546875" style="40" customWidth="1"/>
    <col min="437" max="440" width="8.42578125" style="40" customWidth="1"/>
    <col min="441" max="441" width="0.85546875" style="40" customWidth="1"/>
    <col min="442" max="445" width="8" style="40" customWidth="1"/>
    <col min="446" max="446" width="0.85546875" style="40" customWidth="1"/>
    <col min="447" max="450" width="8.85546875" style="40" customWidth="1"/>
    <col min="451" max="691" width="9.140625" style="40"/>
    <col min="692" max="692" width="12.85546875" style="40" customWidth="1"/>
    <col min="693" max="696" width="8.42578125" style="40" customWidth="1"/>
    <col min="697" max="697" width="0.85546875" style="40" customWidth="1"/>
    <col min="698" max="701" width="8" style="40" customWidth="1"/>
    <col min="702" max="702" width="0.85546875" style="40" customWidth="1"/>
    <col min="703" max="706" width="8.85546875" style="40" customWidth="1"/>
    <col min="707" max="947" width="9.140625" style="40"/>
    <col min="948" max="948" width="12.85546875" style="40" customWidth="1"/>
    <col min="949" max="952" width="8.42578125" style="40" customWidth="1"/>
    <col min="953" max="953" width="0.85546875" style="40" customWidth="1"/>
    <col min="954" max="957" width="8" style="40" customWidth="1"/>
    <col min="958" max="958" width="0.85546875" style="40" customWidth="1"/>
    <col min="959" max="962" width="8.85546875" style="40" customWidth="1"/>
    <col min="963" max="1203" width="9.140625" style="40"/>
    <col min="1204" max="1204" width="12.85546875" style="40" customWidth="1"/>
    <col min="1205" max="1208" width="8.42578125" style="40" customWidth="1"/>
    <col min="1209" max="1209" width="0.85546875" style="40" customWidth="1"/>
    <col min="1210" max="1213" width="8" style="40" customWidth="1"/>
    <col min="1214" max="1214" width="0.85546875" style="40" customWidth="1"/>
    <col min="1215" max="1218" width="8.85546875" style="40" customWidth="1"/>
    <col min="1219" max="1459" width="9.140625" style="40"/>
    <col min="1460" max="1460" width="12.85546875" style="40" customWidth="1"/>
    <col min="1461" max="1464" width="8.42578125" style="40" customWidth="1"/>
    <col min="1465" max="1465" width="0.85546875" style="40" customWidth="1"/>
    <col min="1466" max="1469" width="8" style="40" customWidth="1"/>
    <col min="1470" max="1470" width="0.85546875" style="40" customWidth="1"/>
    <col min="1471" max="1474" width="8.85546875" style="40" customWidth="1"/>
    <col min="1475" max="1715" width="9.140625" style="40"/>
    <col min="1716" max="1716" width="12.85546875" style="40" customWidth="1"/>
    <col min="1717" max="1720" width="8.42578125" style="40" customWidth="1"/>
    <col min="1721" max="1721" width="0.85546875" style="40" customWidth="1"/>
    <col min="1722" max="1725" width="8" style="40" customWidth="1"/>
    <col min="1726" max="1726" width="0.85546875" style="40" customWidth="1"/>
    <col min="1727" max="1730" width="8.85546875" style="40" customWidth="1"/>
    <col min="1731" max="1971" width="9.140625" style="40"/>
    <col min="1972" max="1972" width="12.85546875" style="40" customWidth="1"/>
    <col min="1973" max="1976" width="8.42578125" style="40" customWidth="1"/>
    <col min="1977" max="1977" width="0.85546875" style="40" customWidth="1"/>
    <col min="1978" max="1981" width="8" style="40" customWidth="1"/>
    <col min="1982" max="1982" width="0.85546875" style="40" customWidth="1"/>
    <col min="1983" max="1986" width="8.85546875" style="40" customWidth="1"/>
    <col min="1987" max="2227" width="9.140625" style="40"/>
    <col min="2228" max="2228" width="12.85546875" style="40" customWidth="1"/>
    <col min="2229" max="2232" width="8.42578125" style="40" customWidth="1"/>
    <col min="2233" max="2233" width="0.85546875" style="40" customWidth="1"/>
    <col min="2234" max="2237" width="8" style="40" customWidth="1"/>
    <col min="2238" max="2238" width="0.85546875" style="40" customWidth="1"/>
    <col min="2239" max="2242" width="8.85546875" style="40" customWidth="1"/>
    <col min="2243" max="2483" width="9.140625" style="40"/>
    <col min="2484" max="2484" width="12.85546875" style="40" customWidth="1"/>
    <col min="2485" max="2488" width="8.42578125" style="40" customWidth="1"/>
    <col min="2489" max="2489" width="0.85546875" style="40" customWidth="1"/>
    <col min="2490" max="2493" width="8" style="40" customWidth="1"/>
    <col min="2494" max="2494" width="0.85546875" style="40" customWidth="1"/>
    <col min="2495" max="2498" width="8.85546875" style="40" customWidth="1"/>
    <col min="2499" max="2739" width="9.140625" style="40"/>
    <col min="2740" max="2740" width="12.85546875" style="40" customWidth="1"/>
    <col min="2741" max="2744" width="8.42578125" style="40" customWidth="1"/>
    <col min="2745" max="2745" width="0.85546875" style="40" customWidth="1"/>
    <col min="2746" max="2749" width="8" style="40" customWidth="1"/>
    <col min="2750" max="2750" width="0.85546875" style="40" customWidth="1"/>
    <col min="2751" max="2754" width="8.85546875" style="40" customWidth="1"/>
    <col min="2755" max="2995" width="9.140625" style="40"/>
    <col min="2996" max="2996" width="12.85546875" style="40" customWidth="1"/>
    <col min="2997" max="3000" width="8.42578125" style="40" customWidth="1"/>
    <col min="3001" max="3001" width="0.85546875" style="40" customWidth="1"/>
    <col min="3002" max="3005" width="8" style="40" customWidth="1"/>
    <col min="3006" max="3006" width="0.85546875" style="40" customWidth="1"/>
    <col min="3007" max="3010" width="8.85546875" style="40" customWidth="1"/>
    <col min="3011" max="3251" width="9.140625" style="40"/>
    <col min="3252" max="3252" width="12.85546875" style="40" customWidth="1"/>
    <col min="3253" max="3256" width="8.42578125" style="40" customWidth="1"/>
    <col min="3257" max="3257" width="0.85546875" style="40" customWidth="1"/>
    <col min="3258" max="3261" width="8" style="40" customWidth="1"/>
    <col min="3262" max="3262" width="0.85546875" style="40" customWidth="1"/>
    <col min="3263" max="3266" width="8.85546875" style="40" customWidth="1"/>
    <col min="3267" max="3507" width="9.140625" style="40"/>
    <col min="3508" max="3508" width="12.85546875" style="40" customWidth="1"/>
    <col min="3509" max="3512" width="8.42578125" style="40" customWidth="1"/>
    <col min="3513" max="3513" width="0.85546875" style="40" customWidth="1"/>
    <col min="3514" max="3517" width="8" style="40" customWidth="1"/>
    <col min="3518" max="3518" width="0.85546875" style="40" customWidth="1"/>
    <col min="3519" max="3522" width="8.85546875" style="40" customWidth="1"/>
    <col min="3523" max="3763" width="9.140625" style="40"/>
    <col min="3764" max="3764" width="12.85546875" style="40" customWidth="1"/>
    <col min="3765" max="3768" width="8.42578125" style="40" customWidth="1"/>
    <col min="3769" max="3769" width="0.85546875" style="40" customWidth="1"/>
    <col min="3770" max="3773" width="8" style="40" customWidth="1"/>
    <col min="3774" max="3774" width="0.85546875" style="40" customWidth="1"/>
    <col min="3775" max="3778" width="8.85546875" style="40" customWidth="1"/>
    <col min="3779" max="4019" width="9.140625" style="40"/>
    <col min="4020" max="4020" width="12.85546875" style="40" customWidth="1"/>
    <col min="4021" max="4024" width="8.42578125" style="40" customWidth="1"/>
    <col min="4025" max="4025" width="0.85546875" style="40" customWidth="1"/>
    <col min="4026" max="4029" width="8" style="40" customWidth="1"/>
    <col min="4030" max="4030" width="0.85546875" style="40" customWidth="1"/>
    <col min="4031" max="4034" width="8.85546875" style="40" customWidth="1"/>
    <col min="4035" max="4275" width="9.140625" style="40"/>
    <col min="4276" max="4276" width="12.85546875" style="40" customWidth="1"/>
    <col min="4277" max="4280" width="8.42578125" style="40" customWidth="1"/>
    <col min="4281" max="4281" width="0.85546875" style="40" customWidth="1"/>
    <col min="4282" max="4285" width="8" style="40" customWidth="1"/>
    <col min="4286" max="4286" width="0.85546875" style="40" customWidth="1"/>
    <col min="4287" max="4290" width="8.85546875" style="40" customWidth="1"/>
    <col min="4291" max="4531" width="9.140625" style="40"/>
    <col min="4532" max="4532" width="12.85546875" style="40" customWidth="1"/>
    <col min="4533" max="4536" width="8.42578125" style="40" customWidth="1"/>
    <col min="4537" max="4537" width="0.85546875" style="40" customWidth="1"/>
    <col min="4538" max="4541" width="8" style="40" customWidth="1"/>
    <col min="4542" max="4542" width="0.85546875" style="40" customWidth="1"/>
    <col min="4543" max="4546" width="8.85546875" style="40" customWidth="1"/>
    <col min="4547" max="4787" width="9.140625" style="40"/>
    <col min="4788" max="4788" width="12.85546875" style="40" customWidth="1"/>
    <col min="4789" max="4792" width="8.42578125" style="40" customWidth="1"/>
    <col min="4793" max="4793" width="0.85546875" style="40" customWidth="1"/>
    <col min="4794" max="4797" width="8" style="40" customWidth="1"/>
    <col min="4798" max="4798" width="0.85546875" style="40" customWidth="1"/>
    <col min="4799" max="4802" width="8.85546875" style="40" customWidth="1"/>
    <col min="4803" max="5043" width="9.140625" style="40"/>
    <col min="5044" max="5044" width="12.85546875" style="40" customWidth="1"/>
    <col min="5045" max="5048" width="8.42578125" style="40" customWidth="1"/>
    <col min="5049" max="5049" width="0.85546875" style="40" customWidth="1"/>
    <col min="5050" max="5053" width="8" style="40" customWidth="1"/>
    <col min="5054" max="5054" width="0.85546875" style="40" customWidth="1"/>
    <col min="5055" max="5058" width="8.85546875" style="40" customWidth="1"/>
    <col min="5059" max="5299" width="9.140625" style="40"/>
    <col min="5300" max="5300" width="12.85546875" style="40" customWidth="1"/>
    <col min="5301" max="5304" width="8.42578125" style="40" customWidth="1"/>
    <col min="5305" max="5305" width="0.85546875" style="40" customWidth="1"/>
    <col min="5306" max="5309" width="8" style="40" customWidth="1"/>
    <col min="5310" max="5310" width="0.85546875" style="40" customWidth="1"/>
    <col min="5311" max="5314" width="8.85546875" style="40" customWidth="1"/>
    <col min="5315" max="5555" width="9.140625" style="40"/>
    <col min="5556" max="5556" width="12.85546875" style="40" customWidth="1"/>
    <col min="5557" max="5560" width="8.42578125" style="40" customWidth="1"/>
    <col min="5561" max="5561" width="0.85546875" style="40" customWidth="1"/>
    <col min="5562" max="5565" width="8" style="40" customWidth="1"/>
    <col min="5566" max="5566" width="0.85546875" style="40" customWidth="1"/>
    <col min="5567" max="5570" width="8.85546875" style="40" customWidth="1"/>
    <col min="5571" max="5811" width="9.140625" style="40"/>
    <col min="5812" max="5812" width="12.85546875" style="40" customWidth="1"/>
    <col min="5813" max="5816" width="8.42578125" style="40" customWidth="1"/>
    <col min="5817" max="5817" width="0.85546875" style="40" customWidth="1"/>
    <col min="5818" max="5821" width="8" style="40" customWidth="1"/>
    <col min="5822" max="5822" width="0.85546875" style="40" customWidth="1"/>
    <col min="5823" max="5826" width="8.85546875" style="40" customWidth="1"/>
    <col min="5827" max="6067" width="9.140625" style="40"/>
    <col min="6068" max="6068" width="12.85546875" style="40" customWidth="1"/>
    <col min="6069" max="6072" width="8.42578125" style="40" customWidth="1"/>
    <col min="6073" max="6073" width="0.85546875" style="40" customWidth="1"/>
    <col min="6074" max="6077" width="8" style="40" customWidth="1"/>
    <col min="6078" max="6078" width="0.85546875" style="40" customWidth="1"/>
    <col min="6079" max="6082" width="8.85546875" style="40" customWidth="1"/>
    <col min="6083" max="6323" width="9.140625" style="40"/>
    <col min="6324" max="6324" width="12.85546875" style="40" customWidth="1"/>
    <col min="6325" max="6328" width="8.42578125" style="40" customWidth="1"/>
    <col min="6329" max="6329" width="0.85546875" style="40" customWidth="1"/>
    <col min="6330" max="6333" width="8" style="40" customWidth="1"/>
    <col min="6334" max="6334" width="0.85546875" style="40" customWidth="1"/>
    <col min="6335" max="6338" width="8.85546875" style="40" customWidth="1"/>
    <col min="6339" max="6579" width="9.140625" style="40"/>
    <col min="6580" max="6580" width="12.85546875" style="40" customWidth="1"/>
    <col min="6581" max="6584" width="8.42578125" style="40" customWidth="1"/>
    <col min="6585" max="6585" width="0.85546875" style="40" customWidth="1"/>
    <col min="6586" max="6589" width="8" style="40" customWidth="1"/>
    <col min="6590" max="6590" width="0.85546875" style="40" customWidth="1"/>
    <col min="6591" max="6594" width="8.85546875" style="40" customWidth="1"/>
    <col min="6595" max="6835" width="9.140625" style="40"/>
    <col min="6836" max="6836" width="12.85546875" style="40" customWidth="1"/>
    <col min="6837" max="6840" width="8.42578125" style="40" customWidth="1"/>
    <col min="6841" max="6841" width="0.85546875" style="40" customWidth="1"/>
    <col min="6842" max="6845" width="8" style="40" customWidth="1"/>
    <col min="6846" max="6846" width="0.85546875" style="40" customWidth="1"/>
    <col min="6847" max="6850" width="8.85546875" style="40" customWidth="1"/>
    <col min="6851" max="7091" width="9.140625" style="40"/>
    <col min="7092" max="7092" width="12.85546875" style="40" customWidth="1"/>
    <col min="7093" max="7096" width="8.42578125" style="40" customWidth="1"/>
    <col min="7097" max="7097" width="0.85546875" style="40" customWidth="1"/>
    <col min="7098" max="7101" width="8" style="40" customWidth="1"/>
    <col min="7102" max="7102" width="0.85546875" style="40" customWidth="1"/>
    <col min="7103" max="7106" width="8.85546875" style="40" customWidth="1"/>
    <col min="7107" max="7347" width="9.140625" style="40"/>
    <col min="7348" max="7348" width="12.85546875" style="40" customWidth="1"/>
    <col min="7349" max="7352" width="8.42578125" style="40" customWidth="1"/>
    <col min="7353" max="7353" width="0.85546875" style="40" customWidth="1"/>
    <col min="7354" max="7357" width="8" style="40" customWidth="1"/>
    <col min="7358" max="7358" width="0.85546875" style="40" customWidth="1"/>
    <col min="7359" max="7362" width="8.85546875" style="40" customWidth="1"/>
    <col min="7363" max="7603" width="9.140625" style="40"/>
    <col min="7604" max="7604" width="12.85546875" style="40" customWidth="1"/>
    <col min="7605" max="7608" width="8.42578125" style="40" customWidth="1"/>
    <col min="7609" max="7609" width="0.85546875" style="40" customWidth="1"/>
    <col min="7610" max="7613" width="8" style="40" customWidth="1"/>
    <col min="7614" max="7614" width="0.85546875" style="40" customWidth="1"/>
    <col min="7615" max="7618" width="8.85546875" style="40" customWidth="1"/>
    <col min="7619" max="7859" width="9.140625" style="40"/>
    <col min="7860" max="7860" width="12.85546875" style="40" customWidth="1"/>
    <col min="7861" max="7864" width="8.42578125" style="40" customWidth="1"/>
    <col min="7865" max="7865" width="0.85546875" style="40" customWidth="1"/>
    <col min="7866" max="7869" width="8" style="40" customWidth="1"/>
    <col min="7870" max="7870" width="0.85546875" style="40" customWidth="1"/>
    <col min="7871" max="7874" width="8.85546875" style="40" customWidth="1"/>
    <col min="7875" max="8115" width="9.140625" style="40"/>
    <col min="8116" max="8116" width="12.85546875" style="40" customWidth="1"/>
    <col min="8117" max="8120" width="8.42578125" style="40" customWidth="1"/>
    <col min="8121" max="8121" width="0.85546875" style="40" customWidth="1"/>
    <col min="8122" max="8125" width="8" style="40" customWidth="1"/>
    <col min="8126" max="8126" width="0.85546875" style="40" customWidth="1"/>
    <col min="8127" max="8130" width="8.85546875" style="40" customWidth="1"/>
    <col min="8131" max="8371" width="9.140625" style="40"/>
    <col min="8372" max="8372" width="12.85546875" style="40" customWidth="1"/>
    <col min="8373" max="8376" width="8.42578125" style="40" customWidth="1"/>
    <col min="8377" max="8377" width="0.85546875" style="40" customWidth="1"/>
    <col min="8378" max="8381" width="8" style="40" customWidth="1"/>
    <col min="8382" max="8382" width="0.85546875" style="40" customWidth="1"/>
    <col min="8383" max="8386" width="8.85546875" style="40" customWidth="1"/>
    <col min="8387" max="8627" width="9.140625" style="40"/>
    <col min="8628" max="8628" width="12.85546875" style="40" customWidth="1"/>
    <col min="8629" max="8632" width="8.42578125" style="40" customWidth="1"/>
    <col min="8633" max="8633" width="0.85546875" style="40" customWidth="1"/>
    <col min="8634" max="8637" width="8" style="40" customWidth="1"/>
    <col min="8638" max="8638" width="0.85546875" style="40" customWidth="1"/>
    <col min="8639" max="8642" width="8.85546875" style="40" customWidth="1"/>
    <col min="8643" max="8883" width="9.140625" style="40"/>
    <col min="8884" max="8884" width="12.85546875" style="40" customWidth="1"/>
    <col min="8885" max="8888" width="8.42578125" style="40" customWidth="1"/>
    <col min="8889" max="8889" width="0.85546875" style="40" customWidth="1"/>
    <col min="8890" max="8893" width="8" style="40" customWidth="1"/>
    <col min="8894" max="8894" width="0.85546875" style="40" customWidth="1"/>
    <col min="8895" max="8898" width="8.85546875" style="40" customWidth="1"/>
    <col min="8899" max="9139" width="9.140625" style="40"/>
    <col min="9140" max="9140" width="12.85546875" style="40" customWidth="1"/>
    <col min="9141" max="9144" width="8.42578125" style="40" customWidth="1"/>
    <col min="9145" max="9145" width="0.85546875" style="40" customWidth="1"/>
    <col min="9146" max="9149" width="8" style="40" customWidth="1"/>
    <col min="9150" max="9150" width="0.85546875" style="40" customWidth="1"/>
    <col min="9151" max="9154" width="8.85546875" style="40" customWidth="1"/>
    <col min="9155" max="9395" width="9.140625" style="40"/>
    <col min="9396" max="9396" width="12.85546875" style="40" customWidth="1"/>
    <col min="9397" max="9400" width="8.42578125" style="40" customWidth="1"/>
    <col min="9401" max="9401" width="0.85546875" style="40" customWidth="1"/>
    <col min="9402" max="9405" width="8" style="40" customWidth="1"/>
    <col min="9406" max="9406" width="0.85546875" style="40" customWidth="1"/>
    <col min="9407" max="9410" width="8.85546875" style="40" customWidth="1"/>
    <col min="9411" max="9651" width="9.140625" style="40"/>
    <col min="9652" max="9652" width="12.85546875" style="40" customWidth="1"/>
    <col min="9653" max="9656" width="8.42578125" style="40" customWidth="1"/>
    <col min="9657" max="9657" width="0.85546875" style="40" customWidth="1"/>
    <col min="9658" max="9661" width="8" style="40" customWidth="1"/>
    <col min="9662" max="9662" width="0.85546875" style="40" customWidth="1"/>
    <col min="9663" max="9666" width="8.85546875" style="40" customWidth="1"/>
    <col min="9667" max="9907" width="9.140625" style="40"/>
    <col min="9908" max="9908" width="12.85546875" style="40" customWidth="1"/>
    <col min="9909" max="9912" width="8.42578125" style="40" customWidth="1"/>
    <col min="9913" max="9913" width="0.85546875" style="40" customWidth="1"/>
    <col min="9914" max="9917" width="8" style="40" customWidth="1"/>
    <col min="9918" max="9918" width="0.85546875" style="40" customWidth="1"/>
    <col min="9919" max="9922" width="8.85546875" style="40" customWidth="1"/>
    <col min="9923" max="10163" width="9.140625" style="40"/>
    <col min="10164" max="10164" width="12.85546875" style="40" customWidth="1"/>
    <col min="10165" max="10168" width="8.42578125" style="40" customWidth="1"/>
    <col min="10169" max="10169" width="0.85546875" style="40" customWidth="1"/>
    <col min="10170" max="10173" width="8" style="40" customWidth="1"/>
    <col min="10174" max="10174" width="0.85546875" style="40" customWidth="1"/>
    <col min="10175" max="10178" width="8.85546875" style="40" customWidth="1"/>
    <col min="10179" max="10419" width="9.140625" style="40"/>
    <col min="10420" max="10420" width="12.85546875" style="40" customWidth="1"/>
    <col min="10421" max="10424" width="8.42578125" style="40" customWidth="1"/>
    <col min="10425" max="10425" width="0.85546875" style="40" customWidth="1"/>
    <col min="10426" max="10429" width="8" style="40" customWidth="1"/>
    <col min="10430" max="10430" width="0.85546875" style="40" customWidth="1"/>
    <col min="10431" max="10434" width="8.85546875" style="40" customWidth="1"/>
    <col min="10435" max="10675" width="9.140625" style="40"/>
    <col min="10676" max="10676" width="12.85546875" style="40" customWidth="1"/>
    <col min="10677" max="10680" width="8.42578125" style="40" customWidth="1"/>
    <col min="10681" max="10681" width="0.85546875" style="40" customWidth="1"/>
    <col min="10682" max="10685" width="8" style="40" customWidth="1"/>
    <col min="10686" max="10686" width="0.85546875" style="40" customWidth="1"/>
    <col min="10687" max="10690" width="8.85546875" style="40" customWidth="1"/>
    <col min="10691" max="10931" width="9.140625" style="40"/>
    <col min="10932" max="10932" width="12.85546875" style="40" customWidth="1"/>
    <col min="10933" max="10936" width="8.42578125" style="40" customWidth="1"/>
    <col min="10937" max="10937" width="0.85546875" style="40" customWidth="1"/>
    <col min="10938" max="10941" width="8" style="40" customWidth="1"/>
    <col min="10942" max="10942" width="0.85546875" style="40" customWidth="1"/>
    <col min="10943" max="10946" width="8.85546875" style="40" customWidth="1"/>
    <col min="10947" max="11187" width="9.140625" style="40"/>
    <col min="11188" max="11188" width="12.85546875" style="40" customWidth="1"/>
    <col min="11189" max="11192" width="8.42578125" style="40" customWidth="1"/>
    <col min="11193" max="11193" width="0.85546875" style="40" customWidth="1"/>
    <col min="11194" max="11197" width="8" style="40" customWidth="1"/>
    <col min="11198" max="11198" width="0.85546875" style="40" customWidth="1"/>
    <col min="11199" max="11202" width="8.85546875" style="40" customWidth="1"/>
    <col min="11203" max="11443" width="9.140625" style="40"/>
    <col min="11444" max="11444" width="12.85546875" style="40" customWidth="1"/>
    <col min="11445" max="11448" width="8.42578125" style="40" customWidth="1"/>
    <col min="11449" max="11449" width="0.85546875" style="40" customWidth="1"/>
    <col min="11450" max="11453" width="8" style="40" customWidth="1"/>
    <col min="11454" max="11454" width="0.85546875" style="40" customWidth="1"/>
    <col min="11455" max="11458" width="8.85546875" style="40" customWidth="1"/>
    <col min="11459" max="11699" width="9.140625" style="40"/>
    <col min="11700" max="11700" width="12.85546875" style="40" customWidth="1"/>
    <col min="11701" max="11704" width="8.42578125" style="40" customWidth="1"/>
    <col min="11705" max="11705" width="0.85546875" style="40" customWidth="1"/>
    <col min="11706" max="11709" width="8" style="40" customWidth="1"/>
    <col min="11710" max="11710" width="0.85546875" style="40" customWidth="1"/>
    <col min="11711" max="11714" width="8.85546875" style="40" customWidth="1"/>
    <col min="11715" max="11955" width="9.140625" style="40"/>
    <col min="11956" max="11956" width="12.85546875" style="40" customWidth="1"/>
    <col min="11957" max="11960" width="8.42578125" style="40" customWidth="1"/>
    <col min="11961" max="11961" width="0.85546875" style="40" customWidth="1"/>
    <col min="11962" max="11965" width="8" style="40" customWidth="1"/>
    <col min="11966" max="11966" width="0.85546875" style="40" customWidth="1"/>
    <col min="11967" max="11970" width="8.85546875" style="40" customWidth="1"/>
    <col min="11971" max="12211" width="9.140625" style="40"/>
    <col min="12212" max="12212" width="12.85546875" style="40" customWidth="1"/>
    <col min="12213" max="12216" width="8.42578125" style="40" customWidth="1"/>
    <col min="12217" max="12217" width="0.85546875" style="40" customWidth="1"/>
    <col min="12218" max="12221" width="8" style="40" customWidth="1"/>
    <col min="12222" max="12222" width="0.85546875" style="40" customWidth="1"/>
    <col min="12223" max="12226" width="8.85546875" style="40" customWidth="1"/>
    <col min="12227" max="12467" width="9.140625" style="40"/>
    <col min="12468" max="12468" width="12.85546875" style="40" customWidth="1"/>
    <col min="12469" max="12472" width="8.42578125" style="40" customWidth="1"/>
    <col min="12473" max="12473" width="0.85546875" style="40" customWidth="1"/>
    <col min="12474" max="12477" width="8" style="40" customWidth="1"/>
    <col min="12478" max="12478" width="0.85546875" style="40" customWidth="1"/>
    <col min="12479" max="12482" width="8.85546875" style="40" customWidth="1"/>
    <col min="12483" max="12723" width="9.140625" style="40"/>
    <col min="12724" max="12724" width="12.85546875" style="40" customWidth="1"/>
    <col min="12725" max="12728" width="8.42578125" style="40" customWidth="1"/>
    <col min="12729" max="12729" width="0.85546875" style="40" customWidth="1"/>
    <col min="12730" max="12733" width="8" style="40" customWidth="1"/>
    <col min="12734" max="12734" width="0.85546875" style="40" customWidth="1"/>
    <col min="12735" max="12738" width="8.85546875" style="40" customWidth="1"/>
    <col min="12739" max="12979" width="9.140625" style="40"/>
    <col min="12980" max="12980" width="12.85546875" style="40" customWidth="1"/>
    <col min="12981" max="12984" width="8.42578125" style="40" customWidth="1"/>
    <col min="12985" max="12985" width="0.85546875" style="40" customWidth="1"/>
    <col min="12986" max="12989" width="8" style="40" customWidth="1"/>
    <col min="12990" max="12990" width="0.85546875" style="40" customWidth="1"/>
    <col min="12991" max="12994" width="8.85546875" style="40" customWidth="1"/>
    <col min="12995" max="13235" width="9.140625" style="40"/>
    <col min="13236" max="13236" width="12.85546875" style="40" customWidth="1"/>
    <col min="13237" max="13240" width="8.42578125" style="40" customWidth="1"/>
    <col min="13241" max="13241" width="0.85546875" style="40" customWidth="1"/>
    <col min="13242" max="13245" width="8" style="40" customWidth="1"/>
    <col min="13246" max="13246" width="0.85546875" style="40" customWidth="1"/>
    <col min="13247" max="13250" width="8.85546875" style="40" customWidth="1"/>
    <col min="13251" max="13491" width="9.140625" style="40"/>
    <col min="13492" max="13492" width="12.85546875" style="40" customWidth="1"/>
    <col min="13493" max="13496" width="8.42578125" style="40" customWidth="1"/>
    <col min="13497" max="13497" width="0.85546875" style="40" customWidth="1"/>
    <col min="13498" max="13501" width="8" style="40" customWidth="1"/>
    <col min="13502" max="13502" width="0.85546875" style="40" customWidth="1"/>
    <col min="13503" max="13506" width="8.85546875" style="40" customWidth="1"/>
    <col min="13507" max="13747" width="9.140625" style="40"/>
    <col min="13748" max="13748" width="12.85546875" style="40" customWidth="1"/>
    <col min="13749" max="13752" width="8.42578125" style="40" customWidth="1"/>
    <col min="13753" max="13753" width="0.85546875" style="40" customWidth="1"/>
    <col min="13754" max="13757" width="8" style="40" customWidth="1"/>
    <col min="13758" max="13758" width="0.85546875" style="40" customWidth="1"/>
    <col min="13759" max="13762" width="8.85546875" style="40" customWidth="1"/>
    <col min="13763" max="14003" width="9.140625" style="40"/>
    <col min="14004" max="14004" width="12.85546875" style="40" customWidth="1"/>
    <col min="14005" max="14008" width="8.42578125" style="40" customWidth="1"/>
    <col min="14009" max="14009" width="0.85546875" style="40" customWidth="1"/>
    <col min="14010" max="14013" width="8" style="40" customWidth="1"/>
    <col min="14014" max="14014" width="0.85546875" style="40" customWidth="1"/>
    <col min="14015" max="14018" width="8.85546875" style="40" customWidth="1"/>
    <col min="14019" max="14259" width="9.140625" style="40"/>
    <col min="14260" max="14260" width="12.85546875" style="40" customWidth="1"/>
    <col min="14261" max="14264" width="8.42578125" style="40" customWidth="1"/>
    <col min="14265" max="14265" width="0.85546875" style="40" customWidth="1"/>
    <col min="14266" max="14269" width="8" style="40" customWidth="1"/>
    <col min="14270" max="14270" width="0.85546875" style="40" customWidth="1"/>
    <col min="14271" max="14274" width="8.85546875" style="40" customWidth="1"/>
    <col min="14275" max="14515" width="9.140625" style="40"/>
    <col min="14516" max="14516" width="12.85546875" style="40" customWidth="1"/>
    <col min="14517" max="14520" width="8.42578125" style="40" customWidth="1"/>
    <col min="14521" max="14521" width="0.85546875" style="40" customWidth="1"/>
    <col min="14522" max="14525" width="8" style="40" customWidth="1"/>
    <col min="14526" max="14526" width="0.85546875" style="40" customWidth="1"/>
    <col min="14527" max="14530" width="8.85546875" style="40" customWidth="1"/>
    <col min="14531" max="14771" width="9.140625" style="40"/>
    <col min="14772" max="14772" width="12.85546875" style="40" customWidth="1"/>
    <col min="14773" max="14776" width="8.42578125" style="40" customWidth="1"/>
    <col min="14777" max="14777" width="0.85546875" style="40" customWidth="1"/>
    <col min="14778" max="14781" width="8" style="40" customWidth="1"/>
    <col min="14782" max="14782" width="0.85546875" style="40" customWidth="1"/>
    <col min="14783" max="14786" width="8.85546875" style="40" customWidth="1"/>
    <col min="14787" max="15027" width="9.140625" style="40"/>
    <col min="15028" max="15028" width="12.85546875" style="40" customWidth="1"/>
    <col min="15029" max="15032" width="8.42578125" style="40" customWidth="1"/>
    <col min="15033" max="15033" width="0.85546875" style="40" customWidth="1"/>
    <col min="15034" max="15037" width="8" style="40" customWidth="1"/>
    <col min="15038" max="15038" width="0.85546875" style="40" customWidth="1"/>
    <col min="15039" max="15042" width="8.85546875" style="40" customWidth="1"/>
    <col min="15043" max="15283" width="9.140625" style="40"/>
    <col min="15284" max="15284" width="12.85546875" style="40" customWidth="1"/>
    <col min="15285" max="15288" width="8.42578125" style="40" customWidth="1"/>
    <col min="15289" max="15289" width="0.85546875" style="40" customWidth="1"/>
    <col min="15290" max="15293" width="8" style="40" customWidth="1"/>
    <col min="15294" max="15294" width="0.85546875" style="40" customWidth="1"/>
    <col min="15295" max="15298" width="8.85546875" style="40" customWidth="1"/>
    <col min="15299" max="15539" width="9.140625" style="40"/>
    <col min="15540" max="15540" width="12.85546875" style="40" customWidth="1"/>
    <col min="15541" max="15544" width="8.42578125" style="40" customWidth="1"/>
    <col min="15545" max="15545" width="0.85546875" style="40" customWidth="1"/>
    <col min="15546" max="15549" width="8" style="40" customWidth="1"/>
    <col min="15550" max="15550" width="0.85546875" style="40" customWidth="1"/>
    <col min="15551" max="15554" width="8.85546875" style="40" customWidth="1"/>
    <col min="15555" max="15795" width="9.140625" style="40"/>
    <col min="15796" max="15796" width="12.85546875" style="40" customWidth="1"/>
    <col min="15797" max="15800" width="8.42578125" style="40" customWidth="1"/>
    <col min="15801" max="15801" width="0.85546875" style="40" customWidth="1"/>
    <col min="15802" max="15805" width="8" style="40" customWidth="1"/>
    <col min="15806" max="15806" width="0.85546875" style="40" customWidth="1"/>
    <col min="15807" max="15810" width="8.85546875" style="40" customWidth="1"/>
    <col min="15811" max="16051" width="9.140625" style="40"/>
    <col min="16052" max="16052" width="12.85546875" style="40" customWidth="1"/>
    <col min="16053" max="16056" width="8.42578125" style="40" customWidth="1"/>
    <col min="16057" max="16057" width="0.85546875" style="40" customWidth="1"/>
    <col min="16058" max="16061" width="8" style="40" customWidth="1"/>
    <col min="16062" max="16062" width="0.85546875" style="40" customWidth="1"/>
    <col min="16063" max="16066" width="8.85546875" style="40" customWidth="1"/>
    <col min="16067" max="16384" width="9.140625" style="40"/>
  </cols>
  <sheetData>
    <row r="1" spans="1:32" ht="14.25" x14ac:dyDescent="0.2">
      <c r="A1" s="61" t="s">
        <v>174</v>
      </c>
    </row>
    <row r="2" spans="1:32" ht="21" customHeight="1" x14ac:dyDescent="0.2">
      <c r="A2" s="62" t="s">
        <v>175</v>
      </c>
      <c r="B2" s="47"/>
      <c r="C2" s="47"/>
      <c r="D2" s="47"/>
      <c r="E2" s="30"/>
      <c r="F2" s="47"/>
      <c r="G2" s="30"/>
      <c r="H2" s="47"/>
      <c r="I2" s="30"/>
      <c r="J2" s="30"/>
      <c r="K2" s="30"/>
      <c r="L2" s="30"/>
      <c r="M2" s="30"/>
      <c r="N2" s="30"/>
      <c r="O2" s="30"/>
      <c r="P2" s="30"/>
      <c r="Q2" s="30"/>
      <c r="R2" s="47"/>
      <c r="S2" s="30"/>
      <c r="T2" s="47"/>
      <c r="U2" s="30"/>
      <c r="V2" s="47"/>
      <c r="W2" s="30"/>
      <c r="X2" s="47"/>
    </row>
    <row r="3" spans="1:32" ht="22.5" customHeight="1" x14ac:dyDescent="0.2">
      <c r="A3" s="46"/>
      <c r="B3" s="310" t="s">
        <v>59</v>
      </c>
      <c r="C3" s="310"/>
      <c r="D3" s="310"/>
      <c r="E3" s="310"/>
      <c r="F3" s="310"/>
      <c r="G3" s="310"/>
      <c r="H3" s="310"/>
      <c r="I3" s="185"/>
      <c r="J3" s="310" t="s">
        <v>135</v>
      </c>
      <c r="K3" s="310"/>
      <c r="L3" s="310"/>
      <c r="M3" s="310"/>
      <c r="N3" s="310"/>
      <c r="O3" s="310"/>
      <c r="P3" s="310"/>
      <c r="Q3" s="140"/>
      <c r="R3" s="310" t="s">
        <v>17</v>
      </c>
      <c r="S3" s="314"/>
      <c r="T3" s="314"/>
      <c r="U3" s="314"/>
      <c r="V3" s="314"/>
      <c r="W3" s="314"/>
      <c r="X3" s="314"/>
    </row>
    <row r="4" spans="1:32" ht="22.5" x14ac:dyDescent="0.2">
      <c r="A4" s="47" t="s">
        <v>6</v>
      </c>
      <c r="B4" s="137">
        <v>2018</v>
      </c>
      <c r="C4" s="36"/>
      <c r="D4" s="137">
        <v>2019</v>
      </c>
      <c r="E4" s="36"/>
      <c r="F4" s="137">
        <v>2020</v>
      </c>
      <c r="G4" s="36"/>
      <c r="H4" s="137">
        <v>2021</v>
      </c>
      <c r="I4" s="38"/>
      <c r="J4" s="137">
        <v>2018</v>
      </c>
      <c r="K4" s="36"/>
      <c r="L4" s="137">
        <v>2019</v>
      </c>
      <c r="M4" s="36"/>
      <c r="N4" s="137">
        <v>2020</v>
      </c>
      <c r="O4" s="36"/>
      <c r="P4" s="137">
        <v>2021</v>
      </c>
      <c r="Q4" s="38"/>
      <c r="R4" s="137">
        <v>2018</v>
      </c>
      <c r="S4" s="36"/>
      <c r="T4" s="137">
        <v>2019</v>
      </c>
      <c r="U4" s="36"/>
      <c r="V4" s="137">
        <v>2020</v>
      </c>
      <c r="W4" s="36"/>
      <c r="X4" s="137">
        <v>2021</v>
      </c>
    </row>
    <row r="5" spans="1:32" ht="15" customHeight="1" x14ac:dyDescent="0.2">
      <c r="A5" s="43" t="s">
        <v>14</v>
      </c>
      <c r="B5" s="132" t="s">
        <v>1</v>
      </c>
      <c r="C5" s="232" t="s">
        <v>0</v>
      </c>
      <c r="D5" s="132" t="s">
        <v>1</v>
      </c>
      <c r="E5" s="232" t="s">
        <v>0</v>
      </c>
      <c r="F5" s="132" t="s">
        <v>1</v>
      </c>
      <c r="G5" s="232"/>
      <c r="H5" s="132" t="s">
        <v>1</v>
      </c>
      <c r="I5" s="232" t="s">
        <v>0</v>
      </c>
      <c r="J5" s="132" t="s">
        <v>1</v>
      </c>
      <c r="K5" s="232" t="s">
        <v>0</v>
      </c>
      <c r="L5" s="132" t="s">
        <v>1</v>
      </c>
      <c r="M5" s="232" t="s">
        <v>0</v>
      </c>
      <c r="N5" s="132" t="s">
        <v>1</v>
      </c>
      <c r="O5" s="232"/>
      <c r="P5" s="132" t="s">
        <v>1</v>
      </c>
      <c r="Q5" s="232" t="s">
        <v>0</v>
      </c>
      <c r="R5" s="133" t="s">
        <v>1</v>
      </c>
      <c r="S5" s="130" t="s">
        <v>0</v>
      </c>
      <c r="T5" s="133" t="s">
        <v>1</v>
      </c>
      <c r="U5" s="130" t="s">
        <v>0</v>
      </c>
      <c r="V5" s="233" t="s">
        <v>1</v>
      </c>
      <c r="W5" s="130"/>
      <c r="X5" s="233" t="s">
        <v>1</v>
      </c>
      <c r="Y5" s="80" t="s">
        <v>0</v>
      </c>
    </row>
    <row r="6" spans="1:32" ht="27.95" customHeight="1" x14ac:dyDescent="0.2">
      <c r="A6" s="96" t="s">
        <v>56</v>
      </c>
      <c r="B6" s="133" t="s">
        <v>1</v>
      </c>
      <c r="C6" s="130" t="s">
        <v>0</v>
      </c>
      <c r="D6" s="133" t="s">
        <v>1</v>
      </c>
      <c r="E6" s="130" t="s">
        <v>0</v>
      </c>
      <c r="F6" s="133" t="s">
        <v>1</v>
      </c>
      <c r="G6" s="130"/>
      <c r="H6" s="133" t="s">
        <v>1</v>
      </c>
      <c r="I6" s="130" t="s">
        <v>0</v>
      </c>
      <c r="J6" s="133" t="s">
        <v>1</v>
      </c>
      <c r="K6" s="130" t="s">
        <v>0</v>
      </c>
      <c r="L6" s="133" t="s">
        <v>1</v>
      </c>
      <c r="M6" s="130" t="s">
        <v>0</v>
      </c>
      <c r="N6" s="133" t="s">
        <v>1</v>
      </c>
      <c r="O6" s="130"/>
      <c r="P6" s="133" t="s">
        <v>1</v>
      </c>
      <c r="Q6" s="130" t="s">
        <v>0</v>
      </c>
      <c r="R6" s="133" t="s">
        <v>1</v>
      </c>
      <c r="S6" s="130" t="s">
        <v>0</v>
      </c>
      <c r="T6" s="133" t="s">
        <v>1</v>
      </c>
      <c r="U6" s="130" t="s">
        <v>0</v>
      </c>
      <c r="V6" s="233" t="s">
        <v>1</v>
      </c>
      <c r="W6" s="130"/>
      <c r="X6" s="233" t="s">
        <v>1</v>
      </c>
      <c r="Y6" s="80" t="s">
        <v>0</v>
      </c>
      <c r="AC6" s="184"/>
    </row>
    <row r="7" spans="1:32" ht="27.95" customHeight="1" x14ac:dyDescent="0.2">
      <c r="A7" s="96" t="s">
        <v>54</v>
      </c>
      <c r="B7" s="133">
        <v>1620363.95</v>
      </c>
      <c r="C7" s="51" t="s">
        <v>0</v>
      </c>
      <c r="D7" s="50">
        <v>1660708.69</v>
      </c>
      <c r="E7" s="49" t="s">
        <v>0</v>
      </c>
      <c r="F7" s="48">
        <v>1105367.3999999999</v>
      </c>
      <c r="G7" s="49"/>
      <c r="H7" s="48">
        <v>1056858.99</v>
      </c>
      <c r="I7" s="51" t="s">
        <v>0</v>
      </c>
      <c r="J7" s="133">
        <v>718593.9</v>
      </c>
      <c r="K7" s="51" t="s">
        <v>0</v>
      </c>
      <c r="L7" s="50">
        <v>731683.07</v>
      </c>
      <c r="M7" s="49" t="s">
        <v>0</v>
      </c>
      <c r="N7" s="48">
        <v>723730.62</v>
      </c>
      <c r="O7" s="49"/>
      <c r="P7" s="48">
        <v>725391.08600000001</v>
      </c>
      <c r="Q7" s="51" t="s">
        <v>0</v>
      </c>
      <c r="R7" s="133">
        <v>16648507.9</v>
      </c>
      <c r="S7" s="130" t="s">
        <v>0</v>
      </c>
      <c r="T7" s="133">
        <v>17099695.699999999</v>
      </c>
      <c r="U7" s="49"/>
      <c r="V7" s="48">
        <v>10969.16843</v>
      </c>
      <c r="W7" s="49" t="s">
        <v>18</v>
      </c>
      <c r="X7" s="48">
        <v>10180652.9</v>
      </c>
      <c r="Y7" s="80"/>
      <c r="Z7" s="80"/>
      <c r="AA7" s="80"/>
      <c r="AB7" s="80"/>
      <c r="AC7" s="80"/>
      <c r="AD7" s="80"/>
      <c r="AF7" s="48"/>
    </row>
    <row r="8" spans="1:32" ht="22.5" x14ac:dyDescent="0.2">
      <c r="A8" s="109" t="s">
        <v>48</v>
      </c>
      <c r="B8" s="132">
        <v>850072</v>
      </c>
      <c r="C8" s="49" t="s">
        <v>0</v>
      </c>
      <c r="D8" s="48">
        <v>867859</v>
      </c>
      <c r="E8" s="49" t="s">
        <v>0</v>
      </c>
      <c r="F8" s="48">
        <v>573029</v>
      </c>
      <c r="G8" s="49"/>
      <c r="H8" s="48">
        <v>554374</v>
      </c>
      <c r="I8" s="49" t="s">
        <v>0</v>
      </c>
      <c r="J8" s="132">
        <v>154421</v>
      </c>
      <c r="K8" s="49" t="s">
        <v>0</v>
      </c>
      <c r="L8" s="48">
        <v>156253</v>
      </c>
      <c r="M8" s="49" t="s">
        <v>0</v>
      </c>
      <c r="N8" s="48">
        <v>157673</v>
      </c>
      <c r="O8" s="49"/>
      <c r="P8" s="48">
        <v>158112</v>
      </c>
      <c r="Q8" s="49" t="s">
        <v>0</v>
      </c>
      <c r="R8" s="132">
        <v>6144000</v>
      </c>
      <c r="S8" s="49" t="s">
        <v>0</v>
      </c>
      <c r="T8" s="132">
        <v>6422950</v>
      </c>
      <c r="U8" s="49" t="s">
        <v>0</v>
      </c>
      <c r="V8" s="48">
        <v>4145043</v>
      </c>
      <c r="W8" s="49"/>
      <c r="X8" s="48">
        <v>3909156</v>
      </c>
      <c r="Y8" s="80"/>
      <c r="Z8" s="80"/>
      <c r="AA8" s="80"/>
      <c r="AB8" s="80"/>
      <c r="AC8" s="80"/>
      <c r="AD8" s="80"/>
      <c r="AE8" s="48"/>
    </row>
    <row r="9" spans="1:32" x14ac:dyDescent="0.2">
      <c r="A9" s="76" t="s">
        <v>28</v>
      </c>
      <c r="B9" s="132">
        <v>43127</v>
      </c>
      <c r="C9" s="49" t="s">
        <v>0</v>
      </c>
      <c r="D9" s="48">
        <v>44331</v>
      </c>
      <c r="E9" s="49" t="s">
        <v>0</v>
      </c>
      <c r="F9" s="48">
        <v>31370</v>
      </c>
      <c r="G9" s="49"/>
      <c r="H9" s="48">
        <v>34415</v>
      </c>
      <c r="I9" s="49" t="s">
        <v>0</v>
      </c>
      <c r="J9" s="132">
        <v>42713</v>
      </c>
      <c r="K9" s="49" t="s">
        <v>0</v>
      </c>
      <c r="L9" s="48">
        <v>45684</v>
      </c>
      <c r="M9" s="49" t="s">
        <v>0</v>
      </c>
      <c r="N9" s="48">
        <v>45048</v>
      </c>
      <c r="O9" s="49"/>
      <c r="P9" s="48">
        <v>41992</v>
      </c>
      <c r="Q9" s="49" t="s">
        <v>0</v>
      </c>
      <c r="R9" s="132">
        <v>708071</v>
      </c>
      <c r="S9" s="49" t="s">
        <v>0</v>
      </c>
      <c r="T9" s="132">
        <v>726740</v>
      </c>
      <c r="U9" s="49" t="s">
        <v>0</v>
      </c>
      <c r="V9" s="48">
        <v>504579</v>
      </c>
      <c r="W9" s="49"/>
      <c r="X9" s="48">
        <v>523578</v>
      </c>
      <c r="Y9" s="80"/>
      <c r="Z9" s="80"/>
      <c r="AA9" s="80"/>
      <c r="AB9" s="80"/>
      <c r="AC9" s="80"/>
      <c r="AD9" s="80"/>
    </row>
    <row r="10" spans="1:32" x14ac:dyDescent="0.2">
      <c r="A10" s="76" t="s">
        <v>29</v>
      </c>
      <c r="B10" s="132">
        <v>15500</v>
      </c>
      <c r="C10" s="49" t="s">
        <v>0</v>
      </c>
      <c r="D10" s="48">
        <v>15732</v>
      </c>
      <c r="E10" s="49" t="s">
        <v>0</v>
      </c>
      <c r="F10" s="48">
        <v>11394</v>
      </c>
      <c r="G10" s="49"/>
      <c r="H10" s="48">
        <v>9782</v>
      </c>
      <c r="I10" s="49" t="s">
        <v>0</v>
      </c>
      <c r="J10" s="132">
        <v>19543</v>
      </c>
      <c r="K10" s="49" t="s">
        <v>0</v>
      </c>
      <c r="L10" s="48">
        <v>19700</v>
      </c>
      <c r="M10" s="49" t="s">
        <v>0</v>
      </c>
      <c r="N10" s="48">
        <v>20042</v>
      </c>
      <c r="O10" s="49"/>
      <c r="P10" s="48">
        <v>21051</v>
      </c>
      <c r="Q10" s="49" t="s">
        <v>0</v>
      </c>
      <c r="R10" s="132">
        <v>319275</v>
      </c>
      <c r="S10" s="49" t="s">
        <v>0</v>
      </c>
      <c r="T10" s="132">
        <v>333059</v>
      </c>
      <c r="U10" s="49" t="s">
        <v>0</v>
      </c>
      <c r="V10" s="48">
        <v>228123</v>
      </c>
      <c r="W10" s="49"/>
      <c r="X10" s="48">
        <v>213634</v>
      </c>
      <c r="Y10" s="80"/>
      <c r="Z10" s="80"/>
      <c r="AA10" s="80"/>
      <c r="AB10" s="80"/>
      <c r="AC10" s="80"/>
      <c r="AD10" s="80"/>
    </row>
    <row r="11" spans="1:32" x14ac:dyDescent="0.2">
      <c r="A11" s="76" t="s">
        <v>30</v>
      </c>
      <c r="B11" s="132">
        <v>31386</v>
      </c>
      <c r="C11" s="49" t="s">
        <v>0</v>
      </c>
      <c r="D11" s="48">
        <v>31096</v>
      </c>
      <c r="E11" s="49" t="s">
        <v>0</v>
      </c>
      <c r="F11" s="48">
        <v>21800</v>
      </c>
      <c r="G11" s="49"/>
      <c r="H11" s="48">
        <v>19200</v>
      </c>
      <c r="I11" s="49" t="s">
        <v>0</v>
      </c>
      <c r="J11" s="132">
        <v>28584</v>
      </c>
      <c r="K11" s="49" t="s">
        <v>0</v>
      </c>
      <c r="L11" s="48">
        <v>28453</v>
      </c>
      <c r="M11" s="49" t="s">
        <v>0</v>
      </c>
      <c r="N11" s="48">
        <v>26721</v>
      </c>
      <c r="O11" s="49"/>
      <c r="P11" s="48">
        <v>28385.896000000001</v>
      </c>
      <c r="Q11" s="49" t="s">
        <v>0</v>
      </c>
      <c r="R11" s="132">
        <v>405200</v>
      </c>
      <c r="S11" s="49" t="s">
        <v>0</v>
      </c>
      <c r="T11" s="132">
        <v>476633</v>
      </c>
      <c r="U11" s="49" t="s">
        <v>0</v>
      </c>
      <c r="V11" s="48">
        <v>336400</v>
      </c>
      <c r="W11" s="49"/>
      <c r="X11" s="48">
        <v>291900</v>
      </c>
      <c r="Y11" s="80"/>
      <c r="Z11" s="80"/>
      <c r="AA11" s="80"/>
      <c r="AB11" s="80"/>
      <c r="AC11" s="80"/>
      <c r="AD11" s="80"/>
    </row>
    <row r="12" spans="1:32" x14ac:dyDescent="0.2">
      <c r="A12" s="76" t="s">
        <v>31</v>
      </c>
      <c r="B12" s="132">
        <v>22143.5</v>
      </c>
      <c r="C12" s="49" t="s">
        <v>0</v>
      </c>
      <c r="D12" s="48">
        <v>21433.32</v>
      </c>
      <c r="E12" s="49" t="s">
        <v>0</v>
      </c>
      <c r="F12" s="48">
        <v>13150.33</v>
      </c>
      <c r="G12" s="49"/>
      <c r="H12" s="48">
        <v>9891</v>
      </c>
      <c r="I12" s="49" t="s">
        <v>0</v>
      </c>
      <c r="J12" s="132">
        <v>22246.2</v>
      </c>
      <c r="K12" s="49" t="s">
        <v>0</v>
      </c>
      <c r="L12" s="48">
        <v>24100.12</v>
      </c>
      <c r="M12" s="49" t="s">
        <v>0</v>
      </c>
      <c r="N12" s="48">
        <v>23720.31</v>
      </c>
      <c r="O12" s="49"/>
      <c r="P12" s="48">
        <v>26210.89</v>
      </c>
      <c r="Q12" s="49" t="s">
        <v>0</v>
      </c>
      <c r="R12" s="132">
        <v>282091.71999999997</v>
      </c>
      <c r="S12" s="49" t="s">
        <v>0</v>
      </c>
      <c r="T12" s="132">
        <v>286977.57</v>
      </c>
      <c r="U12" s="49" t="s">
        <v>0</v>
      </c>
      <c r="V12" s="48">
        <v>208683.43</v>
      </c>
      <c r="W12" s="49"/>
      <c r="X12" s="48">
        <v>223013</v>
      </c>
      <c r="Y12" s="80"/>
      <c r="Z12" s="80"/>
      <c r="AA12" s="80"/>
      <c r="AB12" s="80"/>
      <c r="AC12" s="80"/>
      <c r="AD12" s="80"/>
    </row>
    <row r="13" spans="1:32" x14ac:dyDescent="0.2">
      <c r="A13" s="76" t="s">
        <v>32</v>
      </c>
      <c r="B13" s="132">
        <v>10367</v>
      </c>
      <c r="C13" s="49" t="s">
        <v>0</v>
      </c>
      <c r="D13" s="48">
        <v>10612</v>
      </c>
      <c r="E13" s="49" t="s">
        <v>0</v>
      </c>
      <c r="F13" s="48">
        <v>5733</v>
      </c>
      <c r="G13" s="49"/>
      <c r="H13" s="48">
        <v>5594</v>
      </c>
      <c r="I13" s="49" t="s">
        <v>0</v>
      </c>
      <c r="J13" s="132">
        <v>13964</v>
      </c>
      <c r="K13" s="49" t="s">
        <v>0</v>
      </c>
      <c r="L13" s="48">
        <v>13868</v>
      </c>
      <c r="M13" s="49" t="s">
        <v>0</v>
      </c>
      <c r="N13" s="48">
        <v>13778</v>
      </c>
      <c r="O13" s="49"/>
      <c r="P13" s="48">
        <v>13926</v>
      </c>
      <c r="Q13" s="49" t="s">
        <v>0</v>
      </c>
      <c r="R13" s="132">
        <v>275500</v>
      </c>
      <c r="S13" s="49" t="s">
        <v>0</v>
      </c>
      <c r="T13" s="132">
        <v>278134</v>
      </c>
      <c r="U13" s="49" t="s">
        <v>0</v>
      </c>
      <c r="V13" s="48">
        <v>159718</v>
      </c>
      <c r="W13" s="49"/>
      <c r="X13" s="48">
        <v>164689</v>
      </c>
      <c r="Y13" s="80"/>
      <c r="Z13" s="80"/>
      <c r="AA13" s="80"/>
      <c r="AB13" s="80"/>
      <c r="AC13" s="80"/>
      <c r="AD13" s="80"/>
    </row>
    <row r="14" spans="1:32" x14ac:dyDescent="0.2">
      <c r="A14" s="76" t="s">
        <v>33</v>
      </c>
      <c r="B14" s="132">
        <v>10244</v>
      </c>
      <c r="C14" s="49" t="s">
        <v>0</v>
      </c>
      <c r="D14" s="48">
        <v>10590</v>
      </c>
      <c r="E14" s="49" t="s">
        <v>0</v>
      </c>
      <c r="F14" s="48">
        <v>8095</v>
      </c>
      <c r="G14" s="49"/>
      <c r="H14" s="48">
        <v>6303</v>
      </c>
      <c r="I14" s="49" t="s">
        <v>0</v>
      </c>
      <c r="J14" s="132">
        <v>20932</v>
      </c>
      <c r="K14" s="49" t="s">
        <v>0</v>
      </c>
      <c r="L14" s="48">
        <v>21222</v>
      </c>
      <c r="M14" s="49" t="s">
        <v>0</v>
      </c>
      <c r="N14" s="48">
        <v>21300</v>
      </c>
      <c r="O14" s="49"/>
      <c r="P14" s="48">
        <v>20607</v>
      </c>
      <c r="Q14" s="49" t="s">
        <v>0</v>
      </c>
      <c r="R14" s="132">
        <v>266701</v>
      </c>
      <c r="S14" s="49" t="s">
        <v>0</v>
      </c>
      <c r="T14" s="132">
        <v>274616</v>
      </c>
      <c r="U14" s="49" t="s">
        <v>0</v>
      </c>
      <c r="V14" s="48">
        <v>175913</v>
      </c>
      <c r="W14" s="49"/>
      <c r="X14" s="48">
        <v>139111</v>
      </c>
      <c r="Y14" s="80"/>
      <c r="Z14" s="80"/>
      <c r="AA14" s="80"/>
      <c r="AB14" s="80"/>
      <c r="AC14" s="80"/>
      <c r="AD14" s="80"/>
    </row>
    <row r="15" spans="1:32" x14ac:dyDescent="0.2">
      <c r="A15" s="76" t="s">
        <v>34</v>
      </c>
      <c r="B15" s="132">
        <v>930</v>
      </c>
      <c r="C15" s="49" t="s">
        <v>0</v>
      </c>
      <c r="D15" s="48">
        <v>932</v>
      </c>
      <c r="E15" s="49" t="s">
        <v>0</v>
      </c>
      <c r="F15" s="48">
        <v>629</v>
      </c>
      <c r="G15" s="49"/>
      <c r="H15" s="48">
        <v>659</v>
      </c>
      <c r="I15" s="49" t="s">
        <v>0</v>
      </c>
      <c r="J15" s="132">
        <v>2651</v>
      </c>
      <c r="K15" s="49" t="s">
        <v>0</v>
      </c>
      <c r="L15" s="48">
        <v>2643</v>
      </c>
      <c r="M15" s="49" t="s">
        <v>0</v>
      </c>
      <c r="N15" s="48">
        <v>2649</v>
      </c>
      <c r="O15" s="49"/>
      <c r="P15" s="48">
        <v>2723</v>
      </c>
      <c r="Q15" s="49" t="s">
        <v>0</v>
      </c>
      <c r="R15" s="132">
        <v>24470</v>
      </c>
      <c r="S15" s="49" t="s">
        <v>0</v>
      </c>
      <c r="T15" s="132">
        <v>24279</v>
      </c>
      <c r="U15" s="49" t="s">
        <v>0</v>
      </c>
      <c r="V15" s="48">
        <v>15487</v>
      </c>
      <c r="W15" s="49"/>
      <c r="X15" s="48">
        <v>16585</v>
      </c>
      <c r="Y15" s="80"/>
      <c r="Z15" s="80"/>
      <c r="AA15" s="80"/>
      <c r="AB15" s="80"/>
      <c r="AC15" s="80"/>
      <c r="AD15" s="80"/>
    </row>
    <row r="16" spans="1:32" x14ac:dyDescent="0.2">
      <c r="A16" s="76" t="s">
        <v>35</v>
      </c>
      <c r="B16" s="132">
        <v>9199</v>
      </c>
      <c r="C16" s="49" t="s">
        <v>0</v>
      </c>
      <c r="D16" s="48">
        <v>9098</v>
      </c>
      <c r="E16" s="49" t="s">
        <v>0</v>
      </c>
      <c r="F16" s="48">
        <v>6035</v>
      </c>
      <c r="G16" s="49"/>
      <c r="H16" s="200">
        <v>5524</v>
      </c>
      <c r="I16" s="49" t="s">
        <v>0</v>
      </c>
      <c r="J16" s="132">
        <v>9973</v>
      </c>
      <c r="K16" s="49" t="s">
        <v>0</v>
      </c>
      <c r="L16" s="48">
        <v>10526</v>
      </c>
      <c r="M16" s="49" t="s">
        <v>0</v>
      </c>
      <c r="N16" s="48">
        <v>10282</v>
      </c>
      <c r="O16" s="49"/>
      <c r="P16" s="48">
        <v>10147</v>
      </c>
      <c r="Q16" s="49" t="s">
        <v>0</v>
      </c>
      <c r="R16" s="132">
        <v>192043</v>
      </c>
      <c r="S16" s="49" t="s">
        <v>0</v>
      </c>
      <c r="T16" s="132">
        <v>190442</v>
      </c>
      <c r="U16" s="49" t="s">
        <v>0</v>
      </c>
      <c r="V16" s="48">
        <v>127332</v>
      </c>
      <c r="W16" s="49"/>
      <c r="X16" s="48">
        <v>120814</v>
      </c>
      <c r="Y16" s="80"/>
      <c r="Z16" s="80"/>
      <c r="AA16" s="80"/>
      <c r="AB16" s="80"/>
      <c r="AC16" s="80"/>
      <c r="AD16" s="80"/>
    </row>
    <row r="17" spans="1:30" x14ac:dyDescent="0.2">
      <c r="A17" s="76" t="s">
        <v>36</v>
      </c>
      <c r="B17" s="132">
        <v>166664.45000000001</v>
      </c>
      <c r="C17" s="49" t="s">
        <v>0</v>
      </c>
      <c r="D17" s="48">
        <v>170288.38</v>
      </c>
      <c r="E17" s="49" t="s">
        <v>0</v>
      </c>
      <c r="F17" s="48">
        <v>105802.07</v>
      </c>
      <c r="G17" s="49"/>
      <c r="H17" s="48">
        <v>99802.99</v>
      </c>
      <c r="I17" s="49" t="s">
        <v>0</v>
      </c>
      <c r="J17" s="132">
        <v>75576.7</v>
      </c>
      <c r="K17" s="49" t="s">
        <v>0</v>
      </c>
      <c r="L17" s="48">
        <v>76592.59</v>
      </c>
      <c r="M17" s="49" t="s">
        <v>0</v>
      </c>
      <c r="N17" s="48">
        <v>73612.800000000003</v>
      </c>
      <c r="O17" s="49"/>
      <c r="P17" s="48">
        <v>74532.3</v>
      </c>
      <c r="Q17" s="49" t="s">
        <v>0</v>
      </c>
      <c r="R17" s="132">
        <v>2547700.16</v>
      </c>
      <c r="S17" s="49" t="s">
        <v>0</v>
      </c>
      <c r="T17" s="132">
        <v>2698649.16</v>
      </c>
      <c r="U17" s="49" t="s">
        <v>0</v>
      </c>
      <c r="V17" s="48">
        <v>1524529</v>
      </c>
      <c r="W17" s="49"/>
      <c r="X17" s="48">
        <v>1519094.8</v>
      </c>
      <c r="Y17" s="80"/>
      <c r="Z17" s="80"/>
      <c r="AA17" s="80"/>
      <c r="AB17" s="80"/>
      <c r="AC17" s="80"/>
      <c r="AD17" s="80"/>
    </row>
    <row r="18" spans="1:30" x14ac:dyDescent="0.2">
      <c r="A18" s="76" t="s">
        <v>37</v>
      </c>
      <c r="B18" s="132">
        <v>19619</v>
      </c>
      <c r="C18" s="49" t="s">
        <v>0</v>
      </c>
      <c r="D18" s="48">
        <v>20039</v>
      </c>
      <c r="E18" s="49" t="s">
        <v>0</v>
      </c>
      <c r="F18" s="48">
        <v>12051</v>
      </c>
      <c r="G18" s="49"/>
      <c r="H18" s="48">
        <v>11260</v>
      </c>
      <c r="I18" s="49" t="s">
        <v>0</v>
      </c>
      <c r="J18" s="132">
        <v>21496</v>
      </c>
      <c r="K18" s="49" t="s">
        <v>0</v>
      </c>
      <c r="L18" s="48">
        <v>21867</v>
      </c>
      <c r="M18" s="49" t="s">
        <v>0</v>
      </c>
      <c r="N18" s="48">
        <v>20662</v>
      </c>
      <c r="O18" s="49"/>
      <c r="P18" s="48">
        <v>20648</v>
      </c>
      <c r="Q18" s="49" t="s">
        <v>0</v>
      </c>
      <c r="R18" s="132">
        <v>563920</v>
      </c>
      <c r="S18" s="49" t="s">
        <v>0</v>
      </c>
      <c r="T18" s="132">
        <v>597186</v>
      </c>
      <c r="U18" s="49" t="s">
        <v>0</v>
      </c>
      <c r="V18" s="48">
        <v>384906</v>
      </c>
      <c r="W18" s="49"/>
      <c r="X18" s="48">
        <v>342112</v>
      </c>
      <c r="Y18" s="80"/>
      <c r="Z18" s="80"/>
      <c r="AA18" s="80"/>
      <c r="AB18" s="80"/>
      <c r="AC18" s="80"/>
      <c r="AD18" s="80"/>
    </row>
    <row r="19" spans="1:30" x14ac:dyDescent="0.2">
      <c r="A19" s="76" t="s">
        <v>38</v>
      </c>
      <c r="B19" s="132">
        <v>332010</v>
      </c>
      <c r="C19" s="49" t="s">
        <v>0</v>
      </c>
      <c r="D19" s="48">
        <v>349148</v>
      </c>
      <c r="E19" s="49" t="s">
        <v>0</v>
      </c>
      <c r="F19" s="48">
        <v>241944</v>
      </c>
      <c r="G19" s="49"/>
      <c r="H19" s="48">
        <v>229914</v>
      </c>
      <c r="I19" s="49" t="s">
        <v>0</v>
      </c>
      <c r="J19" s="132">
        <v>142857</v>
      </c>
      <c r="K19" s="49" t="s">
        <v>0</v>
      </c>
      <c r="L19" s="48">
        <v>144596</v>
      </c>
      <c r="M19" s="49" t="s">
        <v>0</v>
      </c>
      <c r="N19" s="48">
        <v>145115</v>
      </c>
      <c r="O19" s="49"/>
      <c r="P19" s="48">
        <v>144094</v>
      </c>
      <c r="Q19" s="49" t="s">
        <v>0</v>
      </c>
      <c r="R19" s="132">
        <v>2753804</v>
      </c>
      <c r="S19" s="49" t="s">
        <v>0</v>
      </c>
      <c r="T19" s="132">
        <v>2888625</v>
      </c>
      <c r="U19" s="49" t="s">
        <v>0</v>
      </c>
      <c r="V19" s="48">
        <v>1962516</v>
      </c>
      <c r="W19" s="49"/>
      <c r="X19" s="48">
        <v>1596371.1</v>
      </c>
      <c r="Y19" s="80"/>
      <c r="Z19" s="80"/>
      <c r="AA19" s="80"/>
      <c r="AB19" s="80"/>
      <c r="AC19" s="80"/>
      <c r="AD19" s="80"/>
    </row>
    <row r="20" spans="1:30" x14ac:dyDescent="0.2">
      <c r="A20" s="76" t="s">
        <v>39</v>
      </c>
      <c r="B20" s="132">
        <v>12336</v>
      </c>
      <c r="C20" s="49" t="s">
        <v>0</v>
      </c>
      <c r="D20" s="48">
        <v>12309</v>
      </c>
      <c r="E20" s="49" t="s">
        <v>0</v>
      </c>
      <c r="F20" s="48">
        <v>8253</v>
      </c>
      <c r="G20" s="49"/>
      <c r="H20" s="48">
        <v>7640</v>
      </c>
      <c r="I20" s="49" t="s">
        <v>0</v>
      </c>
      <c r="J20" s="132">
        <v>20169</v>
      </c>
      <c r="K20" s="49" t="s">
        <v>0</v>
      </c>
      <c r="L20" s="48">
        <v>20393</v>
      </c>
      <c r="M20" s="49" t="s">
        <v>0</v>
      </c>
      <c r="N20" s="48">
        <v>20243</v>
      </c>
      <c r="O20" s="49"/>
      <c r="P20" s="48">
        <v>19956</v>
      </c>
      <c r="Q20" s="49" t="s">
        <v>0</v>
      </c>
      <c r="R20" s="132">
        <v>247860</v>
      </c>
      <c r="S20" s="49" t="s">
        <v>0</v>
      </c>
      <c r="T20" s="132">
        <v>247621</v>
      </c>
      <c r="U20" s="49" t="s">
        <v>0</v>
      </c>
      <c r="V20" s="48">
        <v>164317</v>
      </c>
      <c r="W20" s="49" t="s">
        <v>18</v>
      </c>
      <c r="X20" s="48">
        <v>153832</v>
      </c>
      <c r="Y20" s="80"/>
      <c r="Z20" s="80"/>
      <c r="AA20" s="80"/>
      <c r="AB20" s="80"/>
      <c r="AC20" s="80"/>
      <c r="AD20" s="80"/>
    </row>
    <row r="21" spans="1:30" x14ac:dyDescent="0.2">
      <c r="A21" s="76" t="s">
        <v>40</v>
      </c>
      <c r="B21" s="132">
        <v>13897</v>
      </c>
      <c r="C21" s="49" t="s">
        <v>0</v>
      </c>
      <c r="D21" s="48">
        <v>13819</v>
      </c>
      <c r="E21" s="49" t="s">
        <v>0</v>
      </c>
      <c r="F21" s="48">
        <v>7845</v>
      </c>
      <c r="G21" s="49"/>
      <c r="H21" s="48">
        <v>7930</v>
      </c>
      <c r="I21" s="49" t="s">
        <v>0</v>
      </c>
      <c r="J21" s="132">
        <v>19230</v>
      </c>
      <c r="K21" s="49" t="s">
        <v>0</v>
      </c>
      <c r="L21" s="48">
        <v>18857</v>
      </c>
      <c r="M21" s="49" t="s">
        <v>0</v>
      </c>
      <c r="N21" s="48">
        <v>18766</v>
      </c>
      <c r="O21" s="49"/>
      <c r="P21" s="48">
        <v>19002</v>
      </c>
      <c r="Q21" s="49" t="s">
        <v>0</v>
      </c>
      <c r="R21" s="132">
        <v>185966</v>
      </c>
      <c r="S21" s="49" t="s">
        <v>0</v>
      </c>
      <c r="T21" s="132">
        <v>180416</v>
      </c>
      <c r="U21" s="49" t="s">
        <v>0</v>
      </c>
      <c r="V21" s="48">
        <v>119588</v>
      </c>
      <c r="W21" s="49"/>
      <c r="X21" s="48">
        <v>119816</v>
      </c>
      <c r="Y21" s="80"/>
      <c r="Z21" s="80"/>
      <c r="AA21" s="80"/>
      <c r="AB21" s="80"/>
      <c r="AC21" s="80"/>
      <c r="AD21" s="80"/>
    </row>
    <row r="22" spans="1:30" x14ac:dyDescent="0.2">
      <c r="A22" s="76" t="s">
        <v>41</v>
      </c>
      <c r="B22" s="132">
        <v>15218</v>
      </c>
      <c r="C22" s="49" t="s">
        <v>0</v>
      </c>
      <c r="D22" s="48">
        <v>15310</v>
      </c>
      <c r="E22" s="49" t="s">
        <v>0</v>
      </c>
      <c r="F22" s="48">
        <v>10006</v>
      </c>
      <c r="G22" s="49"/>
      <c r="H22" s="48">
        <v>9729</v>
      </c>
      <c r="I22" s="49" t="s">
        <v>0</v>
      </c>
      <c r="J22" s="132">
        <v>13551</v>
      </c>
      <c r="K22" s="49" t="s">
        <v>0</v>
      </c>
      <c r="L22" s="48">
        <v>14409.36</v>
      </c>
      <c r="M22" s="49" t="s">
        <v>0</v>
      </c>
      <c r="N22" s="48">
        <v>13130</v>
      </c>
      <c r="O22" s="49"/>
      <c r="P22" s="48">
        <v>13040</v>
      </c>
      <c r="Q22" s="49" t="s">
        <v>0</v>
      </c>
      <c r="R22" s="132">
        <v>241119</v>
      </c>
      <c r="S22" s="49" t="s">
        <v>0</v>
      </c>
      <c r="T22" s="132">
        <v>241761</v>
      </c>
      <c r="U22" s="49" t="s">
        <v>0</v>
      </c>
      <c r="V22" s="48">
        <v>143484</v>
      </c>
      <c r="W22" s="49"/>
      <c r="X22" s="48">
        <v>141925</v>
      </c>
      <c r="Y22" s="80"/>
      <c r="Z22" s="80"/>
      <c r="AA22" s="80"/>
      <c r="AB22" s="80"/>
      <c r="AC22" s="80"/>
      <c r="AD22" s="80"/>
    </row>
    <row r="23" spans="1:30" x14ac:dyDescent="0.2">
      <c r="A23" s="76" t="s">
        <v>42</v>
      </c>
      <c r="B23" s="132">
        <v>10348</v>
      </c>
      <c r="C23" s="49" t="s">
        <v>0</v>
      </c>
      <c r="D23" s="48">
        <v>10787</v>
      </c>
      <c r="E23" s="49" t="s">
        <v>0</v>
      </c>
      <c r="F23" s="48">
        <v>8036</v>
      </c>
      <c r="G23" s="49"/>
      <c r="H23" s="48">
        <v>7209</v>
      </c>
      <c r="I23" s="49" t="s">
        <v>0</v>
      </c>
      <c r="J23" s="132">
        <v>21510</v>
      </c>
      <c r="K23" s="49" t="s">
        <v>0</v>
      </c>
      <c r="L23" s="48">
        <v>19055</v>
      </c>
      <c r="M23" s="49" t="s">
        <v>0</v>
      </c>
      <c r="N23" s="48">
        <v>18906</v>
      </c>
      <c r="O23" s="49"/>
      <c r="P23" s="48">
        <v>19717</v>
      </c>
      <c r="Q23" s="49" t="s">
        <v>0</v>
      </c>
      <c r="R23" s="132">
        <v>416750</v>
      </c>
      <c r="S23" s="49" t="s">
        <v>0</v>
      </c>
      <c r="T23" s="132">
        <v>170931</v>
      </c>
      <c r="U23" s="49" t="s">
        <v>0</v>
      </c>
      <c r="V23" s="48">
        <v>140320</v>
      </c>
      <c r="W23" s="49"/>
      <c r="X23" s="48">
        <v>124482</v>
      </c>
      <c r="Y23" s="80"/>
      <c r="Z23" s="80"/>
      <c r="AA23" s="80"/>
      <c r="AB23" s="80"/>
      <c r="AC23" s="80"/>
      <c r="AD23" s="80"/>
    </row>
    <row r="24" spans="1:30" x14ac:dyDescent="0.2">
      <c r="A24" s="76" t="s">
        <v>43</v>
      </c>
      <c r="B24" s="132">
        <v>15352</v>
      </c>
      <c r="C24" s="49" t="s">
        <v>0</v>
      </c>
      <c r="D24" s="48">
        <v>15089</v>
      </c>
      <c r="E24" s="49" t="s">
        <v>0</v>
      </c>
      <c r="F24" s="48">
        <v>11144</v>
      </c>
      <c r="G24" s="49"/>
      <c r="H24" s="48">
        <v>10807</v>
      </c>
      <c r="I24" s="49" t="s">
        <v>0</v>
      </c>
      <c r="J24" s="132">
        <v>23674</v>
      </c>
      <c r="K24" s="49" t="s">
        <v>0</v>
      </c>
      <c r="L24" s="48">
        <v>23998</v>
      </c>
      <c r="M24" s="49" t="s">
        <v>0</v>
      </c>
      <c r="N24" s="48">
        <v>24280</v>
      </c>
      <c r="O24" s="49"/>
      <c r="P24" s="48">
        <v>23872</v>
      </c>
      <c r="Q24" s="49" t="s">
        <v>0</v>
      </c>
      <c r="R24" s="132">
        <v>260792</v>
      </c>
      <c r="S24" s="49" t="s">
        <v>0</v>
      </c>
      <c r="T24" s="132">
        <v>252933</v>
      </c>
      <c r="U24" s="49"/>
      <c r="V24" s="48">
        <v>175995</v>
      </c>
      <c r="W24" s="49"/>
      <c r="X24" s="48">
        <v>163543</v>
      </c>
      <c r="Y24" s="80"/>
      <c r="Z24" s="80"/>
      <c r="AA24" s="80"/>
      <c r="AB24" s="80"/>
      <c r="AC24" s="80"/>
      <c r="AD24" s="80"/>
    </row>
    <row r="25" spans="1:30" x14ac:dyDescent="0.2">
      <c r="A25" s="76" t="s">
        <v>44</v>
      </c>
      <c r="B25" s="133">
        <v>10956</v>
      </c>
      <c r="C25" s="51" t="s">
        <v>0</v>
      </c>
      <c r="D25" s="48">
        <v>11149</v>
      </c>
      <c r="E25" s="49" t="s">
        <v>0</v>
      </c>
      <c r="F25" s="48">
        <v>7720</v>
      </c>
      <c r="G25" s="49"/>
      <c r="H25" s="48">
        <v>6839</v>
      </c>
      <c r="I25" s="51" t="s">
        <v>0</v>
      </c>
      <c r="J25" s="133">
        <v>15003</v>
      </c>
      <c r="K25" s="51" t="s">
        <v>0</v>
      </c>
      <c r="L25" s="48">
        <v>15046</v>
      </c>
      <c r="M25" s="49" t="s">
        <v>0</v>
      </c>
      <c r="N25" s="48">
        <v>15186</v>
      </c>
      <c r="O25" s="49"/>
      <c r="P25" s="48">
        <v>14802</v>
      </c>
      <c r="Q25" s="51" t="s">
        <v>0</v>
      </c>
      <c r="R25" s="132">
        <v>167542</v>
      </c>
      <c r="S25" s="51" t="s">
        <v>0</v>
      </c>
      <c r="T25" s="132">
        <v>158371</v>
      </c>
      <c r="U25" s="49" t="s">
        <v>0</v>
      </c>
      <c r="V25" s="48">
        <v>101733</v>
      </c>
      <c r="W25" s="49"/>
      <c r="X25" s="48">
        <v>87541</v>
      </c>
      <c r="Y25" s="80"/>
      <c r="Z25" s="80"/>
      <c r="AA25" s="80"/>
      <c r="AB25" s="80"/>
      <c r="AC25" s="80"/>
      <c r="AD25" s="80"/>
    </row>
    <row r="26" spans="1:30" x14ac:dyDescent="0.2">
      <c r="A26" s="76" t="s">
        <v>45</v>
      </c>
      <c r="B26" s="133">
        <v>6637</v>
      </c>
      <c r="C26" s="51" t="s">
        <v>0</v>
      </c>
      <c r="D26" s="48">
        <v>6679</v>
      </c>
      <c r="E26" s="49" t="s">
        <v>0</v>
      </c>
      <c r="F26" s="48">
        <v>4605</v>
      </c>
      <c r="G26" s="49"/>
      <c r="H26" s="48">
        <v>4297</v>
      </c>
      <c r="I26" s="51" t="s">
        <v>0</v>
      </c>
      <c r="J26" s="133">
        <v>10530</v>
      </c>
      <c r="K26" s="51" t="s">
        <v>0</v>
      </c>
      <c r="L26" s="48">
        <v>11819</v>
      </c>
      <c r="M26" s="49" t="s">
        <v>0</v>
      </c>
      <c r="N26" s="48">
        <v>12773</v>
      </c>
      <c r="O26" s="49"/>
      <c r="P26" s="48">
        <v>12247</v>
      </c>
      <c r="Q26" s="51" t="s">
        <v>0</v>
      </c>
      <c r="R26" s="132">
        <v>137415</v>
      </c>
      <c r="S26" s="51" t="s">
        <v>0</v>
      </c>
      <c r="T26" s="132">
        <v>133048</v>
      </c>
      <c r="U26" s="49" t="s">
        <v>0</v>
      </c>
      <c r="V26" s="48">
        <v>84554</v>
      </c>
      <c r="W26" s="49"/>
      <c r="X26" s="48">
        <v>79504</v>
      </c>
      <c r="Y26" s="80"/>
      <c r="Z26" s="80"/>
      <c r="AA26" s="80"/>
      <c r="AB26" s="80"/>
      <c r="AC26" s="80"/>
      <c r="AD26" s="80"/>
    </row>
    <row r="27" spans="1:30" x14ac:dyDescent="0.2">
      <c r="A27" s="77" t="s">
        <v>46</v>
      </c>
      <c r="B27" s="133">
        <v>14756</v>
      </c>
      <c r="C27" s="51" t="s">
        <v>0</v>
      </c>
      <c r="D27" s="48">
        <v>14820</v>
      </c>
      <c r="E27" s="49" t="s">
        <v>0</v>
      </c>
      <c r="F27" s="48">
        <v>10319</v>
      </c>
      <c r="G27" s="49"/>
      <c r="H27" s="48">
        <v>9742</v>
      </c>
      <c r="I27" s="51" t="s">
        <v>0</v>
      </c>
      <c r="J27" s="133">
        <v>22685</v>
      </c>
      <c r="K27" s="51" t="s">
        <v>0</v>
      </c>
      <c r="L27" s="48">
        <v>24607</v>
      </c>
      <c r="M27" s="49" t="s">
        <v>0</v>
      </c>
      <c r="N27" s="48">
        <v>22125</v>
      </c>
      <c r="O27" s="49"/>
      <c r="P27" s="48">
        <v>22165</v>
      </c>
      <c r="Q27" s="51" t="s">
        <v>0</v>
      </c>
      <c r="R27" s="132">
        <v>358185</v>
      </c>
      <c r="S27" s="51" t="s">
        <v>0</v>
      </c>
      <c r="T27" s="132">
        <v>363834</v>
      </c>
      <c r="U27" s="49" t="s">
        <v>0</v>
      </c>
      <c r="V27" s="48">
        <v>162414</v>
      </c>
      <c r="W27" s="49"/>
      <c r="X27" s="48">
        <v>149767</v>
      </c>
      <c r="Y27" s="80"/>
      <c r="Z27" s="80"/>
      <c r="AA27" s="80"/>
      <c r="AB27" s="80"/>
      <c r="AC27" s="80"/>
      <c r="AD27" s="80"/>
    </row>
    <row r="28" spans="1:30" x14ac:dyDescent="0.2">
      <c r="A28" s="92" t="s">
        <v>47</v>
      </c>
      <c r="B28" s="118">
        <v>9602</v>
      </c>
      <c r="C28" s="119" t="s">
        <v>0</v>
      </c>
      <c r="D28" s="120">
        <v>9588</v>
      </c>
      <c r="E28" s="119" t="s">
        <v>0</v>
      </c>
      <c r="F28" s="120">
        <v>6407</v>
      </c>
      <c r="G28" s="119"/>
      <c r="H28" s="120">
        <v>5947</v>
      </c>
      <c r="I28" s="119" t="s">
        <v>0</v>
      </c>
      <c r="J28" s="118">
        <v>17285</v>
      </c>
      <c r="K28" s="119" t="s">
        <v>0</v>
      </c>
      <c r="L28" s="120">
        <v>17994</v>
      </c>
      <c r="M28" s="119" t="s">
        <v>0</v>
      </c>
      <c r="N28" s="120">
        <v>17718.5</v>
      </c>
      <c r="O28" s="119"/>
      <c r="P28" s="120">
        <v>18161</v>
      </c>
      <c r="Q28" s="119" t="s">
        <v>0</v>
      </c>
      <c r="R28" s="118">
        <v>150103</v>
      </c>
      <c r="S28" s="119" t="s">
        <v>0</v>
      </c>
      <c r="T28" s="118">
        <v>152490</v>
      </c>
      <c r="U28" s="119" t="s">
        <v>0</v>
      </c>
      <c r="V28" s="120">
        <v>103534</v>
      </c>
      <c r="W28" s="119"/>
      <c r="X28" s="120">
        <v>100185</v>
      </c>
      <c r="Y28" s="80"/>
      <c r="Z28" s="80"/>
      <c r="AA28" s="80"/>
      <c r="AB28" s="80"/>
      <c r="AC28" s="80"/>
      <c r="AD28" s="80"/>
    </row>
    <row r="29" spans="1:30" ht="38.25" customHeight="1" x14ac:dyDescent="0.2">
      <c r="A29" s="311" t="s">
        <v>98</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row>
    <row r="30" spans="1:30" ht="28.5" customHeight="1" x14ac:dyDescent="0.2">
      <c r="A30" s="304" t="s">
        <v>89</v>
      </c>
      <c r="B30" s="304"/>
      <c r="C30" s="304"/>
      <c r="D30" s="304"/>
      <c r="E30" s="304"/>
      <c r="F30" s="304"/>
      <c r="G30" s="304"/>
      <c r="H30" s="304"/>
      <c r="I30" s="304"/>
      <c r="J30" s="304"/>
      <c r="K30" s="304"/>
      <c r="L30" s="304"/>
      <c r="M30" s="304"/>
      <c r="N30" s="304"/>
      <c r="O30" s="304"/>
      <c r="P30" s="304"/>
      <c r="Q30" s="304"/>
      <c r="R30" s="304"/>
      <c r="S30" s="304"/>
      <c r="T30" s="304"/>
      <c r="U30" s="304"/>
      <c r="V30" s="304"/>
      <c r="W30" s="304"/>
      <c r="X30" s="304"/>
      <c r="Y30" s="59"/>
      <c r="Z30" s="59"/>
      <c r="AA30" s="59"/>
      <c r="AB30" s="59"/>
      <c r="AC30" s="59"/>
    </row>
    <row r="31" spans="1:30" x14ac:dyDescent="0.2">
      <c r="A31" s="53"/>
    </row>
    <row r="33" spans="1:37" x14ac:dyDescent="0.2">
      <c r="A33" s="57"/>
      <c r="B33" s="57"/>
      <c r="C33" s="58"/>
      <c r="D33" s="57"/>
      <c r="E33" s="58"/>
      <c r="F33" s="57"/>
    </row>
    <row r="35" spans="1:37" x14ac:dyDescent="0.2">
      <c r="B35" s="133"/>
      <c r="C35" s="51"/>
      <c r="D35" s="50"/>
      <c r="E35" s="51"/>
      <c r="F35" s="50"/>
      <c r="G35" s="51"/>
      <c r="H35" s="50"/>
      <c r="I35" s="51"/>
      <c r="J35" s="133"/>
      <c r="K35" s="51"/>
      <c r="L35" s="50"/>
      <c r="M35" s="51"/>
      <c r="N35" s="50"/>
      <c r="O35" s="51"/>
      <c r="P35" s="50"/>
      <c r="Q35" s="51"/>
      <c r="R35" s="133"/>
      <c r="S35" s="130"/>
      <c r="T35" s="133"/>
      <c r="U35" s="51"/>
      <c r="V35" s="50"/>
      <c r="W35" s="51"/>
      <c r="X35" s="50"/>
      <c r="Y35" s="50"/>
      <c r="Z35" s="39"/>
      <c r="AA35" s="50"/>
      <c r="AB35" s="50"/>
      <c r="AC35" s="50"/>
      <c r="AD35" s="50"/>
      <c r="AE35" s="50"/>
      <c r="AF35" s="50"/>
      <c r="AG35" s="50"/>
      <c r="AH35" s="50"/>
      <c r="AI35" s="50"/>
      <c r="AJ35" s="50"/>
      <c r="AK35" s="48"/>
    </row>
    <row r="36" spans="1:37" x14ac:dyDescent="0.2">
      <c r="B36" s="133"/>
      <c r="C36" s="51"/>
      <c r="D36" s="50"/>
      <c r="E36" s="51"/>
      <c r="F36" s="50"/>
      <c r="G36" s="51"/>
      <c r="H36" s="50"/>
      <c r="I36" s="51"/>
      <c r="J36" s="133"/>
      <c r="K36" s="51"/>
      <c r="L36" s="50"/>
      <c r="M36" s="51"/>
      <c r="N36" s="50"/>
      <c r="O36" s="51"/>
      <c r="P36" s="50"/>
      <c r="Q36" s="51"/>
      <c r="R36" s="133"/>
      <c r="S36" s="51"/>
      <c r="T36" s="133"/>
      <c r="U36" s="51"/>
      <c r="V36" s="50"/>
      <c r="W36" s="51"/>
      <c r="X36" s="50"/>
      <c r="Y36" s="50"/>
      <c r="Z36" s="39"/>
      <c r="AA36" s="50"/>
      <c r="AB36" s="50"/>
      <c r="AC36" s="50"/>
      <c r="AD36" s="50"/>
      <c r="AE36" s="50"/>
      <c r="AF36" s="50"/>
      <c r="AG36" s="50"/>
      <c r="AH36" s="50"/>
      <c r="AI36" s="50"/>
      <c r="AJ36" s="50"/>
      <c r="AK36" s="48"/>
    </row>
    <row r="37" spans="1:37" x14ac:dyDescent="0.2">
      <c r="B37" s="133"/>
      <c r="C37" s="51"/>
      <c r="D37" s="50"/>
      <c r="E37" s="51"/>
      <c r="F37" s="50"/>
      <c r="G37" s="51"/>
      <c r="H37" s="50"/>
      <c r="I37" s="51"/>
      <c r="J37" s="133"/>
      <c r="K37" s="51"/>
      <c r="L37" s="50"/>
      <c r="M37" s="51"/>
      <c r="N37" s="50"/>
      <c r="O37" s="51"/>
      <c r="P37" s="50"/>
      <c r="Q37" s="51"/>
      <c r="R37" s="133"/>
      <c r="S37" s="51"/>
      <c r="T37" s="133"/>
      <c r="U37" s="51"/>
      <c r="V37" s="50"/>
      <c r="W37" s="51"/>
      <c r="X37" s="50"/>
      <c r="Y37" s="50"/>
      <c r="Z37" s="39"/>
      <c r="AA37" s="50"/>
      <c r="AB37" s="50"/>
      <c r="AC37" s="50"/>
      <c r="AD37" s="50"/>
      <c r="AE37" s="50"/>
      <c r="AF37" s="50"/>
      <c r="AG37" s="50"/>
      <c r="AH37" s="50"/>
      <c r="AI37" s="50"/>
      <c r="AJ37" s="50"/>
      <c r="AK37" s="48"/>
    </row>
    <row r="38" spans="1:37" x14ac:dyDescent="0.2">
      <c r="B38" s="133"/>
      <c r="C38" s="51"/>
      <c r="D38" s="50"/>
      <c r="E38" s="51"/>
      <c r="F38" s="50"/>
      <c r="G38" s="51"/>
      <c r="H38" s="50"/>
      <c r="I38" s="51"/>
      <c r="J38" s="133"/>
      <c r="K38" s="51"/>
      <c r="L38" s="50"/>
      <c r="M38" s="51"/>
      <c r="N38" s="50"/>
      <c r="O38" s="51"/>
      <c r="P38" s="50"/>
      <c r="Q38" s="51"/>
      <c r="R38" s="133"/>
      <c r="S38" s="51"/>
      <c r="T38" s="133"/>
      <c r="U38" s="51"/>
      <c r="V38" s="50"/>
      <c r="W38" s="51"/>
      <c r="X38" s="50"/>
      <c r="Y38" s="50"/>
      <c r="Z38" s="39"/>
      <c r="AA38" s="50"/>
      <c r="AB38" s="50"/>
      <c r="AC38" s="50"/>
      <c r="AD38" s="50"/>
      <c r="AE38" s="50"/>
      <c r="AF38" s="50"/>
      <c r="AG38" s="50"/>
      <c r="AH38" s="50"/>
      <c r="AI38" s="50"/>
      <c r="AJ38" s="50"/>
      <c r="AK38" s="48"/>
    </row>
    <row r="39" spans="1:37" x14ac:dyDescent="0.2">
      <c r="B39" s="133"/>
      <c r="C39" s="51"/>
      <c r="D39" s="50"/>
      <c r="E39" s="51"/>
      <c r="F39" s="50"/>
      <c r="G39" s="51"/>
      <c r="H39" s="50"/>
      <c r="I39" s="51"/>
      <c r="J39" s="133"/>
      <c r="K39" s="51"/>
      <c r="L39" s="50"/>
      <c r="M39" s="51"/>
      <c r="N39" s="50"/>
      <c r="O39" s="51"/>
      <c r="P39" s="50"/>
      <c r="Q39" s="51"/>
      <c r="R39" s="133"/>
      <c r="S39" s="51"/>
      <c r="T39" s="133"/>
      <c r="U39" s="51"/>
      <c r="V39" s="50"/>
      <c r="W39" s="51"/>
      <c r="X39" s="50"/>
      <c r="Y39" s="50"/>
      <c r="Z39" s="39"/>
      <c r="AA39" s="50"/>
      <c r="AB39" s="50"/>
      <c r="AC39" s="50"/>
      <c r="AD39" s="50"/>
      <c r="AE39" s="50"/>
      <c r="AF39" s="50"/>
      <c r="AG39" s="50"/>
      <c r="AH39" s="50"/>
      <c r="AI39" s="50"/>
      <c r="AJ39" s="50"/>
      <c r="AK39" s="48"/>
    </row>
    <row r="40" spans="1:37" x14ac:dyDescent="0.2">
      <c r="B40" s="133"/>
      <c r="C40" s="51"/>
      <c r="D40" s="50"/>
      <c r="E40" s="51"/>
      <c r="F40" s="50"/>
      <c r="G40" s="51"/>
      <c r="H40" s="50"/>
      <c r="I40" s="51"/>
      <c r="J40" s="133"/>
      <c r="K40" s="51"/>
      <c r="L40" s="50"/>
      <c r="M40" s="51"/>
      <c r="N40" s="50"/>
      <c r="O40" s="51"/>
      <c r="P40" s="50"/>
      <c r="Q40" s="51"/>
      <c r="R40" s="133"/>
      <c r="S40" s="51"/>
      <c r="T40" s="133"/>
      <c r="U40" s="51"/>
      <c r="V40" s="50"/>
      <c r="W40" s="51"/>
      <c r="X40" s="50"/>
      <c r="Y40" s="50"/>
      <c r="Z40" s="39"/>
      <c r="AA40" s="50"/>
      <c r="AB40" s="50"/>
      <c r="AC40" s="50"/>
      <c r="AD40" s="50"/>
      <c r="AE40" s="50"/>
      <c r="AF40" s="50"/>
      <c r="AG40" s="50"/>
      <c r="AH40" s="50"/>
      <c r="AI40" s="50"/>
      <c r="AJ40" s="50"/>
      <c r="AK40" s="48"/>
    </row>
    <row r="41" spans="1:37" x14ac:dyDescent="0.2">
      <c r="B41" s="133"/>
      <c r="C41" s="51"/>
      <c r="D41" s="50"/>
      <c r="E41" s="51"/>
      <c r="F41" s="50"/>
      <c r="G41" s="51"/>
      <c r="H41" s="50"/>
      <c r="I41" s="51"/>
      <c r="J41" s="133"/>
      <c r="K41" s="51"/>
      <c r="L41" s="50"/>
      <c r="M41" s="51"/>
      <c r="N41" s="50"/>
      <c r="O41" s="51"/>
      <c r="P41" s="50"/>
      <c r="Q41" s="51"/>
      <c r="R41" s="133"/>
      <c r="S41" s="51"/>
      <c r="T41" s="133"/>
      <c r="U41" s="51"/>
      <c r="V41" s="50"/>
      <c r="W41" s="51"/>
      <c r="X41" s="50"/>
      <c r="Y41" s="50"/>
      <c r="Z41" s="39"/>
      <c r="AA41" s="50"/>
      <c r="AB41" s="50"/>
      <c r="AC41" s="50"/>
      <c r="AD41" s="50"/>
      <c r="AE41" s="50"/>
      <c r="AF41" s="50"/>
      <c r="AG41" s="50"/>
      <c r="AH41" s="50"/>
      <c r="AI41" s="50"/>
      <c r="AJ41" s="50"/>
      <c r="AK41" s="48"/>
    </row>
    <row r="42" spans="1:37" x14ac:dyDescent="0.2">
      <c r="B42" s="133"/>
      <c r="C42" s="51"/>
      <c r="D42" s="50"/>
      <c r="E42" s="51"/>
      <c r="F42" s="50"/>
      <c r="G42" s="51"/>
      <c r="H42" s="50"/>
      <c r="I42" s="51"/>
      <c r="J42" s="133"/>
      <c r="K42" s="51"/>
      <c r="L42" s="50"/>
      <c r="M42" s="51"/>
      <c r="N42" s="50"/>
      <c r="O42" s="51"/>
      <c r="P42" s="50"/>
      <c r="Q42" s="51"/>
      <c r="R42" s="133"/>
      <c r="S42" s="51"/>
      <c r="T42" s="133"/>
      <c r="U42" s="51"/>
      <c r="V42" s="50"/>
      <c r="W42" s="51"/>
      <c r="X42" s="50"/>
      <c r="Y42" s="50"/>
      <c r="Z42" s="39"/>
      <c r="AA42" s="50"/>
      <c r="AB42" s="50"/>
      <c r="AC42" s="50"/>
      <c r="AD42" s="50"/>
      <c r="AE42" s="50"/>
      <c r="AF42" s="50"/>
      <c r="AG42" s="50"/>
      <c r="AH42" s="50"/>
      <c r="AI42" s="50"/>
      <c r="AJ42" s="50"/>
      <c r="AK42" s="48"/>
    </row>
    <row r="43" spans="1:37" x14ac:dyDescent="0.2">
      <c r="B43" s="133"/>
      <c r="C43" s="51"/>
      <c r="D43" s="50"/>
      <c r="E43" s="51"/>
      <c r="F43" s="50"/>
      <c r="G43" s="51"/>
      <c r="H43" s="50"/>
      <c r="I43" s="51"/>
      <c r="J43" s="133"/>
      <c r="K43" s="51"/>
      <c r="L43" s="50"/>
      <c r="M43" s="51"/>
      <c r="N43" s="50"/>
      <c r="O43" s="51"/>
      <c r="P43" s="50"/>
      <c r="Q43" s="51"/>
      <c r="R43" s="133"/>
      <c r="S43" s="51"/>
      <c r="T43" s="133"/>
      <c r="U43" s="51"/>
      <c r="V43" s="50"/>
      <c r="W43" s="51"/>
      <c r="X43" s="50"/>
      <c r="Y43" s="50"/>
      <c r="Z43" s="39"/>
      <c r="AA43" s="50"/>
      <c r="AB43" s="50"/>
      <c r="AC43" s="50"/>
      <c r="AD43" s="50"/>
      <c r="AE43" s="50"/>
      <c r="AF43" s="50"/>
      <c r="AG43" s="50"/>
      <c r="AH43" s="50"/>
      <c r="AI43" s="50"/>
      <c r="AJ43" s="50"/>
      <c r="AK43" s="48"/>
    </row>
    <row r="44" spans="1:37" x14ac:dyDescent="0.2">
      <c r="B44" s="133"/>
      <c r="C44" s="51"/>
      <c r="D44" s="50"/>
      <c r="E44" s="51"/>
      <c r="F44" s="50"/>
      <c r="G44" s="51"/>
      <c r="H44" s="50"/>
      <c r="I44" s="51"/>
      <c r="J44" s="133"/>
      <c r="K44" s="51"/>
      <c r="L44" s="50"/>
      <c r="M44" s="51"/>
      <c r="N44" s="50"/>
      <c r="O44" s="51"/>
      <c r="P44" s="50"/>
      <c r="Q44" s="51"/>
      <c r="R44" s="133"/>
      <c r="S44" s="51"/>
      <c r="T44" s="133"/>
      <c r="U44" s="51"/>
      <c r="V44" s="50"/>
      <c r="W44" s="51"/>
      <c r="X44" s="50"/>
      <c r="Y44" s="50"/>
      <c r="Z44" s="39"/>
      <c r="AA44" s="50"/>
      <c r="AB44" s="50"/>
      <c r="AC44" s="50"/>
      <c r="AD44" s="50"/>
      <c r="AE44" s="50"/>
      <c r="AF44" s="50"/>
      <c r="AG44" s="50"/>
      <c r="AH44" s="50"/>
      <c r="AI44" s="50"/>
      <c r="AJ44" s="50"/>
      <c r="AK44" s="48"/>
    </row>
    <row r="45" spans="1:37" x14ac:dyDescent="0.2">
      <c r="B45" s="133"/>
      <c r="C45" s="51"/>
      <c r="D45" s="50"/>
      <c r="E45" s="51"/>
      <c r="F45" s="50"/>
      <c r="G45" s="51"/>
      <c r="H45" s="50"/>
      <c r="I45" s="51"/>
      <c r="J45" s="133"/>
      <c r="K45" s="51"/>
      <c r="L45" s="50"/>
      <c r="M45" s="51"/>
      <c r="N45" s="50"/>
      <c r="O45" s="51"/>
      <c r="P45" s="50"/>
      <c r="Q45" s="51"/>
      <c r="R45" s="133"/>
      <c r="S45" s="51"/>
      <c r="T45" s="133"/>
      <c r="U45" s="51"/>
      <c r="V45" s="50"/>
      <c r="W45" s="51"/>
      <c r="X45" s="50"/>
      <c r="Y45" s="50"/>
      <c r="Z45" s="39"/>
      <c r="AA45" s="50"/>
      <c r="AB45" s="50"/>
      <c r="AC45" s="50"/>
      <c r="AD45" s="50"/>
      <c r="AE45" s="50"/>
      <c r="AF45" s="50"/>
      <c r="AG45" s="50"/>
      <c r="AH45" s="50"/>
      <c r="AI45" s="50"/>
      <c r="AJ45" s="50"/>
      <c r="AK45" s="48"/>
    </row>
    <row r="46" spans="1:37" x14ac:dyDescent="0.2">
      <c r="B46" s="133"/>
      <c r="C46" s="51"/>
      <c r="D46" s="50"/>
      <c r="E46" s="51"/>
      <c r="F46" s="50"/>
      <c r="G46" s="51"/>
      <c r="H46" s="50"/>
      <c r="I46" s="51"/>
      <c r="J46" s="133"/>
      <c r="K46" s="51"/>
      <c r="L46" s="50"/>
      <c r="M46" s="51"/>
      <c r="N46" s="50"/>
      <c r="O46" s="51"/>
      <c r="P46" s="50"/>
      <c r="Q46" s="51"/>
      <c r="R46" s="133"/>
      <c r="S46" s="51"/>
      <c r="T46" s="133"/>
      <c r="U46" s="51"/>
      <c r="V46" s="50"/>
      <c r="W46" s="51"/>
      <c r="X46" s="50"/>
      <c r="Y46" s="50"/>
      <c r="Z46" s="39"/>
      <c r="AA46" s="50"/>
      <c r="AB46" s="50"/>
      <c r="AC46" s="50"/>
      <c r="AD46" s="50"/>
      <c r="AE46" s="50"/>
      <c r="AF46" s="50"/>
      <c r="AG46" s="50"/>
      <c r="AH46" s="50"/>
      <c r="AI46" s="50"/>
      <c r="AJ46" s="50"/>
      <c r="AK46" s="48"/>
    </row>
    <row r="47" spans="1:37" x14ac:dyDescent="0.2">
      <c r="B47" s="133"/>
      <c r="C47" s="51"/>
      <c r="D47" s="50"/>
      <c r="E47" s="51"/>
      <c r="F47" s="50"/>
      <c r="G47" s="51"/>
      <c r="H47" s="50"/>
      <c r="I47" s="51"/>
      <c r="J47" s="133"/>
      <c r="K47" s="51"/>
      <c r="L47" s="50"/>
      <c r="M47" s="51"/>
      <c r="N47" s="50"/>
      <c r="O47" s="51"/>
      <c r="P47" s="50"/>
      <c r="Q47" s="51"/>
      <c r="R47" s="133"/>
      <c r="S47" s="51"/>
      <c r="T47" s="133"/>
      <c r="U47" s="51"/>
      <c r="V47" s="50"/>
      <c r="W47" s="51"/>
      <c r="X47" s="50"/>
      <c r="Y47" s="50"/>
      <c r="Z47" s="39"/>
      <c r="AA47" s="50"/>
      <c r="AB47" s="50"/>
      <c r="AC47" s="50"/>
      <c r="AD47" s="50"/>
      <c r="AE47" s="50"/>
      <c r="AF47" s="50"/>
      <c r="AG47" s="50"/>
      <c r="AH47" s="50"/>
      <c r="AI47" s="50"/>
      <c r="AJ47" s="50"/>
      <c r="AK47" s="48"/>
    </row>
    <row r="48" spans="1:37" x14ac:dyDescent="0.2">
      <c r="B48" s="133"/>
      <c r="C48" s="51"/>
      <c r="D48" s="50"/>
      <c r="E48" s="51"/>
      <c r="F48" s="50"/>
      <c r="G48" s="51"/>
      <c r="H48" s="50"/>
      <c r="I48" s="51"/>
      <c r="J48" s="133"/>
      <c r="K48" s="51"/>
      <c r="L48" s="50"/>
      <c r="M48" s="51"/>
      <c r="N48" s="50"/>
      <c r="O48" s="51"/>
      <c r="P48" s="50"/>
      <c r="Q48" s="51"/>
      <c r="R48" s="133"/>
      <c r="S48" s="51"/>
      <c r="T48" s="133"/>
      <c r="U48" s="51"/>
      <c r="V48" s="50"/>
      <c r="W48" s="51"/>
      <c r="X48" s="50"/>
      <c r="Y48" s="50"/>
      <c r="Z48" s="39"/>
      <c r="AA48" s="50"/>
      <c r="AB48" s="50"/>
      <c r="AC48" s="50"/>
      <c r="AD48" s="50"/>
      <c r="AE48" s="50"/>
      <c r="AF48" s="50"/>
      <c r="AG48" s="50"/>
      <c r="AH48" s="50"/>
      <c r="AI48" s="50"/>
      <c r="AJ48" s="50"/>
      <c r="AK48" s="48"/>
    </row>
    <row r="49" spans="2:37" x14ac:dyDescent="0.2">
      <c r="B49" s="133"/>
      <c r="C49" s="51"/>
      <c r="D49" s="50"/>
      <c r="E49" s="51"/>
      <c r="F49" s="50"/>
      <c r="G49" s="51"/>
      <c r="H49" s="50"/>
      <c r="I49" s="51"/>
      <c r="J49" s="133"/>
      <c r="K49" s="51"/>
      <c r="L49" s="50"/>
      <c r="M49" s="51"/>
      <c r="N49" s="50"/>
      <c r="O49" s="51"/>
      <c r="P49" s="50"/>
      <c r="Q49" s="51"/>
      <c r="R49" s="133"/>
      <c r="S49" s="51"/>
      <c r="T49" s="133"/>
      <c r="U49" s="51"/>
      <c r="V49" s="50"/>
      <c r="W49" s="51"/>
      <c r="X49" s="50"/>
      <c r="Y49" s="50"/>
      <c r="Z49" s="39"/>
      <c r="AA49" s="50"/>
      <c r="AB49" s="50"/>
      <c r="AC49" s="50"/>
      <c r="AD49" s="50"/>
      <c r="AE49" s="50"/>
      <c r="AF49" s="50"/>
      <c r="AG49" s="50"/>
      <c r="AH49" s="50"/>
      <c r="AI49" s="50"/>
      <c r="AJ49" s="50"/>
      <c r="AK49" s="48"/>
    </row>
    <row r="50" spans="2:37" x14ac:dyDescent="0.2">
      <c r="B50" s="133"/>
      <c r="C50" s="51"/>
      <c r="D50" s="50"/>
      <c r="E50" s="51"/>
      <c r="F50" s="50"/>
      <c r="G50" s="51"/>
      <c r="H50" s="50"/>
      <c r="I50" s="51"/>
      <c r="J50" s="133"/>
      <c r="K50" s="51"/>
      <c r="L50" s="50"/>
      <c r="M50" s="51"/>
      <c r="N50" s="50"/>
      <c r="O50" s="51"/>
      <c r="P50" s="50"/>
      <c r="Q50" s="51"/>
      <c r="R50" s="133"/>
      <c r="S50" s="51"/>
      <c r="T50" s="133"/>
      <c r="U50" s="51"/>
      <c r="V50" s="50"/>
      <c r="W50" s="51"/>
      <c r="X50" s="50"/>
      <c r="Y50" s="50"/>
      <c r="Z50" s="39"/>
      <c r="AA50" s="50"/>
      <c r="AB50" s="50"/>
      <c r="AC50" s="50"/>
      <c r="AD50" s="50"/>
      <c r="AE50" s="50"/>
      <c r="AF50" s="50"/>
      <c r="AG50" s="50"/>
      <c r="AH50" s="50"/>
      <c r="AI50" s="50"/>
      <c r="AJ50" s="50"/>
      <c r="AK50" s="48"/>
    </row>
    <row r="51" spans="2:37" x14ac:dyDescent="0.2">
      <c r="B51" s="133"/>
      <c r="C51" s="51"/>
      <c r="D51" s="50"/>
      <c r="E51" s="51"/>
      <c r="F51" s="50"/>
      <c r="G51" s="51"/>
      <c r="H51" s="50"/>
      <c r="I51" s="51"/>
      <c r="J51" s="133"/>
      <c r="K51" s="51"/>
      <c r="L51" s="50"/>
      <c r="M51" s="51"/>
      <c r="N51" s="50"/>
      <c r="O51" s="51"/>
      <c r="P51" s="50"/>
      <c r="Q51" s="51"/>
      <c r="R51" s="133"/>
      <c r="S51" s="51"/>
      <c r="T51" s="133"/>
      <c r="U51" s="51"/>
      <c r="V51" s="50"/>
      <c r="W51" s="51"/>
      <c r="X51" s="50"/>
      <c r="Y51" s="50"/>
      <c r="Z51" s="39"/>
      <c r="AA51" s="50"/>
      <c r="AB51" s="50"/>
      <c r="AC51" s="50"/>
      <c r="AD51" s="50"/>
      <c r="AE51" s="50"/>
      <c r="AF51" s="50"/>
      <c r="AG51" s="50"/>
      <c r="AH51" s="50"/>
      <c r="AI51" s="50"/>
      <c r="AJ51" s="50"/>
      <c r="AK51" s="48"/>
    </row>
    <row r="52" spans="2:37" x14ac:dyDescent="0.2">
      <c r="B52" s="133"/>
      <c r="C52" s="51"/>
      <c r="D52" s="50"/>
      <c r="E52" s="51"/>
      <c r="F52" s="50"/>
      <c r="G52" s="51"/>
      <c r="H52" s="50"/>
      <c r="I52" s="51"/>
      <c r="J52" s="133"/>
      <c r="K52" s="51"/>
      <c r="L52" s="50"/>
      <c r="M52" s="51"/>
      <c r="N52" s="50"/>
      <c r="O52" s="51"/>
      <c r="P52" s="50"/>
      <c r="Q52" s="51"/>
      <c r="R52" s="133"/>
      <c r="S52" s="51"/>
      <c r="T52" s="133"/>
      <c r="U52" s="51"/>
      <c r="V52" s="50"/>
      <c r="W52" s="51"/>
      <c r="X52" s="50"/>
      <c r="Y52" s="50"/>
      <c r="Z52" s="39"/>
      <c r="AA52" s="50"/>
      <c r="AB52" s="50"/>
      <c r="AC52" s="50"/>
      <c r="AD52" s="50"/>
      <c r="AE52" s="50"/>
      <c r="AF52" s="50"/>
      <c r="AG52" s="50"/>
      <c r="AH52" s="50"/>
      <c r="AI52" s="50"/>
      <c r="AJ52" s="50"/>
      <c r="AK52" s="48"/>
    </row>
    <row r="53" spans="2:37" x14ac:dyDescent="0.2">
      <c r="B53" s="133"/>
      <c r="C53" s="51"/>
      <c r="D53" s="50"/>
      <c r="E53" s="51"/>
      <c r="F53" s="50"/>
      <c r="G53" s="51"/>
      <c r="H53" s="50"/>
      <c r="I53" s="51"/>
      <c r="J53" s="133"/>
      <c r="K53" s="51"/>
      <c r="L53" s="50"/>
      <c r="M53" s="51"/>
      <c r="N53" s="50"/>
      <c r="O53" s="51"/>
      <c r="P53" s="50"/>
      <c r="Q53" s="51"/>
      <c r="R53" s="133"/>
      <c r="S53" s="51"/>
      <c r="T53" s="133"/>
      <c r="U53" s="51"/>
      <c r="V53" s="50"/>
      <c r="W53" s="51"/>
      <c r="X53" s="50"/>
      <c r="Y53" s="50"/>
      <c r="Z53" s="39"/>
      <c r="AA53" s="50"/>
      <c r="AB53" s="50"/>
      <c r="AC53" s="50"/>
      <c r="AD53" s="50"/>
      <c r="AE53" s="50"/>
      <c r="AF53" s="50"/>
      <c r="AG53" s="50"/>
      <c r="AH53" s="50"/>
      <c r="AI53" s="50"/>
      <c r="AJ53" s="50"/>
      <c r="AK53" s="48"/>
    </row>
    <row r="54" spans="2:37" x14ac:dyDescent="0.2">
      <c r="B54" s="133"/>
      <c r="C54" s="51"/>
      <c r="D54" s="50"/>
      <c r="E54" s="51"/>
      <c r="F54" s="50"/>
      <c r="G54" s="51"/>
      <c r="H54" s="50"/>
      <c r="I54" s="51"/>
      <c r="J54" s="133"/>
      <c r="K54" s="51"/>
      <c r="L54" s="50"/>
      <c r="M54" s="51"/>
      <c r="N54" s="50"/>
      <c r="O54" s="51"/>
      <c r="P54" s="50"/>
      <c r="Q54" s="51"/>
      <c r="R54" s="133"/>
      <c r="S54" s="51"/>
      <c r="T54" s="133"/>
      <c r="U54" s="51"/>
      <c r="V54" s="50"/>
      <c r="W54" s="51"/>
      <c r="X54" s="50"/>
      <c r="Y54" s="50"/>
      <c r="Z54" s="39"/>
      <c r="AA54" s="50"/>
      <c r="AB54" s="50"/>
      <c r="AC54" s="50"/>
      <c r="AD54" s="50"/>
      <c r="AE54" s="50"/>
      <c r="AF54" s="50"/>
      <c r="AG54" s="50"/>
      <c r="AH54" s="50"/>
      <c r="AI54" s="50"/>
      <c r="AJ54" s="50"/>
      <c r="AK54" s="48"/>
    </row>
    <row r="55" spans="2:37" x14ac:dyDescent="0.2">
      <c r="B55" s="133"/>
      <c r="C55" s="51"/>
      <c r="D55" s="50"/>
      <c r="E55" s="51"/>
      <c r="F55" s="50"/>
      <c r="G55" s="51"/>
      <c r="H55" s="50"/>
      <c r="I55" s="51"/>
      <c r="J55" s="133"/>
      <c r="K55" s="51"/>
      <c r="L55" s="50"/>
      <c r="M55" s="51"/>
      <c r="N55" s="50"/>
      <c r="O55" s="51"/>
      <c r="P55" s="50"/>
      <c r="Q55" s="51"/>
      <c r="R55" s="133"/>
      <c r="S55" s="51"/>
      <c r="T55" s="133"/>
      <c r="U55" s="51"/>
      <c r="V55" s="50"/>
      <c r="W55" s="51"/>
      <c r="X55" s="50"/>
      <c r="Y55" s="50"/>
      <c r="Z55" s="39"/>
      <c r="AA55" s="50"/>
      <c r="AB55" s="50"/>
      <c r="AC55" s="50"/>
      <c r="AD55" s="50"/>
      <c r="AE55" s="50"/>
      <c r="AF55" s="50"/>
      <c r="AG55" s="50"/>
      <c r="AH55" s="50"/>
      <c r="AI55" s="50"/>
      <c r="AJ55" s="50"/>
      <c r="AK55" s="48"/>
    </row>
    <row r="56" spans="2:37" x14ac:dyDescent="0.2">
      <c r="B56" s="133"/>
      <c r="C56" s="51"/>
      <c r="D56" s="50"/>
      <c r="E56" s="51"/>
      <c r="F56" s="50"/>
      <c r="G56" s="51"/>
      <c r="H56" s="50"/>
      <c r="I56" s="51"/>
      <c r="J56" s="133"/>
      <c r="K56" s="51"/>
      <c r="L56" s="50"/>
      <c r="M56" s="51"/>
      <c r="N56" s="50"/>
      <c r="O56" s="51"/>
      <c r="P56" s="50"/>
      <c r="Q56" s="51"/>
      <c r="R56" s="133"/>
      <c r="S56" s="51"/>
      <c r="T56" s="133"/>
      <c r="U56" s="51"/>
      <c r="V56" s="50"/>
      <c r="W56" s="51"/>
      <c r="X56" s="50"/>
      <c r="Y56" s="50"/>
      <c r="Z56" s="39"/>
      <c r="AA56" s="50"/>
      <c r="AB56" s="50"/>
      <c r="AC56" s="50"/>
      <c r="AD56" s="50"/>
      <c r="AE56" s="50"/>
      <c r="AF56" s="50"/>
      <c r="AG56" s="50"/>
      <c r="AH56" s="50"/>
      <c r="AI56" s="50"/>
      <c r="AJ56" s="50"/>
      <c r="AK56" s="48"/>
    </row>
    <row r="57" spans="2:37" x14ac:dyDescent="0.2">
      <c r="B57" s="39"/>
      <c r="C57" s="32"/>
      <c r="D57" s="39"/>
      <c r="E57" s="32"/>
      <c r="F57" s="39"/>
      <c r="G57" s="32"/>
      <c r="H57" s="39"/>
      <c r="I57" s="32"/>
      <c r="J57" s="32"/>
      <c r="K57" s="32"/>
      <c r="L57" s="32"/>
      <c r="M57" s="32"/>
      <c r="N57" s="32"/>
      <c r="O57" s="32"/>
      <c r="P57" s="32"/>
      <c r="Q57" s="32"/>
      <c r="R57" s="39"/>
      <c r="S57" s="32"/>
      <c r="T57" s="39"/>
      <c r="U57" s="32"/>
      <c r="V57" s="39"/>
      <c r="W57" s="32"/>
      <c r="X57" s="39"/>
      <c r="Y57" s="39"/>
      <c r="Z57" s="39"/>
      <c r="AA57" s="39"/>
      <c r="AB57" s="39"/>
      <c r="AC57" s="39"/>
      <c r="AD57" s="39"/>
      <c r="AE57" s="39"/>
      <c r="AF57" s="39"/>
      <c r="AG57" s="39"/>
      <c r="AH57" s="39"/>
      <c r="AI57" s="39"/>
      <c r="AJ57" s="39"/>
    </row>
    <row r="58" spans="2:37" x14ac:dyDescent="0.2">
      <c r="B58" s="39"/>
      <c r="C58" s="32"/>
      <c r="D58" s="39"/>
      <c r="E58" s="32"/>
      <c r="F58" s="39"/>
      <c r="G58" s="32"/>
      <c r="H58" s="39"/>
      <c r="I58" s="32"/>
      <c r="J58" s="32"/>
      <c r="K58" s="32"/>
      <c r="L58" s="32"/>
      <c r="M58" s="32"/>
      <c r="N58" s="32"/>
      <c r="O58" s="32"/>
      <c r="P58" s="32"/>
      <c r="Q58" s="32"/>
      <c r="R58" s="39"/>
      <c r="S58" s="32"/>
      <c r="T58" s="39"/>
      <c r="U58" s="32"/>
      <c r="V58" s="39"/>
      <c r="W58" s="32"/>
      <c r="X58" s="39"/>
      <c r="Y58" s="39"/>
      <c r="Z58" s="39"/>
      <c r="AA58" s="39"/>
      <c r="AB58" s="39"/>
      <c r="AC58" s="39"/>
      <c r="AD58" s="39"/>
      <c r="AE58" s="39"/>
      <c r="AF58" s="39"/>
      <c r="AG58" s="39"/>
      <c r="AH58" s="39"/>
      <c r="AI58" s="39"/>
      <c r="AJ58" s="39"/>
    </row>
    <row r="59" spans="2:37" x14ac:dyDescent="0.2">
      <c r="B59" s="39"/>
      <c r="C59" s="32"/>
      <c r="D59" s="39"/>
      <c r="E59" s="32"/>
      <c r="F59" s="39"/>
      <c r="G59" s="32"/>
      <c r="H59" s="39"/>
      <c r="I59" s="32"/>
      <c r="J59" s="32"/>
      <c r="K59" s="32"/>
      <c r="L59" s="32"/>
      <c r="M59" s="32"/>
      <c r="N59" s="32"/>
      <c r="O59" s="32"/>
      <c r="P59" s="32"/>
      <c r="Q59" s="32"/>
      <c r="R59" s="39"/>
      <c r="S59" s="32"/>
      <c r="T59" s="39"/>
      <c r="U59" s="32"/>
      <c r="V59" s="39"/>
      <c r="W59" s="32"/>
      <c r="X59" s="39"/>
      <c r="Y59" s="39"/>
      <c r="Z59" s="39"/>
      <c r="AA59" s="39"/>
      <c r="AB59" s="39"/>
      <c r="AC59" s="39"/>
      <c r="AD59" s="39"/>
      <c r="AE59" s="39"/>
      <c r="AF59" s="39"/>
      <c r="AG59" s="39"/>
      <c r="AH59" s="39"/>
      <c r="AI59" s="39"/>
      <c r="AJ59" s="39"/>
    </row>
    <row r="60" spans="2:37" x14ac:dyDescent="0.2">
      <c r="B60" s="39"/>
      <c r="C60" s="32"/>
      <c r="D60" s="39"/>
      <c r="E60" s="32"/>
      <c r="F60" s="39"/>
      <c r="G60" s="32"/>
      <c r="H60" s="39"/>
      <c r="I60" s="32"/>
      <c r="J60" s="32"/>
      <c r="K60" s="32"/>
      <c r="L60" s="32"/>
      <c r="M60" s="32"/>
      <c r="N60" s="32"/>
      <c r="O60" s="32"/>
      <c r="P60" s="32"/>
      <c r="Q60" s="32"/>
      <c r="R60" s="39"/>
      <c r="S60" s="32"/>
      <c r="T60" s="39"/>
      <c r="U60" s="32"/>
      <c r="V60" s="39"/>
      <c r="W60" s="32"/>
      <c r="X60" s="39"/>
      <c r="Y60" s="39"/>
      <c r="Z60" s="39"/>
      <c r="AA60" s="39"/>
      <c r="AB60" s="39"/>
      <c r="AC60" s="39"/>
      <c r="AD60" s="39"/>
      <c r="AE60" s="39"/>
      <c r="AF60" s="39"/>
      <c r="AG60" s="39"/>
      <c r="AH60" s="39"/>
      <c r="AI60" s="39"/>
      <c r="AJ60" s="39"/>
    </row>
  </sheetData>
  <mergeCells count="5">
    <mergeCell ref="A30:X30"/>
    <mergeCell ref="R3:X3"/>
    <mergeCell ref="A29:X29"/>
    <mergeCell ref="B3:H3"/>
    <mergeCell ref="J3:P3"/>
  </mergeCells>
  <pageMargins left="0.75" right="0.75" top="1" bottom="1" header="0.5" footer="0.5"/>
  <pageSetup paperSize="9" scale="9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14"/>
  <dimension ref="A1:O35"/>
  <sheetViews>
    <sheetView zoomScaleNormal="100" workbookViewId="0"/>
  </sheetViews>
  <sheetFormatPr defaultColWidth="9.140625" defaultRowHeight="11.25" x14ac:dyDescent="0.2"/>
  <cols>
    <col min="1" max="1" width="20.42578125" style="131" customWidth="1"/>
    <col min="2" max="2" width="11.28515625" style="131" customWidth="1"/>
    <col min="3" max="3" width="0.85546875" style="131" customWidth="1"/>
    <col min="4" max="4" width="11.28515625" style="131" customWidth="1"/>
    <col min="5" max="5" width="0.85546875" style="131" customWidth="1"/>
    <col min="6" max="6" width="11.28515625" style="131" customWidth="1"/>
    <col min="7" max="7" width="0.85546875" style="131" customWidth="1"/>
    <col min="8" max="8" width="11" style="131" customWidth="1"/>
    <col min="9" max="9" width="1" style="131" customWidth="1"/>
    <col min="10" max="10" width="9.42578125" style="131" customWidth="1"/>
    <col min="11" max="11" width="1" style="131" customWidth="1"/>
    <col min="12" max="12" width="9.42578125" style="131" customWidth="1"/>
    <col min="13" max="13" width="0.85546875" style="131" customWidth="1"/>
    <col min="14" max="16" width="9.140625" style="131"/>
    <col min="17" max="18" width="9.140625" style="131" customWidth="1"/>
    <col min="19" max="16384" width="9.140625" style="131"/>
  </cols>
  <sheetData>
    <row r="1" spans="1:15" s="122" customFormat="1" ht="12.75" x14ac:dyDescent="0.2">
      <c r="A1" s="61" t="s">
        <v>177</v>
      </c>
      <c r="D1" s="131"/>
      <c r="E1" s="131"/>
      <c r="F1" s="131"/>
      <c r="G1" s="131"/>
      <c r="H1" s="131"/>
      <c r="I1" s="131"/>
      <c r="J1" s="131"/>
      <c r="K1" s="131"/>
      <c r="L1" s="131"/>
      <c r="M1" s="131"/>
    </row>
    <row r="2" spans="1:15" s="122" customFormat="1" ht="21" customHeight="1" x14ac:dyDescent="0.2">
      <c r="A2" s="62" t="s">
        <v>178</v>
      </c>
      <c r="B2" s="104"/>
      <c r="C2" s="104"/>
      <c r="D2" s="41"/>
      <c r="E2" s="41"/>
      <c r="F2" s="41"/>
      <c r="G2" s="41"/>
      <c r="H2" s="41"/>
      <c r="I2" s="41"/>
      <c r="J2" s="41"/>
      <c r="K2" s="41"/>
      <c r="L2" s="41"/>
      <c r="M2" s="41"/>
    </row>
    <row r="3" spans="1:15" ht="29.25" customHeight="1" x14ac:dyDescent="0.2">
      <c r="A3" s="163"/>
      <c r="B3" s="316" t="s">
        <v>137</v>
      </c>
      <c r="C3" s="316"/>
      <c r="D3" s="316"/>
      <c r="E3" s="316"/>
      <c r="F3" s="316"/>
      <c r="G3" s="317"/>
      <c r="H3" s="317"/>
      <c r="I3" s="317"/>
      <c r="J3" s="317"/>
      <c r="K3" s="317"/>
      <c r="L3" s="318"/>
      <c r="M3" s="318"/>
    </row>
    <row r="4" spans="1:15" ht="22.5" x14ac:dyDescent="0.2">
      <c r="A4" s="45"/>
      <c r="B4" s="44" t="s">
        <v>62</v>
      </c>
      <c r="C4" s="144"/>
      <c r="D4" s="44" t="s">
        <v>94</v>
      </c>
      <c r="E4" s="162"/>
      <c r="F4" s="44" t="s">
        <v>122</v>
      </c>
      <c r="G4" s="144"/>
      <c r="H4" s="44" t="s">
        <v>136</v>
      </c>
      <c r="I4" s="165"/>
      <c r="J4" s="227" t="s">
        <v>113</v>
      </c>
      <c r="K4" s="165"/>
      <c r="L4" s="228" t="s">
        <v>88</v>
      </c>
      <c r="M4" s="144"/>
    </row>
    <row r="5" spans="1:15" ht="33.75" x14ac:dyDescent="0.2">
      <c r="A5" s="47" t="s">
        <v>6</v>
      </c>
      <c r="B5" s="164" t="s">
        <v>19</v>
      </c>
      <c r="C5" s="47"/>
      <c r="D5" s="164" t="s">
        <v>19</v>
      </c>
      <c r="E5" s="47"/>
      <c r="F5" s="164" t="s">
        <v>19</v>
      </c>
      <c r="G5" s="47"/>
      <c r="H5" s="164" t="s">
        <v>19</v>
      </c>
      <c r="I5" s="47"/>
      <c r="J5" s="186" t="s">
        <v>19</v>
      </c>
      <c r="K5" s="47"/>
      <c r="L5" s="188" t="s">
        <v>19</v>
      </c>
      <c r="M5" s="47"/>
    </row>
    <row r="6" spans="1:15" ht="15" customHeight="1" x14ac:dyDescent="0.2">
      <c r="A6" s="43" t="s">
        <v>14</v>
      </c>
      <c r="B6" s="48">
        <v>90971.203762937454</v>
      </c>
      <c r="C6" s="48"/>
      <c r="D6" s="48">
        <v>15176.226775597999</v>
      </c>
      <c r="E6" s="48"/>
      <c r="F6" s="48">
        <v>11858.828787</v>
      </c>
      <c r="G6" s="48"/>
      <c r="H6" s="48">
        <v>579426.25855407235</v>
      </c>
      <c r="I6" s="48"/>
      <c r="J6" s="48">
        <v>2746.8967722039997</v>
      </c>
      <c r="K6" s="48"/>
      <c r="L6" s="48">
        <v>700179.41465181182</v>
      </c>
      <c r="M6" s="48"/>
      <c r="N6" s="48"/>
    </row>
    <row r="7" spans="1:15" ht="28.5" customHeight="1" x14ac:dyDescent="0.2">
      <c r="A7" s="96" t="s">
        <v>55</v>
      </c>
      <c r="B7" s="133">
        <v>3809.9689702923133</v>
      </c>
      <c r="C7" s="133"/>
      <c r="D7" s="123" t="s">
        <v>108</v>
      </c>
      <c r="E7" s="133"/>
      <c r="F7" s="123" t="s">
        <v>108</v>
      </c>
      <c r="G7" s="133"/>
      <c r="H7" s="48">
        <v>3329.4308863759097</v>
      </c>
      <c r="I7" s="133"/>
      <c r="J7" s="133">
        <v>85.59467785999999</v>
      </c>
      <c r="K7" s="133"/>
      <c r="L7" s="48">
        <v>7224.9945345282231</v>
      </c>
      <c r="M7" s="133"/>
      <c r="N7" s="48"/>
      <c r="O7" s="48"/>
    </row>
    <row r="8" spans="1:15" ht="28.5" customHeight="1" x14ac:dyDescent="0.2">
      <c r="A8" s="96" t="s">
        <v>54</v>
      </c>
      <c r="B8" s="48">
        <v>87161.234792645133</v>
      </c>
      <c r="C8" s="133"/>
      <c r="D8" s="48">
        <v>15176.226775597999</v>
      </c>
      <c r="E8" s="133"/>
      <c r="F8" s="48">
        <v>11858.828787</v>
      </c>
      <c r="G8" s="133"/>
      <c r="H8" s="48">
        <v>576096.8276676964</v>
      </c>
      <c r="I8" s="133"/>
      <c r="J8" s="48">
        <v>2661.3020943439997</v>
      </c>
      <c r="K8" s="133"/>
      <c r="L8" s="48">
        <v>692954.42011728347</v>
      </c>
      <c r="M8" s="133"/>
      <c r="N8" s="48"/>
      <c r="O8" s="48"/>
    </row>
    <row r="9" spans="1:15" ht="22.5" x14ac:dyDescent="0.2">
      <c r="A9" s="109" t="s">
        <v>49</v>
      </c>
      <c r="B9" s="132">
        <v>14866.292802194799</v>
      </c>
      <c r="C9" s="132"/>
      <c r="D9" s="132">
        <v>1282.593314468</v>
      </c>
      <c r="E9" s="132"/>
      <c r="F9" s="132">
        <v>11858.828787</v>
      </c>
      <c r="G9" s="132"/>
      <c r="H9" s="132">
        <v>117252.35158393785</v>
      </c>
      <c r="I9" s="132"/>
      <c r="J9" s="132">
        <v>1459.5745528499999</v>
      </c>
      <c r="K9" s="132"/>
      <c r="L9" s="48">
        <v>146719.64104045066</v>
      </c>
      <c r="M9" s="132"/>
      <c r="N9" s="48"/>
      <c r="O9" s="48"/>
    </row>
    <row r="10" spans="1:15" x14ac:dyDescent="0.2">
      <c r="A10" s="76" t="s">
        <v>28</v>
      </c>
      <c r="B10" s="132">
        <v>4874.7761790999994</v>
      </c>
      <c r="C10" s="132"/>
      <c r="D10" s="134" t="s">
        <v>176</v>
      </c>
      <c r="E10" s="132"/>
      <c r="F10" s="134" t="s">
        <v>176</v>
      </c>
      <c r="G10" s="132"/>
      <c r="H10" s="132">
        <v>34068.927020237803</v>
      </c>
      <c r="I10" s="132"/>
      <c r="J10" s="123" t="s">
        <v>108</v>
      </c>
      <c r="K10" s="132"/>
      <c r="L10" s="48">
        <v>38943.703199337804</v>
      </c>
      <c r="M10" s="132"/>
      <c r="N10" s="48"/>
      <c r="O10" s="48"/>
    </row>
    <row r="11" spans="1:15" x14ac:dyDescent="0.2">
      <c r="A11" s="76" t="s">
        <v>29</v>
      </c>
      <c r="B11" s="132">
        <v>1830.4002923061098</v>
      </c>
      <c r="C11" s="132"/>
      <c r="D11" s="134" t="s">
        <v>176</v>
      </c>
      <c r="E11" s="132"/>
      <c r="F11" s="134" t="s">
        <v>176</v>
      </c>
      <c r="G11" s="132"/>
      <c r="H11" s="132">
        <v>15058.496334977501</v>
      </c>
      <c r="I11" s="132"/>
      <c r="J11" s="123" t="s">
        <v>108</v>
      </c>
      <c r="K11" s="132"/>
      <c r="L11" s="48">
        <v>16888.896627283611</v>
      </c>
      <c r="M11" s="132"/>
      <c r="N11" s="48"/>
      <c r="O11" s="48"/>
    </row>
    <row r="12" spans="1:15" x14ac:dyDescent="0.2">
      <c r="A12" s="76" t="s">
        <v>30</v>
      </c>
      <c r="B12" s="132">
        <v>5199.2049533370009</v>
      </c>
      <c r="C12" s="132"/>
      <c r="D12" s="132">
        <v>1049.6338524</v>
      </c>
      <c r="E12" s="132"/>
      <c r="F12" s="134" t="s">
        <v>176</v>
      </c>
      <c r="G12" s="132"/>
      <c r="H12" s="132">
        <v>21664.535141025997</v>
      </c>
      <c r="I12" s="132"/>
      <c r="J12" s="123" t="s">
        <v>108</v>
      </c>
      <c r="K12" s="132"/>
      <c r="L12" s="48">
        <v>27913.373946763</v>
      </c>
      <c r="M12" s="132"/>
      <c r="N12" s="48"/>
      <c r="O12" s="48"/>
    </row>
    <row r="13" spans="1:15" x14ac:dyDescent="0.2">
      <c r="A13" s="76" t="s">
        <v>31</v>
      </c>
      <c r="B13" s="132">
        <v>3736.4510704499999</v>
      </c>
      <c r="C13" s="132"/>
      <c r="D13" s="134" t="s">
        <v>176</v>
      </c>
      <c r="E13" s="132"/>
      <c r="F13" s="134" t="s">
        <v>176</v>
      </c>
      <c r="G13" s="132"/>
      <c r="H13" s="132">
        <v>20179.252172597247</v>
      </c>
      <c r="I13" s="132"/>
      <c r="J13" s="132">
        <v>69.778042146000004</v>
      </c>
      <c r="K13" s="132"/>
      <c r="L13" s="48">
        <v>23985.481285193247</v>
      </c>
      <c r="M13" s="132"/>
      <c r="N13" s="48"/>
      <c r="O13" s="48"/>
    </row>
    <row r="14" spans="1:15" x14ac:dyDescent="0.2">
      <c r="A14" s="76" t="s">
        <v>32</v>
      </c>
      <c r="B14" s="132">
        <v>2133.1784472509999</v>
      </c>
      <c r="C14" s="132"/>
      <c r="D14" s="134" t="s">
        <v>176</v>
      </c>
      <c r="E14" s="132"/>
      <c r="F14" s="134" t="s">
        <v>176</v>
      </c>
      <c r="G14" s="132"/>
      <c r="H14" s="132">
        <v>11464.51145981244</v>
      </c>
      <c r="I14" s="132"/>
      <c r="J14" s="123" t="s">
        <v>108</v>
      </c>
      <c r="K14" s="132"/>
      <c r="L14" s="48">
        <v>13597.689907063439</v>
      </c>
      <c r="M14" s="132"/>
      <c r="N14" s="48"/>
      <c r="O14" s="48"/>
    </row>
    <row r="15" spans="1:15" x14ac:dyDescent="0.2">
      <c r="A15" s="76" t="s">
        <v>33</v>
      </c>
      <c r="B15" s="132">
        <v>2139.488666969</v>
      </c>
      <c r="C15" s="132"/>
      <c r="D15" s="134" t="s">
        <v>176</v>
      </c>
      <c r="E15" s="132"/>
      <c r="F15" s="134" t="s">
        <v>176</v>
      </c>
      <c r="G15" s="132"/>
      <c r="H15" s="132">
        <v>14856.516333283196</v>
      </c>
      <c r="I15" s="132"/>
      <c r="J15" s="123" t="s">
        <v>108</v>
      </c>
      <c r="K15" s="132"/>
      <c r="L15" s="48">
        <v>16996.005000252197</v>
      </c>
      <c r="M15" s="132"/>
      <c r="N15" s="48"/>
      <c r="O15" s="48"/>
    </row>
    <row r="16" spans="1:15" x14ac:dyDescent="0.2">
      <c r="A16" s="76" t="s">
        <v>34</v>
      </c>
      <c r="B16" s="134" t="s">
        <v>176</v>
      </c>
      <c r="C16" s="132"/>
      <c r="D16" s="134" t="s">
        <v>176</v>
      </c>
      <c r="E16" s="132"/>
      <c r="F16" s="134" t="s">
        <v>176</v>
      </c>
      <c r="G16" s="132"/>
      <c r="H16" s="132">
        <v>2411.028581</v>
      </c>
      <c r="I16" s="132"/>
      <c r="J16" s="123" t="s">
        <v>108</v>
      </c>
      <c r="K16" s="132"/>
      <c r="L16" s="48">
        <v>2411.028581</v>
      </c>
      <c r="M16" s="132"/>
      <c r="N16" s="48"/>
      <c r="O16" s="48"/>
    </row>
    <row r="17" spans="1:15" x14ac:dyDescent="0.2">
      <c r="A17" s="76" t="s">
        <v>35</v>
      </c>
      <c r="B17" s="132">
        <v>1717.60969879</v>
      </c>
      <c r="C17" s="132"/>
      <c r="D17" s="134" t="s">
        <v>176</v>
      </c>
      <c r="E17" s="132"/>
      <c r="F17" s="134" t="s">
        <v>176</v>
      </c>
      <c r="G17" s="132"/>
      <c r="H17" s="132">
        <v>7950.7805524431997</v>
      </c>
      <c r="I17" s="132"/>
      <c r="J17" s="132">
        <v>103.39814283</v>
      </c>
      <c r="K17" s="132"/>
      <c r="L17" s="48">
        <v>9771.7883940631982</v>
      </c>
      <c r="M17" s="132"/>
      <c r="N17" s="48"/>
      <c r="O17" s="48"/>
    </row>
    <row r="18" spans="1:15" x14ac:dyDescent="0.2">
      <c r="A18" s="76" t="s">
        <v>36</v>
      </c>
      <c r="B18" s="132">
        <v>18148.348238540002</v>
      </c>
      <c r="C18" s="132"/>
      <c r="D18" s="134">
        <v>230.24974272999998</v>
      </c>
      <c r="E18" s="132"/>
      <c r="F18" s="134" t="s">
        <v>176</v>
      </c>
      <c r="G18" s="132"/>
      <c r="H18" s="132">
        <v>66526.345066467315</v>
      </c>
      <c r="I18" s="132"/>
      <c r="J18" s="132">
        <v>49.205307218000002</v>
      </c>
      <c r="K18" s="132"/>
      <c r="L18" s="48">
        <v>84954.148354955323</v>
      </c>
      <c r="M18" s="132"/>
      <c r="N18" s="48"/>
      <c r="O18" s="48"/>
    </row>
    <row r="19" spans="1:15" x14ac:dyDescent="0.2">
      <c r="A19" s="76" t="s">
        <v>37</v>
      </c>
      <c r="B19" s="132">
        <v>3186.251206933</v>
      </c>
      <c r="C19" s="132"/>
      <c r="D19" s="134" t="s">
        <v>176</v>
      </c>
      <c r="E19" s="132"/>
      <c r="F19" s="134" t="s">
        <v>176</v>
      </c>
      <c r="G19" s="132"/>
      <c r="H19" s="132">
        <v>16160.3892251291</v>
      </c>
      <c r="I19" s="132"/>
      <c r="J19" s="123" t="s">
        <v>108</v>
      </c>
      <c r="K19" s="132"/>
      <c r="L19" s="48">
        <v>19346.6404320621</v>
      </c>
      <c r="M19" s="132"/>
      <c r="N19" s="48"/>
      <c r="O19" s="48"/>
    </row>
    <row r="20" spans="1:15" x14ac:dyDescent="0.2">
      <c r="A20" s="76" t="s">
        <v>38</v>
      </c>
      <c r="B20" s="132">
        <v>12347.714279149999</v>
      </c>
      <c r="C20" s="132"/>
      <c r="D20" s="132">
        <v>12613.749866</v>
      </c>
      <c r="E20" s="132"/>
      <c r="F20" s="134" t="s">
        <v>176</v>
      </c>
      <c r="G20" s="132"/>
      <c r="H20" s="132">
        <v>108358.52953052173</v>
      </c>
      <c r="I20" s="132"/>
      <c r="J20" s="132">
        <v>979.3460493</v>
      </c>
      <c r="K20" s="132"/>
      <c r="L20" s="48">
        <v>134299.33972497171</v>
      </c>
      <c r="M20" s="132"/>
      <c r="N20" s="48"/>
      <c r="O20" s="48"/>
    </row>
    <row r="21" spans="1:15" x14ac:dyDescent="0.2">
      <c r="A21" s="76" t="s">
        <v>39</v>
      </c>
      <c r="B21" s="132">
        <v>2089.7023805023005</v>
      </c>
      <c r="C21" s="132"/>
      <c r="D21" s="134" t="s">
        <v>176</v>
      </c>
      <c r="E21" s="132"/>
      <c r="F21" s="134" t="s">
        <v>176</v>
      </c>
      <c r="G21" s="132"/>
      <c r="H21" s="132">
        <v>16583.275853193201</v>
      </c>
      <c r="I21" s="132"/>
      <c r="J21" s="123" t="s">
        <v>108</v>
      </c>
      <c r="K21" s="132"/>
      <c r="L21" s="48">
        <v>18672.978233695503</v>
      </c>
      <c r="M21" s="132"/>
      <c r="N21" s="48"/>
      <c r="O21" s="48"/>
    </row>
    <row r="22" spans="1:15" x14ac:dyDescent="0.2">
      <c r="A22" s="76" t="s">
        <v>40</v>
      </c>
      <c r="B22" s="132">
        <v>2448.2197995269999</v>
      </c>
      <c r="C22" s="132"/>
      <c r="D22" s="134" t="s">
        <v>176</v>
      </c>
      <c r="E22" s="132"/>
      <c r="F22" s="134" t="s">
        <v>176</v>
      </c>
      <c r="G22" s="132"/>
      <c r="H22" s="132">
        <v>16748.202410493399</v>
      </c>
      <c r="I22" s="132"/>
      <c r="J22" s="123" t="s">
        <v>108</v>
      </c>
      <c r="K22" s="132"/>
      <c r="L22" s="48">
        <v>19196.422210020399</v>
      </c>
      <c r="M22" s="132"/>
      <c r="N22" s="48"/>
      <c r="O22" s="48"/>
    </row>
    <row r="23" spans="1:15" x14ac:dyDescent="0.2">
      <c r="A23" s="76" t="s">
        <v>41</v>
      </c>
      <c r="B23" s="132">
        <v>3222.0214324909193</v>
      </c>
      <c r="C23" s="132"/>
      <c r="D23" s="134" t="s">
        <v>176</v>
      </c>
      <c r="E23" s="132"/>
      <c r="F23" s="134" t="s">
        <v>176</v>
      </c>
      <c r="G23" s="132"/>
      <c r="H23" s="132">
        <v>11276.72079388541</v>
      </c>
      <c r="I23" s="132"/>
      <c r="J23" s="123" t="s">
        <v>108</v>
      </c>
      <c r="K23" s="132"/>
      <c r="L23" s="48">
        <v>14498.742226376329</v>
      </c>
      <c r="M23" s="132"/>
      <c r="N23" s="48"/>
      <c r="O23" s="48"/>
    </row>
    <row r="24" spans="1:15" x14ac:dyDescent="0.2">
      <c r="A24" s="76" t="s">
        <v>42</v>
      </c>
      <c r="B24" s="132">
        <v>1620.6194640000001</v>
      </c>
      <c r="C24" s="132"/>
      <c r="D24" s="134" t="s">
        <v>176</v>
      </c>
      <c r="E24" s="132"/>
      <c r="F24" s="134" t="s">
        <v>176</v>
      </c>
      <c r="G24" s="132"/>
      <c r="H24" s="132">
        <v>17042.29413646262</v>
      </c>
      <c r="I24" s="132"/>
      <c r="J24" s="123" t="s">
        <v>108</v>
      </c>
      <c r="K24" s="132"/>
      <c r="L24" s="48">
        <v>18662.91360046262</v>
      </c>
      <c r="M24" s="132"/>
      <c r="N24" s="48"/>
      <c r="O24" s="48"/>
    </row>
    <row r="25" spans="1:15" x14ac:dyDescent="0.2">
      <c r="A25" s="76" t="s">
        <v>43</v>
      </c>
      <c r="B25" s="132">
        <v>2511.2169214699998</v>
      </c>
      <c r="C25" s="132"/>
      <c r="D25" s="134" t="s">
        <v>176</v>
      </c>
      <c r="E25" s="132"/>
      <c r="F25" s="134" t="s">
        <v>176</v>
      </c>
      <c r="G25" s="132"/>
      <c r="H25" s="132">
        <v>17586.32938484411</v>
      </c>
      <c r="I25" s="132"/>
      <c r="J25" s="123" t="s">
        <v>108</v>
      </c>
      <c r="K25" s="132"/>
      <c r="L25" s="48">
        <v>20097.546306314111</v>
      </c>
      <c r="M25" s="132"/>
      <c r="N25" s="48"/>
      <c r="O25" s="48"/>
    </row>
    <row r="26" spans="1:15" x14ac:dyDescent="0.2">
      <c r="A26" s="76" t="s">
        <v>44</v>
      </c>
      <c r="B26" s="132">
        <v>1966.1724645940001</v>
      </c>
      <c r="C26" s="132"/>
      <c r="D26" s="134" t="s">
        <v>176</v>
      </c>
      <c r="E26" s="132"/>
      <c r="F26" s="134" t="s">
        <v>176</v>
      </c>
      <c r="G26" s="132"/>
      <c r="H26" s="132">
        <v>14025.317958755739</v>
      </c>
      <c r="I26" s="132"/>
      <c r="J26" s="123" t="s">
        <v>108</v>
      </c>
      <c r="K26" s="132"/>
      <c r="L26" s="48">
        <v>15991.490423349738</v>
      </c>
      <c r="M26" s="132"/>
      <c r="N26" s="48"/>
      <c r="O26" s="48"/>
    </row>
    <row r="27" spans="1:15" x14ac:dyDescent="0.2">
      <c r="A27" s="76" t="s">
        <v>45</v>
      </c>
      <c r="B27" s="132">
        <v>882.44592183000009</v>
      </c>
      <c r="C27" s="132"/>
      <c r="D27" s="134" t="s">
        <v>176</v>
      </c>
      <c r="E27" s="132"/>
      <c r="F27" s="134" t="s">
        <v>176</v>
      </c>
      <c r="G27" s="132"/>
      <c r="H27" s="132">
        <v>9779.0498406083625</v>
      </c>
      <c r="I27" s="132"/>
      <c r="J27" s="123" t="s">
        <v>108</v>
      </c>
      <c r="K27" s="132"/>
      <c r="L27" s="48">
        <v>10661.495762438362</v>
      </c>
      <c r="M27" s="132"/>
      <c r="N27" s="48"/>
      <c r="O27" s="48"/>
    </row>
    <row r="28" spans="1:15" x14ac:dyDescent="0.2">
      <c r="A28" s="77" t="s">
        <v>46</v>
      </c>
      <c r="B28" s="132">
        <v>1311.9584554</v>
      </c>
      <c r="C28" s="133"/>
      <c r="D28" s="134" t="s">
        <v>176</v>
      </c>
      <c r="E28" s="133"/>
      <c r="F28" s="134" t="s">
        <v>176</v>
      </c>
      <c r="G28" s="133"/>
      <c r="H28" s="132">
        <v>20849.656289551196</v>
      </c>
      <c r="I28" s="133"/>
      <c r="J28" s="123" t="s">
        <v>108</v>
      </c>
      <c r="K28" s="133"/>
      <c r="L28" s="48">
        <v>22161.614744951195</v>
      </c>
      <c r="M28" s="133"/>
      <c r="N28" s="48"/>
      <c r="O28" s="48"/>
    </row>
    <row r="29" spans="1:15" x14ac:dyDescent="0.2">
      <c r="A29" s="92" t="s">
        <v>47</v>
      </c>
      <c r="B29" s="118">
        <v>929.16211780999993</v>
      </c>
      <c r="C29" s="118"/>
      <c r="D29" s="134" t="s">
        <v>176</v>
      </c>
      <c r="E29" s="118"/>
      <c r="F29" s="134" t="s">
        <v>176</v>
      </c>
      <c r="G29" s="118"/>
      <c r="H29" s="118">
        <v>16254.317998469</v>
      </c>
      <c r="I29" s="118"/>
      <c r="J29" s="123" t="s">
        <v>108</v>
      </c>
      <c r="K29" s="118"/>
      <c r="L29" s="48">
        <v>17183.480116278999</v>
      </c>
      <c r="M29" s="118"/>
      <c r="N29" s="48"/>
    </row>
    <row r="30" spans="1:15" ht="39" customHeight="1" x14ac:dyDescent="0.2">
      <c r="A30" s="315" t="s">
        <v>101</v>
      </c>
      <c r="B30" s="315"/>
      <c r="C30" s="315"/>
      <c r="D30" s="315"/>
      <c r="E30" s="315"/>
      <c r="F30" s="315"/>
      <c r="G30" s="315"/>
      <c r="H30" s="315"/>
      <c r="I30" s="315"/>
      <c r="J30" s="315"/>
      <c r="K30" s="315"/>
      <c r="L30" s="315"/>
      <c r="M30" s="59"/>
    </row>
    <row r="31" spans="1:15" ht="30.75" customHeight="1" x14ac:dyDescent="0.2">
      <c r="A31" s="304" t="s">
        <v>138</v>
      </c>
      <c r="B31" s="304"/>
      <c r="C31" s="304"/>
      <c r="D31" s="304"/>
      <c r="E31" s="304"/>
      <c r="F31" s="304"/>
      <c r="G31" s="304"/>
      <c r="H31" s="304"/>
      <c r="I31" s="304"/>
      <c r="J31" s="304"/>
      <c r="K31" s="304"/>
      <c r="L31" s="304"/>
      <c r="M31" s="60"/>
    </row>
    <row r="32" spans="1:15" s="39" customFormat="1" x14ac:dyDescent="0.2">
      <c r="A32" s="131"/>
      <c r="B32" s="48"/>
      <c r="C32" s="131"/>
      <c r="D32" s="48"/>
      <c r="E32" s="131"/>
      <c r="F32" s="48"/>
      <c r="G32" s="131"/>
      <c r="H32" s="48"/>
      <c r="I32" s="131"/>
      <c r="J32" s="48"/>
      <c r="K32" s="131"/>
      <c r="L32" s="48"/>
      <c r="M32" s="131"/>
    </row>
    <row r="34" spans="2:12" x14ac:dyDescent="0.2">
      <c r="B34" s="48"/>
      <c r="D34" s="48"/>
      <c r="F34" s="48"/>
      <c r="H34" s="48"/>
      <c r="J34" s="48"/>
      <c r="L34" s="48"/>
    </row>
    <row r="35" spans="2:12" x14ac:dyDescent="0.2">
      <c r="B35" s="48"/>
      <c r="D35" s="48"/>
      <c r="F35" s="48"/>
      <c r="H35" s="48"/>
      <c r="J35" s="48"/>
      <c r="L35" s="48"/>
    </row>
  </sheetData>
  <mergeCells count="3">
    <mergeCell ref="A31:L31"/>
    <mergeCell ref="A30:L30"/>
    <mergeCell ref="B3:M3"/>
  </mergeCells>
  <pageMargins left="0.75" right="0.75" top="1" bottom="1" header="0.5" footer="0.5"/>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15"/>
  <dimension ref="A1:S34"/>
  <sheetViews>
    <sheetView zoomScaleNormal="100" workbookViewId="0"/>
  </sheetViews>
  <sheetFormatPr defaultColWidth="9.140625" defaultRowHeight="11.25" x14ac:dyDescent="0.2"/>
  <cols>
    <col min="1" max="1" width="20.42578125" style="131" customWidth="1"/>
    <col min="2" max="2" width="11.28515625" style="131" customWidth="1"/>
    <col min="3" max="3" width="0.85546875" style="131" customWidth="1"/>
    <col min="4" max="4" width="11.28515625" style="131" customWidth="1"/>
    <col min="5" max="5" width="0.85546875" style="131" customWidth="1"/>
    <col min="6" max="6" width="11.28515625" style="131" customWidth="1"/>
    <col min="7" max="7" width="0.85546875" style="131" customWidth="1"/>
    <col min="8" max="8" width="11.28515625" style="131" customWidth="1"/>
    <col min="9" max="9" width="1" style="131" customWidth="1"/>
    <col min="10" max="10" width="11.28515625" style="131" customWidth="1"/>
    <col min="11" max="11" width="0.85546875" style="131" customWidth="1"/>
    <col min="12" max="12" width="9.85546875" style="131" customWidth="1"/>
    <col min="13" max="16" width="9.140625" style="131"/>
    <col min="17" max="17" width="2.28515625" style="131" customWidth="1"/>
    <col min="18" max="18" width="4.42578125" style="131" customWidth="1"/>
    <col min="19" max="19" width="2.28515625" style="131" customWidth="1"/>
    <col min="20" max="16384" width="9.140625" style="131"/>
  </cols>
  <sheetData>
    <row r="1" spans="1:18" s="122" customFormat="1" ht="12.75" x14ac:dyDescent="0.2">
      <c r="A1" s="61" t="s">
        <v>179</v>
      </c>
      <c r="D1" s="131"/>
      <c r="E1" s="131"/>
      <c r="F1" s="131"/>
      <c r="G1" s="131"/>
      <c r="H1" s="131"/>
      <c r="I1" s="131"/>
      <c r="J1" s="131"/>
      <c r="K1" s="131"/>
    </row>
    <row r="2" spans="1:18" s="122" customFormat="1" ht="21" customHeight="1" x14ac:dyDescent="0.2">
      <c r="A2" s="62" t="s">
        <v>180</v>
      </c>
      <c r="B2" s="104"/>
      <c r="C2" s="104"/>
      <c r="D2" s="41"/>
      <c r="E2" s="41"/>
      <c r="F2" s="41"/>
      <c r="G2" s="41"/>
      <c r="H2" s="41"/>
      <c r="I2" s="41"/>
      <c r="J2" s="41"/>
      <c r="K2" s="41"/>
    </row>
    <row r="3" spans="1:18" ht="29.25" customHeight="1" x14ac:dyDescent="0.2">
      <c r="A3" s="163"/>
      <c r="B3" s="97" t="s">
        <v>62</v>
      </c>
      <c r="C3" s="155"/>
      <c r="D3" s="97" t="s">
        <v>94</v>
      </c>
      <c r="E3" s="156"/>
      <c r="F3" s="97" t="s">
        <v>122</v>
      </c>
      <c r="G3" s="155"/>
      <c r="H3" s="97" t="s">
        <v>63</v>
      </c>
      <c r="I3" s="155"/>
      <c r="J3" s="97" t="s">
        <v>113</v>
      </c>
      <c r="K3" s="155"/>
      <c r="L3" s="97" t="s">
        <v>64</v>
      </c>
      <c r="R3" s="122"/>
    </row>
    <row r="4" spans="1:18" ht="22.5" x14ac:dyDescent="0.2">
      <c r="A4" s="47" t="s">
        <v>6</v>
      </c>
      <c r="B4" s="164" t="s">
        <v>19</v>
      </c>
      <c r="C4" s="47"/>
      <c r="D4" s="164" t="s">
        <v>19</v>
      </c>
      <c r="E4" s="47"/>
      <c r="F4" s="164" t="s">
        <v>19</v>
      </c>
      <c r="G4" s="47"/>
      <c r="H4" s="164" t="s">
        <v>19</v>
      </c>
      <c r="I4" s="47"/>
      <c r="J4" s="164" t="s">
        <v>19</v>
      </c>
      <c r="K4" s="47"/>
      <c r="L4" s="164" t="s">
        <v>19</v>
      </c>
      <c r="R4" s="122"/>
    </row>
    <row r="5" spans="1:18" ht="15" customHeight="1" x14ac:dyDescent="0.2">
      <c r="A5" s="43" t="s">
        <v>14</v>
      </c>
      <c r="B5" s="48">
        <v>11193.231400000001</v>
      </c>
      <c r="C5" s="48"/>
      <c r="D5" s="48">
        <v>27026.459600000002</v>
      </c>
      <c r="E5" s="48"/>
      <c r="F5" s="48">
        <v>12587.6396</v>
      </c>
      <c r="G5" s="48"/>
      <c r="H5" s="48">
        <v>738712.08860000002</v>
      </c>
      <c r="I5" s="48"/>
      <c r="J5" s="48">
        <v>2763.3415999999997</v>
      </c>
      <c r="K5" s="48"/>
      <c r="L5" s="48">
        <v>792282.76080000005</v>
      </c>
      <c r="R5" s="172"/>
    </row>
    <row r="6" spans="1:18" ht="28.5" customHeight="1" x14ac:dyDescent="0.2">
      <c r="A6" s="96" t="s">
        <v>55</v>
      </c>
      <c r="B6" s="48">
        <v>188.69879999999998</v>
      </c>
      <c r="C6" s="133"/>
      <c r="D6" s="123" t="s">
        <v>108</v>
      </c>
      <c r="E6" s="132"/>
      <c r="F6" s="123" t="s">
        <v>108</v>
      </c>
      <c r="G6" s="133"/>
      <c r="H6" s="48">
        <v>462.88419999999991</v>
      </c>
      <c r="I6" s="133"/>
      <c r="J6" s="48">
        <v>36.118600000000008</v>
      </c>
      <c r="K6" s="133"/>
      <c r="L6" s="48">
        <v>687.70159999999987</v>
      </c>
      <c r="M6" s="80"/>
      <c r="R6" s="172"/>
    </row>
    <row r="7" spans="1:18" ht="28.5" customHeight="1" x14ac:dyDescent="0.2">
      <c r="A7" s="96" t="s">
        <v>54</v>
      </c>
      <c r="B7" s="48">
        <v>11004.5326</v>
      </c>
      <c r="C7" s="48"/>
      <c r="D7" s="48">
        <v>27026.459600000002</v>
      </c>
      <c r="E7" s="48"/>
      <c r="F7" s="48">
        <v>12587.6396</v>
      </c>
      <c r="G7" s="48"/>
      <c r="H7" s="48">
        <v>738249.20440000005</v>
      </c>
      <c r="I7" s="48"/>
      <c r="J7" s="48">
        <v>2727.223</v>
      </c>
      <c r="K7" s="133"/>
      <c r="L7" s="48">
        <v>791595.05920000002</v>
      </c>
      <c r="M7" s="80"/>
      <c r="N7" s="244"/>
      <c r="O7" s="48"/>
      <c r="R7" s="172"/>
    </row>
    <row r="8" spans="1:18" ht="22.5" x14ac:dyDescent="0.2">
      <c r="A8" s="109" t="s">
        <v>49</v>
      </c>
      <c r="B8" s="48">
        <v>5194.6397999999999</v>
      </c>
      <c r="C8" s="132"/>
      <c r="D8" s="48">
        <v>2200.5488</v>
      </c>
      <c r="E8" s="132"/>
      <c r="F8" s="48">
        <v>12587.6396</v>
      </c>
      <c r="G8" s="132"/>
      <c r="H8" s="48">
        <v>174997.19960000002</v>
      </c>
      <c r="I8" s="132"/>
      <c r="J8" s="48">
        <v>2095.0052000000001</v>
      </c>
      <c r="K8" s="132"/>
      <c r="L8" s="48">
        <v>197075.03300000002</v>
      </c>
      <c r="N8" s="80"/>
      <c r="O8" s="48"/>
      <c r="R8" s="172"/>
    </row>
    <row r="9" spans="1:18" x14ac:dyDescent="0.2">
      <c r="A9" s="76" t="s">
        <v>28</v>
      </c>
      <c r="B9" s="48">
        <v>345.87839999999994</v>
      </c>
      <c r="C9" s="132"/>
      <c r="D9" s="134" t="s">
        <v>176</v>
      </c>
      <c r="E9" s="132"/>
      <c r="F9" s="134" t="s">
        <v>176</v>
      </c>
      <c r="G9" s="132"/>
      <c r="H9" s="132">
        <v>44651.672200000001</v>
      </c>
      <c r="I9" s="132"/>
      <c r="J9" s="123" t="s">
        <v>108</v>
      </c>
      <c r="K9" s="132"/>
      <c r="L9" s="48">
        <v>44997.550600000002</v>
      </c>
      <c r="N9" s="152"/>
      <c r="O9" s="48"/>
      <c r="R9" s="172"/>
    </row>
    <row r="10" spans="1:18" x14ac:dyDescent="0.2">
      <c r="A10" s="76" t="s">
        <v>29</v>
      </c>
      <c r="B10" s="48">
        <v>43.093400000000003</v>
      </c>
      <c r="C10" s="132"/>
      <c r="D10" s="134" t="s">
        <v>176</v>
      </c>
      <c r="E10" s="132"/>
      <c r="F10" s="134" t="s">
        <v>176</v>
      </c>
      <c r="G10" s="132"/>
      <c r="H10" s="132">
        <v>19846.439799999996</v>
      </c>
      <c r="I10" s="132"/>
      <c r="J10" s="123" t="s">
        <v>108</v>
      </c>
      <c r="K10" s="132"/>
      <c r="L10" s="48">
        <v>19889.533199999998</v>
      </c>
      <c r="O10" s="48"/>
      <c r="R10" s="172"/>
    </row>
    <row r="11" spans="1:18" x14ac:dyDescent="0.2">
      <c r="A11" s="76" t="s">
        <v>30</v>
      </c>
      <c r="B11" s="48">
        <v>308.57220000000001</v>
      </c>
      <c r="C11" s="132"/>
      <c r="D11" s="134">
        <v>2649.2412000000004</v>
      </c>
      <c r="E11" s="132"/>
      <c r="F11" s="134" t="s">
        <v>176</v>
      </c>
      <c r="G11" s="132"/>
      <c r="H11" s="132">
        <v>28940.6764</v>
      </c>
      <c r="I11" s="132"/>
      <c r="J11" s="123" t="s">
        <v>108</v>
      </c>
      <c r="K11" s="132"/>
      <c r="L11" s="48">
        <v>31898.489799999999</v>
      </c>
      <c r="O11" s="48"/>
      <c r="R11" s="172"/>
    </row>
    <row r="12" spans="1:18" x14ac:dyDescent="0.2">
      <c r="A12" s="76" t="s">
        <v>31</v>
      </c>
      <c r="B12" s="48">
        <v>323.33320000000003</v>
      </c>
      <c r="C12" s="132"/>
      <c r="D12" s="134" t="s">
        <v>176</v>
      </c>
      <c r="E12" s="132"/>
      <c r="F12" s="134" t="s">
        <v>176</v>
      </c>
      <c r="G12" s="132"/>
      <c r="H12" s="132">
        <v>26037.567800000001</v>
      </c>
      <c r="I12" s="132"/>
      <c r="J12" s="124">
        <v>11.2928</v>
      </c>
      <c r="K12" s="132"/>
      <c r="L12" s="48">
        <v>26372.193800000001</v>
      </c>
      <c r="O12" s="48"/>
      <c r="R12" s="172"/>
    </row>
    <row r="13" spans="1:18" x14ac:dyDescent="0.2">
      <c r="A13" s="76" t="s">
        <v>32</v>
      </c>
      <c r="B13" s="48">
        <v>124.27760000000001</v>
      </c>
      <c r="C13" s="132"/>
      <c r="D13" s="134" t="s">
        <v>176</v>
      </c>
      <c r="E13" s="132"/>
      <c r="F13" s="134" t="s">
        <v>176</v>
      </c>
      <c r="G13" s="132"/>
      <c r="H13" s="132">
        <v>12371.733</v>
      </c>
      <c r="I13" s="132"/>
      <c r="J13" s="123" t="s">
        <v>108</v>
      </c>
      <c r="K13" s="132"/>
      <c r="L13" s="48">
        <v>12496.0106</v>
      </c>
      <c r="O13" s="48"/>
      <c r="R13" s="172"/>
    </row>
    <row r="14" spans="1:18" x14ac:dyDescent="0.2">
      <c r="A14" s="76" t="s">
        <v>33</v>
      </c>
      <c r="B14" s="48">
        <v>106.5386</v>
      </c>
      <c r="C14" s="132"/>
      <c r="D14" s="134" t="s">
        <v>176</v>
      </c>
      <c r="E14" s="132"/>
      <c r="F14" s="134" t="s">
        <v>176</v>
      </c>
      <c r="G14" s="132"/>
      <c r="H14" s="132">
        <v>15275.809800000001</v>
      </c>
      <c r="I14" s="132"/>
      <c r="J14" s="123" t="s">
        <v>108</v>
      </c>
      <c r="K14" s="132"/>
      <c r="L14" s="48">
        <v>15382.348400000001</v>
      </c>
      <c r="O14" s="48"/>
      <c r="R14" s="172"/>
    </row>
    <row r="15" spans="1:18" x14ac:dyDescent="0.2">
      <c r="A15" s="76" t="s">
        <v>34</v>
      </c>
      <c r="B15" s="134" t="s">
        <v>176</v>
      </c>
      <c r="C15" s="132"/>
      <c r="D15" s="134" t="s">
        <v>176</v>
      </c>
      <c r="E15" s="132"/>
      <c r="F15" s="134" t="s">
        <v>176</v>
      </c>
      <c r="G15" s="132"/>
      <c r="H15" s="132">
        <v>2193.7604000000001</v>
      </c>
      <c r="I15" s="132"/>
      <c r="J15" s="123" t="s">
        <v>108</v>
      </c>
      <c r="K15" s="132"/>
      <c r="L15" s="48">
        <v>2193.7604000000001</v>
      </c>
      <c r="O15" s="48"/>
      <c r="R15" s="172"/>
    </row>
    <row r="16" spans="1:18" x14ac:dyDescent="0.2">
      <c r="A16" s="76" t="s">
        <v>35</v>
      </c>
      <c r="B16" s="134">
        <v>110.34639999999999</v>
      </c>
      <c r="C16" s="132"/>
      <c r="D16" s="134" t="s">
        <v>176</v>
      </c>
      <c r="E16" s="132"/>
      <c r="F16" s="134" t="s">
        <v>176</v>
      </c>
      <c r="G16" s="132"/>
      <c r="H16" s="132">
        <v>11295.3272</v>
      </c>
      <c r="I16" s="132"/>
      <c r="J16" s="124">
        <v>28.9574</v>
      </c>
      <c r="K16" s="132"/>
      <c r="L16" s="48">
        <v>11434.630999999999</v>
      </c>
      <c r="O16" s="48"/>
      <c r="R16" s="172"/>
    </row>
    <row r="17" spans="1:19" x14ac:dyDescent="0.2">
      <c r="A17" s="76" t="s">
        <v>36</v>
      </c>
      <c r="B17" s="48">
        <v>1992.713</v>
      </c>
      <c r="C17" s="132"/>
      <c r="D17" s="134">
        <v>366.87520000000001</v>
      </c>
      <c r="E17" s="132"/>
      <c r="F17" s="134" t="s">
        <v>176</v>
      </c>
      <c r="G17" s="132"/>
      <c r="H17" s="132">
        <v>85064.386200000008</v>
      </c>
      <c r="I17" s="132"/>
      <c r="J17" s="48">
        <v>6.2988</v>
      </c>
      <c r="K17" s="132"/>
      <c r="L17" s="48">
        <v>87430.273200000011</v>
      </c>
      <c r="O17" s="48"/>
      <c r="R17" s="172"/>
    </row>
    <row r="18" spans="1:19" x14ac:dyDescent="0.2">
      <c r="A18" s="76" t="s">
        <v>37</v>
      </c>
      <c r="B18" s="48">
        <v>210.84899999999999</v>
      </c>
      <c r="C18" s="132"/>
      <c r="D18" s="134" t="s">
        <v>176</v>
      </c>
      <c r="E18" s="132"/>
      <c r="F18" s="134" t="s">
        <v>176</v>
      </c>
      <c r="G18" s="132"/>
      <c r="H18" s="132">
        <v>24937.6394</v>
      </c>
      <c r="I18" s="132"/>
      <c r="J18" s="123" t="s">
        <v>108</v>
      </c>
      <c r="K18" s="132"/>
      <c r="L18" s="48">
        <v>25148.488399999998</v>
      </c>
      <c r="O18" s="48"/>
      <c r="R18" s="172"/>
    </row>
    <row r="19" spans="1:19" x14ac:dyDescent="0.2">
      <c r="A19" s="76" t="s">
        <v>38</v>
      </c>
      <c r="B19" s="48">
        <v>1287.5426</v>
      </c>
      <c r="C19" s="132"/>
      <c r="D19" s="134">
        <v>21809.794399999999</v>
      </c>
      <c r="E19" s="132"/>
      <c r="F19" s="134" t="s">
        <v>176</v>
      </c>
      <c r="G19" s="132"/>
      <c r="H19" s="132">
        <v>132120.66219999999</v>
      </c>
      <c r="I19" s="132"/>
      <c r="J19" s="124">
        <v>585.66880000000003</v>
      </c>
      <c r="K19" s="132"/>
      <c r="L19" s="48">
        <v>155803.66800000001</v>
      </c>
      <c r="O19" s="48"/>
      <c r="R19" s="172"/>
    </row>
    <row r="20" spans="1:19" x14ac:dyDescent="0.2">
      <c r="A20" s="76" t="s">
        <v>39</v>
      </c>
      <c r="B20" s="48">
        <v>167.61559999999997</v>
      </c>
      <c r="C20" s="132"/>
      <c r="D20" s="134" t="s">
        <v>176</v>
      </c>
      <c r="E20" s="132"/>
      <c r="F20" s="134" t="s">
        <v>176</v>
      </c>
      <c r="G20" s="132"/>
      <c r="H20" s="132">
        <v>21050.915599999997</v>
      </c>
      <c r="I20" s="132"/>
      <c r="J20" s="123" t="s">
        <v>108</v>
      </c>
      <c r="K20" s="132"/>
      <c r="L20" s="48">
        <v>21218.531199999998</v>
      </c>
      <c r="O20" s="48"/>
      <c r="R20" s="172"/>
    </row>
    <row r="21" spans="1:19" x14ac:dyDescent="0.2">
      <c r="A21" s="76" t="s">
        <v>40</v>
      </c>
      <c r="B21" s="48">
        <v>145.98919999999998</v>
      </c>
      <c r="C21" s="132"/>
      <c r="D21" s="134" t="s">
        <v>176</v>
      </c>
      <c r="E21" s="132"/>
      <c r="F21" s="134" t="s">
        <v>176</v>
      </c>
      <c r="G21" s="132"/>
      <c r="H21" s="132">
        <v>19867.667799999999</v>
      </c>
      <c r="I21" s="132"/>
      <c r="J21" s="123" t="s">
        <v>108</v>
      </c>
      <c r="K21" s="132"/>
      <c r="L21" s="48">
        <v>20013.656999999999</v>
      </c>
      <c r="O21" s="48"/>
      <c r="R21" s="172"/>
    </row>
    <row r="22" spans="1:19" x14ac:dyDescent="0.2">
      <c r="A22" s="76" t="s">
        <v>41</v>
      </c>
      <c r="B22" s="48">
        <v>181.89120000000005</v>
      </c>
      <c r="C22" s="132"/>
      <c r="D22" s="134" t="s">
        <v>176</v>
      </c>
      <c r="E22" s="132"/>
      <c r="F22" s="134" t="s">
        <v>176</v>
      </c>
      <c r="G22" s="132"/>
      <c r="H22" s="132">
        <v>16332.6728</v>
      </c>
      <c r="I22" s="132"/>
      <c r="J22" s="123" t="s">
        <v>108</v>
      </c>
      <c r="K22" s="132"/>
      <c r="L22" s="48">
        <v>16514.564000000002</v>
      </c>
      <c r="O22" s="48"/>
      <c r="R22" s="172"/>
    </row>
    <row r="23" spans="1:19" x14ac:dyDescent="0.2">
      <c r="A23" s="76" t="s">
        <v>42</v>
      </c>
      <c r="B23" s="48">
        <v>88.295000000000002</v>
      </c>
      <c r="C23" s="132"/>
      <c r="D23" s="134" t="s">
        <v>176</v>
      </c>
      <c r="E23" s="132"/>
      <c r="F23" s="134" t="s">
        <v>176</v>
      </c>
      <c r="G23" s="132"/>
      <c r="H23" s="132">
        <v>19605.982200000002</v>
      </c>
      <c r="I23" s="132"/>
      <c r="J23" s="123" t="s">
        <v>108</v>
      </c>
      <c r="K23" s="132"/>
      <c r="L23" s="48">
        <v>19694.2772</v>
      </c>
      <c r="O23" s="48"/>
      <c r="R23" s="172"/>
    </row>
    <row r="24" spans="1:19" x14ac:dyDescent="0.2">
      <c r="A24" s="76" t="s">
        <v>43</v>
      </c>
      <c r="B24" s="48">
        <v>130.08939999999998</v>
      </c>
      <c r="C24" s="132"/>
      <c r="D24" s="134" t="s">
        <v>176</v>
      </c>
      <c r="E24" s="132"/>
      <c r="F24" s="134" t="s">
        <v>176</v>
      </c>
      <c r="G24" s="132"/>
      <c r="H24" s="132">
        <v>26021.343199999999</v>
      </c>
      <c r="I24" s="132"/>
      <c r="J24" s="123" t="s">
        <v>108</v>
      </c>
      <c r="K24" s="132"/>
      <c r="L24" s="48">
        <v>26151.4326</v>
      </c>
      <c r="O24" s="48"/>
      <c r="R24" s="172"/>
    </row>
    <row r="25" spans="1:19" x14ac:dyDescent="0.2">
      <c r="A25" s="76" t="s">
        <v>44</v>
      </c>
      <c r="B25" s="48">
        <v>92.523599999999988</v>
      </c>
      <c r="C25" s="132"/>
      <c r="D25" s="134" t="s">
        <v>176</v>
      </c>
      <c r="E25" s="132"/>
      <c r="F25" s="134" t="s">
        <v>176</v>
      </c>
      <c r="G25" s="132"/>
      <c r="H25" s="132">
        <v>16891.990000000002</v>
      </c>
      <c r="I25" s="132"/>
      <c r="J25" s="123" t="s">
        <v>108</v>
      </c>
      <c r="K25" s="132"/>
      <c r="L25" s="48">
        <v>16984.513600000002</v>
      </c>
      <c r="O25" s="48"/>
      <c r="R25" s="172"/>
    </row>
    <row r="26" spans="1:19" x14ac:dyDescent="0.2">
      <c r="A26" s="76" t="s">
        <v>45</v>
      </c>
      <c r="B26" s="48">
        <v>54.037199999999999</v>
      </c>
      <c r="C26" s="132"/>
      <c r="D26" s="134" t="s">
        <v>176</v>
      </c>
      <c r="E26" s="132"/>
      <c r="F26" s="134" t="s">
        <v>176</v>
      </c>
      <c r="G26" s="132"/>
      <c r="H26" s="132">
        <v>11268.279199999999</v>
      </c>
      <c r="I26" s="132"/>
      <c r="J26" s="123" t="s">
        <v>108</v>
      </c>
      <c r="K26" s="132"/>
      <c r="L26" s="48">
        <v>11322.3164</v>
      </c>
      <c r="O26" s="48"/>
      <c r="R26" s="172"/>
    </row>
    <row r="27" spans="1:19" x14ac:dyDescent="0.2">
      <c r="A27" s="77" t="s">
        <v>46</v>
      </c>
      <c r="B27" s="48">
        <v>64.490600000000001</v>
      </c>
      <c r="C27" s="133"/>
      <c r="D27" s="134" t="s">
        <v>176</v>
      </c>
      <c r="E27" s="133"/>
      <c r="F27" s="134" t="s">
        <v>176</v>
      </c>
      <c r="G27" s="133"/>
      <c r="H27" s="132">
        <v>16446.297399999999</v>
      </c>
      <c r="I27" s="133"/>
      <c r="J27" s="123" t="s">
        <v>108</v>
      </c>
      <c r="K27" s="133"/>
      <c r="L27" s="48">
        <v>16510.788</v>
      </c>
      <c r="O27" s="48"/>
      <c r="R27" s="172"/>
    </row>
    <row r="28" spans="1:19" x14ac:dyDescent="0.2">
      <c r="A28" s="92" t="s">
        <v>47</v>
      </c>
      <c r="B28" s="48">
        <v>31.816599999999998</v>
      </c>
      <c r="C28" s="118"/>
      <c r="D28" s="134" t="s">
        <v>176</v>
      </c>
      <c r="E28" s="118"/>
      <c r="F28" s="134" t="s">
        <v>176</v>
      </c>
      <c r="G28" s="118"/>
      <c r="H28" s="132">
        <v>13031.182199999997</v>
      </c>
      <c r="I28" s="118"/>
      <c r="J28" s="123" t="s">
        <v>108</v>
      </c>
      <c r="K28" s="118"/>
      <c r="L28" s="48">
        <v>13062.998799999998</v>
      </c>
      <c r="O28" s="48"/>
      <c r="R28" s="172"/>
    </row>
    <row r="29" spans="1:19" ht="39.75" customHeight="1" x14ac:dyDescent="0.2">
      <c r="A29" s="315" t="s">
        <v>101</v>
      </c>
      <c r="B29" s="315"/>
      <c r="C29" s="315"/>
      <c r="D29" s="315"/>
      <c r="E29" s="315"/>
      <c r="F29" s="315"/>
      <c r="G29" s="315"/>
      <c r="H29" s="315"/>
      <c r="I29" s="315"/>
      <c r="J29" s="315"/>
      <c r="K29" s="315"/>
      <c r="L29" s="315"/>
      <c r="R29" s="172"/>
    </row>
    <row r="30" spans="1:19" x14ac:dyDescent="0.2">
      <c r="B30" s="60"/>
      <c r="C30" s="60"/>
      <c r="D30" s="60"/>
      <c r="E30" s="60"/>
      <c r="F30" s="60"/>
      <c r="G30" s="60"/>
      <c r="H30" s="60"/>
      <c r="I30" s="60"/>
      <c r="J30" s="60"/>
      <c r="K30" s="60"/>
    </row>
    <row r="31" spans="1:19" s="39" customFormat="1" x14ac:dyDescent="0.2">
      <c r="A31" s="131"/>
      <c r="B31" s="48"/>
      <c r="C31" s="131"/>
      <c r="D31" s="48"/>
      <c r="E31" s="131"/>
      <c r="F31" s="48"/>
      <c r="G31" s="131"/>
      <c r="H31" s="48"/>
      <c r="I31" s="131"/>
      <c r="J31" s="48"/>
      <c r="K31" s="131"/>
      <c r="L31" s="48"/>
      <c r="Q31" s="131"/>
      <c r="R31" s="131"/>
      <c r="S31" s="131"/>
    </row>
    <row r="32" spans="1:19" x14ac:dyDescent="0.2">
      <c r="Q32" s="39"/>
      <c r="S32" s="39"/>
    </row>
    <row r="34" spans="2:12" x14ac:dyDescent="0.2">
      <c r="B34" s="48"/>
      <c r="D34" s="48"/>
      <c r="F34" s="48"/>
      <c r="H34" s="48"/>
      <c r="J34" s="48"/>
      <c r="L34" s="48"/>
    </row>
  </sheetData>
  <mergeCells count="1">
    <mergeCell ref="A29:L29"/>
  </mergeCells>
  <conditionalFormatting sqref="R9:R28">
    <cfRule type="colorScale" priority="2">
      <colorScale>
        <cfvo type="min"/>
        <cfvo type="percentile" val="50"/>
        <cfvo type="max"/>
        <color rgb="FF63BE7B"/>
        <color rgb="FFFFEB84"/>
        <color rgb="FFF8696B"/>
      </colorScale>
    </cfRule>
  </conditionalFormatting>
  <conditionalFormatting sqref="R5:R29">
    <cfRule type="colorScale" priority="1">
      <colorScale>
        <cfvo type="min"/>
        <cfvo type="percentile" val="50"/>
        <cfvo type="max"/>
        <color rgb="FF63BE7B"/>
        <color rgb="FFFFEB84"/>
        <color rgb="FFF8696B"/>
      </colorScale>
    </cfRule>
  </conditionalFormatting>
  <pageMargins left="0.75" right="0.75" top="1" bottom="1" header="0.5" footer="0.5"/>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1">
    <pageSetUpPr fitToPage="1"/>
  </sheetPr>
  <dimension ref="A1:O26"/>
  <sheetViews>
    <sheetView zoomScaleNormal="100" workbookViewId="0">
      <selection sqref="A1:E1"/>
    </sheetView>
  </sheetViews>
  <sheetFormatPr defaultColWidth="32" defaultRowHeight="12.75" x14ac:dyDescent="0.2"/>
  <cols>
    <col min="1" max="1" width="11.42578125" style="221" customWidth="1"/>
    <col min="2" max="2" width="66.7109375" style="221" customWidth="1"/>
    <col min="3" max="3" width="1.7109375" style="221" customWidth="1"/>
    <col min="4" max="4" width="11.42578125" style="221" customWidth="1"/>
    <col min="5" max="5" width="66.7109375" style="221" customWidth="1"/>
    <col min="6" max="16384" width="32" style="1"/>
  </cols>
  <sheetData>
    <row r="1" spans="1:6" ht="32.25" customHeight="1" x14ac:dyDescent="0.2">
      <c r="A1" s="298" t="s">
        <v>107</v>
      </c>
      <c r="B1" s="298"/>
      <c r="C1" s="298"/>
      <c r="D1" s="298"/>
      <c r="E1" s="298"/>
    </row>
    <row r="3" spans="1:6" s="121" customFormat="1" ht="19.5" customHeight="1" x14ac:dyDescent="0.2">
      <c r="A3" s="215" t="s">
        <v>106</v>
      </c>
      <c r="B3" s="215"/>
      <c r="C3" s="215"/>
      <c r="D3" s="215" t="s">
        <v>102</v>
      </c>
      <c r="E3" s="216"/>
    </row>
    <row r="4" spans="1:6" s="121" customFormat="1" ht="13.5" customHeight="1" x14ac:dyDescent="0.2">
      <c r="A4" s="222"/>
      <c r="B4" s="222"/>
      <c r="C4" s="222"/>
      <c r="D4" s="222"/>
      <c r="E4" s="223"/>
    </row>
    <row r="5" spans="1:6" s="121" customFormat="1" ht="20.25" customHeight="1" x14ac:dyDescent="0.2">
      <c r="A5" s="213" t="s">
        <v>103</v>
      </c>
      <c r="B5" s="222"/>
      <c r="C5" s="222"/>
      <c r="D5" s="214" t="s">
        <v>148</v>
      </c>
      <c r="E5" s="223"/>
    </row>
    <row r="6" spans="1:6" s="121" customFormat="1" ht="20.25" customHeight="1" x14ac:dyDescent="0.2">
      <c r="A6" s="213" t="str">
        <f>Teckenförklaring_Legends!A3</f>
        <v>Teckenförklaring</v>
      </c>
      <c r="B6" s="222"/>
      <c r="C6" s="222"/>
      <c r="D6" s="214" t="str">
        <f>Teckenförklaring_Legends!C3</f>
        <v>Legends</v>
      </c>
      <c r="E6" s="223"/>
    </row>
    <row r="7" spans="1:6" ht="33" customHeight="1" x14ac:dyDescent="0.2">
      <c r="A7" s="212" t="str">
        <f>MID('T1a trafik'!A1,1,10)</f>
        <v>Tabell 1a.</v>
      </c>
      <c r="B7" s="212" t="str">
        <f>MID('T1a trafik'!A1,12,LEN('T1a trafik'!A1)-12)</f>
        <v>Trafik- och resandeuppgifter efter typ av finansiering och län 2021.</v>
      </c>
      <c r="C7" s="212"/>
      <c r="D7" s="212" t="str">
        <f>MID('T1a trafik'!A2,1,9)</f>
        <v>Table 1a.</v>
      </c>
      <c r="E7" s="212" t="str">
        <f>MID('T1a trafik'!A2,11,LEN('T1a trafik'!A2)-9)</f>
        <v>Data on public transport per type of financing and county in 2021.</v>
      </c>
    </row>
    <row r="8" spans="1:6" ht="33" customHeight="1" x14ac:dyDescent="0.2">
      <c r="A8" s="212" t="str">
        <f>MID('T1b ekonomi'!A1,1,10)</f>
        <v>Tabell 1b.</v>
      </c>
      <c r="B8" s="212" t="str">
        <f>MID('T1b ekonomi'!A1,12,LEN('T1b ekonomi'!A1)-10)</f>
        <v>Ekonomiuppgifter för subventionerad kollektivtrafik efter län 2021.</v>
      </c>
      <c r="C8" s="212"/>
      <c r="D8" s="212" t="str">
        <f>MID('T1b ekonomi'!A2,1,9)</f>
        <v>Table 1b.</v>
      </c>
      <c r="E8" s="212" t="str">
        <f>MID('T1b ekonomi'!A2,11,LEN('T1b ekonomi'!A2)-10)</f>
        <v>Data on the economy of subsidised public transport per county in 2021.</v>
      </c>
      <c r="F8" s="150"/>
    </row>
    <row r="9" spans="1:6" ht="33" customHeight="1" x14ac:dyDescent="0.2">
      <c r="A9" s="212" t="str">
        <f>MID('T2a väg'!A1,1,10)</f>
        <v>Tabell 2a.</v>
      </c>
      <c r="B9" s="212" t="str">
        <f>MID('T2a väg'!A1,12,LEN('T2a väg'!A1)-12)</f>
        <v>Trafik-, resande- och ekonomiuppgifter för väg efter typ av finansiering och län 2021.</v>
      </c>
      <c r="C9" s="212"/>
      <c r="D9" s="212" t="str">
        <f>MID('T2a väg'!A2,1,9)</f>
        <v>Table 2a.</v>
      </c>
      <c r="E9" s="212" t="str">
        <f>MID('T2a väg'!A2,11,LEN('T2a väg'!A2))</f>
        <v>Data on public transport and its economy on road per type of financing and county in 2021.</v>
      </c>
      <c r="F9" s="150"/>
    </row>
    <row r="10" spans="1:6" ht="33" customHeight="1" x14ac:dyDescent="0.2">
      <c r="A10" s="212" t="str">
        <f>MID('T2b järnväg'!$A$1,1,10)</f>
        <v>Tabell 2b.</v>
      </c>
      <c r="B10" s="212" t="str">
        <f>MID('T2b järnväg'!$A$1,12,LEN('T2b järnväg'!$A$1)-12)</f>
        <v>Trafik-, resande- och ekonomiuppgifter för järnväg efter typ av finansiering och län 2021.</v>
      </c>
      <c r="C10" s="212"/>
      <c r="D10" s="212" t="str">
        <f>MID('T2b järnväg'!$A$2,1,9)</f>
        <v>Table 2b.</v>
      </c>
      <c r="E10" s="212" t="str">
        <f>MID('T2b järnväg'!$A$2,11,LEN('T2b järnväg'!$A$2))</f>
        <v>Data on public transport and its economy on railway per type of financing and county in 2021.</v>
      </c>
      <c r="F10" s="150"/>
    </row>
    <row r="11" spans="1:6" ht="33" customHeight="1" x14ac:dyDescent="0.2">
      <c r="A11" s="212" t="str">
        <f>MID('T3'!$A$1,1,9)</f>
        <v>Tabell 3.</v>
      </c>
      <c r="B11" s="212" t="str">
        <f>MID('T3'!$A$1,11,LEN('T3'!$A$1)-11)</f>
        <v>Trafik- och resandeuppgifter efter typ av finansiering och trafikslag 2021.</v>
      </c>
      <c r="C11" s="212"/>
      <c r="D11" s="212" t="str">
        <f>MID('T3'!$A$2,1,8)</f>
        <v>Table 3.</v>
      </c>
      <c r="E11" s="212" t="str">
        <f>MID('T3'!$A$2,10,LEN('T3'!$A$2))</f>
        <v xml:space="preserve">Data of public transport per type of financing and mode of transport in 2021. </v>
      </c>
      <c r="F11" s="150"/>
    </row>
    <row r="12" spans="1:6" ht="33" customHeight="1" x14ac:dyDescent="0.2">
      <c r="A12" s="212" t="str">
        <f>MID('T4'!$A$1,1,9)</f>
        <v>Tabell 4.</v>
      </c>
      <c r="B12" s="212" t="str">
        <f>MID('T4'!$A$1,11,LEN('T4'!$A$1)-11)</f>
        <v>Ekonomiuppgifter och nyckeltal för ekonomiuppgifter för subventionerad trafik efter trafikslag 2021.</v>
      </c>
      <c r="C12" s="212"/>
      <c r="D12" s="212" t="str">
        <f>MID('T4'!$A$2,1,8)</f>
        <v>Table 4.</v>
      </c>
      <c r="E12" s="212" t="str">
        <f>MID('T4'!$A$2,10,LEN('T4'!$A$2))</f>
        <v>Data and key economy indicators of subsidised public transport per mode of transport in 2021.</v>
      </c>
      <c r="F12" s="150"/>
    </row>
    <row r="13" spans="1:6" ht="33" customHeight="1" x14ac:dyDescent="0.2">
      <c r="A13" s="212" t="str">
        <f>MID('T5a trafik'!$A$1,1,10)</f>
        <v>Tabell 5a.</v>
      </c>
      <c r="B13" s="212" t="str">
        <f>MID('T5a trafik'!$A$1,12,LEN('T5a trafik'!$A$1)-12)</f>
        <v>Trafik- och resandeuppgifter efter typ av finansiering 2012–2021.</v>
      </c>
      <c r="C13" s="212"/>
      <c r="D13" s="212" t="str">
        <f>MID('T5a trafik'!$A$2,1,9)</f>
        <v>Table 5a.</v>
      </c>
      <c r="E13" s="212" t="str">
        <f>MID('T5a trafik'!$A$2,11,LEN('T5a trafik'!$A$2))</f>
        <v>Data on public transport by type of financing 2012–2021.</v>
      </c>
      <c r="F13" s="150"/>
    </row>
    <row r="14" spans="1:6" ht="33" customHeight="1" x14ac:dyDescent="0.2">
      <c r="A14" s="212" t="str">
        <f>MID('T5b ekonomi'!$A$1,1,10)</f>
        <v>Tabell 5b.</v>
      </c>
      <c r="B14" s="212" t="str">
        <f>MID('T5b ekonomi'!$A$1,12,LEN('T5b ekonomi'!$A$1))</f>
        <v>Ekonomiuppgifter för subventionerad trafik 2012–2021 (2021 års priser, miljoner kronor).</v>
      </c>
      <c r="C14" s="212"/>
      <c r="D14" s="212" t="str">
        <f>MID('T5b ekonomi'!$A$2,1,9)</f>
        <v>Table 5b.</v>
      </c>
      <c r="E14" s="212" t="str">
        <f>MID('T5b ekonomi'!$A$2,11,LEN('T5b ekonomi'!$A$2))</f>
        <v>Data on the economy of subsidised public transport in 2012–2021, million SEK (constant 2021 prices).</v>
      </c>
      <c r="F14" s="150"/>
    </row>
    <row r="15" spans="1:6" ht="33" customHeight="1" x14ac:dyDescent="0.2">
      <c r="A15" s="212" t="str">
        <f>MID('T6'!$A$1,1,9)</f>
        <v>Tabell 6.</v>
      </c>
      <c r="B15" s="212" t="str">
        <f>MID('T6'!$A$1,11,LEN('T6'!$A$1)-11)</f>
        <v>Antal påstigningar efter typ av finansiering och trafikslag i riket 2012–2021 (miljoner påstigningar).</v>
      </c>
      <c r="C15" s="212"/>
      <c r="D15" s="212" t="str">
        <f>MID('T6'!$A$2,1,8)</f>
        <v>Table 6.</v>
      </c>
      <c r="E15" s="212" t="str">
        <f>MID('T6'!$A$2,10,LEN('T6'!$A$2))</f>
        <v>Number of boardings per type of financing and mode of transport in 2012–2021 (million boardings).</v>
      </c>
      <c r="F15" s="150"/>
    </row>
    <row r="16" spans="1:6" ht="33" customHeight="1" x14ac:dyDescent="0.2">
      <c r="A16" s="212" t="str">
        <f>MID('T7'!$A$1,1,9)</f>
        <v>Tabell 7.</v>
      </c>
      <c r="B16" s="212" t="str">
        <f>MID('T7'!$A$1,11,LEN('T7'!$A$1)-13)</f>
        <v>Utbudskilometer efter typ av finansiering och trafikslag i riket 2012–2021 (miljoner).</v>
      </c>
      <c r="C16" s="212"/>
      <c r="D16" s="212" t="str">
        <f>MID('T7'!$A$2,1,8)</f>
        <v>Table 7.</v>
      </c>
      <c r="E16" s="212" t="str">
        <f>MID('T7'!$A$2,10,LEN('T7'!$A$2))</f>
        <v>Offered kilometers per type of financing and mode of transport in 2012–2021 (million).</v>
      </c>
      <c r="F16" s="150"/>
    </row>
    <row r="17" spans="1:15" ht="33" customHeight="1" x14ac:dyDescent="0.2">
      <c r="A17" s="212" t="str">
        <f>MID('T8'!$A$1,1,9)</f>
        <v>Tabell 8.</v>
      </c>
      <c r="B17" s="212" t="str">
        <f>MID('T8'!$A$1,11,LEN('T8'!$A$1)-11)</f>
        <v>Antal personkilometer efter typ av finansiering och trafikslag i riket 2012–2021 (miljoner).</v>
      </c>
      <c r="C17" s="212"/>
      <c r="D17" s="212" t="str">
        <f>MID('T8'!$A$2,1,8)</f>
        <v>Table 8.</v>
      </c>
      <c r="E17" s="212" t="str">
        <f>MID('T8'!$A$2,10,LEN('T8'!$A$2))</f>
        <v>Passenger kilometers per type of financing and mode of transport in 2012–2021 (million).</v>
      </c>
      <c r="F17" s="150"/>
    </row>
    <row r="18" spans="1:15" ht="33" customHeight="1" x14ac:dyDescent="0.2">
      <c r="A18" s="212" t="str">
        <f>MID('T9'!$A$1,1,9)</f>
        <v>Tabell 9.</v>
      </c>
      <c r="B18" s="212" t="str">
        <f>MID('T9'!$A$1,11,LEN('T9'!$A$1)-11)</f>
        <v>Påstigningar, utbuds- och personkilometer efter typ av finansiering, län under perioden 2018–2021 (tusental).</v>
      </c>
      <c r="C18" s="212"/>
      <c r="D18" s="212" t="str">
        <f>MID('T9'!$A$2,1,8)</f>
        <v>Table 9.</v>
      </c>
      <c r="E18" s="212" t="str">
        <f>MID('T9'!$A$2,10,LEN('T9'!$A$2))</f>
        <v>Number of boardings, offered kilometers and passenger kilometers, per type of financing, county and year 2018–2021 (in thousands).</v>
      </c>
      <c r="F18" s="150"/>
    </row>
    <row r="19" spans="1:15" ht="33" customHeight="1" x14ac:dyDescent="0.2">
      <c r="A19" s="212" t="str">
        <f>MID(T10a!$A$1,1,11)</f>
        <v>Tabell 10a.</v>
      </c>
      <c r="B19" s="212" t="str">
        <f>MID(T10a!$A$1,13,LEN(T10a!$A$1)-12)</f>
        <v>Planerat utbud efter trafikslag, typ av finansiering och län 2021.</v>
      </c>
      <c r="C19" s="212"/>
      <c r="D19" s="212" t="str">
        <f>MID(T10a!$A$2,1,10)</f>
        <v>Table 10a.</v>
      </c>
      <c r="E19" s="212" t="str">
        <f>MID(T10a!$A$2,12,LEN(T10a!$A$2))</f>
        <v>Planned public transport per type of financing and county in 2021.</v>
      </c>
    </row>
    <row r="20" spans="1:15" ht="33" customHeight="1" x14ac:dyDescent="0.2">
      <c r="A20" s="220" t="str">
        <f>MID(T10b!$A$1,1,11)</f>
        <v>Tabell 10b.</v>
      </c>
      <c r="B20" s="220" t="str">
        <f>MID(T10b!$A$1,13,LEN(T10b!$A$1)-12)</f>
        <v>Planerat antal avgångar efter trafikslag, typ av finansiering och län 2021.</v>
      </c>
      <c r="C20" s="220"/>
      <c r="D20" s="220" t="str">
        <f>MID(T10b!$A$2,1,10)</f>
        <v>Table 10b.</v>
      </c>
      <c r="E20" s="220" t="str">
        <f>MID(T10b!$A$2,12,LEN(T10b!$A$2))</f>
        <v>Planned number of departures per type of financing and county in 2021.</v>
      </c>
    </row>
    <row r="21" spans="1:15" x14ac:dyDescent="0.2">
      <c r="A21" s="59"/>
      <c r="B21" s="59"/>
      <c r="C21" s="59"/>
      <c r="D21" s="59"/>
      <c r="E21" s="59"/>
      <c r="F21" s="2"/>
      <c r="G21" s="2"/>
      <c r="H21" s="2"/>
      <c r="I21" s="2"/>
      <c r="J21" s="2"/>
      <c r="K21" s="2"/>
      <c r="L21" s="2"/>
      <c r="M21" s="2"/>
      <c r="N21" s="2"/>
      <c r="O21" s="2"/>
    </row>
    <row r="22" spans="1:15" x14ac:dyDescent="0.2">
      <c r="A22" s="180"/>
      <c r="B22" s="180"/>
      <c r="C22" s="180"/>
      <c r="D22" s="180"/>
      <c r="E22" s="180"/>
      <c r="F22" s="3"/>
      <c r="G22" s="3"/>
      <c r="H22" s="3"/>
      <c r="I22" s="3"/>
      <c r="J22" s="3"/>
      <c r="K22" s="3"/>
      <c r="L22" s="3"/>
      <c r="M22" s="3"/>
      <c r="N22" s="3"/>
      <c r="O22" s="3"/>
    </row>
    <row r="23" spans="1:15" x14ac:dyDescent="0.2">
      <c r="A23" s="180"/>
      <c r="B23" s="180"/>
      <c r="C23" s="180"/>
      <c r="D23" s="180"/>
      <c r="E23" s="180"/>
      <c r="F23" s="2"/>
      <c r="G23" s="2"/>
      <c r="H23" s="2"/>
      <c r="I23" s="2"/>
      <c r="J23" s="2"/>
      <c r="K23" s="2"/>
      <c r="L23" s="2"/>
      <c r="M23" s="2"/>
      <c r="N23" s="2"/>
      <c r="O23" s="2"/>
    </row>
    <row r="24" spans="1:15" ht="14.25" x14ac:dyDescent="0.2">
      <c r="A24" s="180"/>
      <c r="B24" s="180"/>
      <c r="C24" s="180"/>
      <c r="D24" s="180"/>
      <c r="E24" s="180"/>
      <c r="F24" s="4"/>
      <c r="G24" s="4"/>
      <c r="H24" s="4"/>
      <c r="I24" s="4"/>
      <c r="J24" s="4"/>
      <c r="K24" s="4"/>
      <c r="L24" s="4"/>
      <c r="M24" s="4"/>
      <c r="N24" s="4"/>
    </row>
    <row r="25" spans="1:15" ht="14.25" x14ac:dyDescent="0.2">
      <c r="A25" s="180"/>
      <c r="B25" s="180"/>
      <c r="C25" s="180"/>
      <c r="D25" s="180"/>
      <c r="E25" s="180"/>
      <c r="F25" s="4"/>
    </row>
    <row r="26" spans="1:15" x14ac:dyDescent="0.2">
      <c r="A26" s="180"/>
      <c r="B26" s="180"/>
      <c r="C26" s="180"/>
      <c r="D26" s="180"/>
      <c r="E26" s="180"/>
    </row>
  </sheetData>
  <mergeCells count="1">
    <mergeCell ref="A1:E1"/>
  </mergeCells>
  <hyperlinks>
    <hyperlink ref="A7" location="'T1a trafik'!A1" display="'T1a trafik'!A1" xr:uid="{25CC70C8-0DB3-42A6-9BEF-45DBFF2440F4}"/>
    <hyperlink ref="A8" location="'T1b ekonomi'!Utskriftsområde" display="'T1b ekonomi'!Utskriftsområde" xr:uid="{C9FF679D-E026-48E9-BDE5-3A8FB4A7BCA3}"/>
    <hyperlink ref="A9" location="'T2a buss'!Utskriftsområde" display="'T2a buss'!Utskriftsområde" xr:uid="{A7791D84-596F-4C6F-81DA-841B471F0635}"/>
    <hyperlink ref="A10" location="'T2b järnväg'!Utskriftsområde" display="'T2b järnväg'!Utskriftsområde" xr:uid="{E3B077FD-6041-4B57-8695-647907CD31B3}"/>
    <hyperlink ref="A11" location="'T3'!Utskriftsområde" display="'T3'!Utskriftsområde" xr:uid="{AE4C6DC5-2EC5-4209-B9E0-63BFB11A702C}"/>
    <hyperlink ref="A12" location="'T4'!Utskriftsområde" display="'T4'!Utskriftsområde" xr:uid="{5F5A2B4F-57CC-414F-85E8-601858FFDB61}"/>
    <hyperlink ref="A13" location="'T5a trafik'!Utskriftsområde" display="'T5a trafik'!Utskriftsområde" xr:uid="{BA9A4B53-E776-41DB-B852-39393F3661C6}"/>
    <hyperlink ref="A14" location="'T5b ekonomi'!Utskriftsområde" display="'T5b ekonomi'!Utskriftsområde" xr:uid="{439C4BA2-F28E-4CA1-9AB0-65DD72E472A8}"/>
    <hyperlink ref="A15" location="'T6'!Utskriftsområde" display="'T6'!Utskriftsområde" xr:uid="{F8F288C9-9559-453E-ABB6-66C18B298B2A}"/>
    <hyperlink ref="A16" location="'T7'!Utskriftsområde" display="'T7'!Utskriftsområde" xr:uid="{2718D7A7-30FC-4BB0-A5A2-C27A89B0313B}"/>
    <hyperlink ref="A17" location="'T8'!Utskriftsområde" display="'T8'!Utskriftsområde" xr:uid="{A5A990F1-D1D1-4B32-BD6B-73E8FDD15A6B}"/>
    <hyperlink ref="A18" location="'T9'!Utskriftsområde" display="'T9'!Utskriftsområde" xr:uid="{A247B1AD-DD7B-4E5A-83C9-EB85AF611A64}"/>
    <hyperlink ref="D7" location="'T1a trafik'!Utskriftsområde" display="'T1a trafik'!Utskriftsområde" xr:uid="{D2A71195-7B5F-43F3-B882-86459F9D0300}"/>
    <hyperlink ref="D8" location="'T1b ekonomi'!Utskriftsområde" display="'T1b ekonomi'!Utskriftsområde" xr:uid="{27AB67D1-1BC8-474B-B4AF-F9933F4A48EB}"/>
    <hyperlink ref="D9" location="'T2a buss'!Utskriftsområde" display="'T2a buss'!Utskriftsområde" xr:uid="{423134F9-EEC1-43E8-8F55-B4F7566E5DA5}"/>
    <hyperlink ref="D10" location="'T2b järnväg'!Utskriftsområde" display="'T2b järnväg'!Utskriftsområde" xr:uid="{E28CE058-23E9-4551-9783-1F804F6AE9DA}"/>
    <hyperlink ref="D11" location="'T3'!Utskriftsområde" display="'T3'!Utskriftsområde" xr:uid="{B23DF1F4-C3BD-40F8-8AD2-3BC64A5F3A14}"/>
    <hyperlink ref="D12" location="'T4'!Utskriftsområde" display="'T4'!Utskriftsområde" xr:uid="{CE40215F-4556-4783-BA9C-1C0772BD7652}"/>
    <hyperlink ref="D13" location="'T5a trafik'!Utskriftsområde" display="'T5a trafik'!Utskriftsområde" xr:uid="{AD8D9828-B358-445C-B542-FC886D806AA9}"/>
    <hyperlink ref="D14" location="'T5b ekonomi'!Utskriftsområde" display="'T5b ekonomi'!Utskriftsområde" xr:uid="{C84580EA-19A9-47E7-BC23-D270004737FF}"/>
    <hyperlink ref="D15" location="'T6'!Utskriftsområde" display="'T6'!Utskriftsområde" xr:uid="{7CB1CE55-8DE4-49CA-B3CD-9F5ED71A48C8}"/>
    <hyperlink ref="D16" location="'T7'!Utskriftsområde" display="'T7'!Utskriftsområde" xr:uid="{F540B523-0F33-4D6A-A3E6-6F764637DFDE}"/>
    <hyperlink ref="D17" location="'T8'!Utskriftsområde" display="'T8'!Utskriftsområde" xr:uid="{62AAEB3A-6C48-4A2D-A82F-450F2F6DBF1B}"/>
    <hyperlink ref="D18" location="'T9'!Utskriftsområde" display="'T9'!Utskriftsområde" xr:uid="{D9A8AF16-B85B-4987-A92B-B2750409406D}"/>
    <hyperlink ref="A19" location="T10a!Tabell_1a" display="T10a!Tabell_1a" xr:uid="{7B2BDD70-8FFA-4673-9DB6-08FBAE889BB5}"/>
    <hyperlink ref="A20" location="T10b!Tabell_1a" display="T10b!Tabell_1a" xr:uid="{21588E34-E2D6-433B-8419-6FC7812F65BA}"/>
    <hyperlink ref="D19" location="T10a!Tabell_1a" display="T10a!Tabell_1a" xr:uid="{6A387B6E-55CF-4D84-86BF-61BFBB6A7826}"/>
    <hyperlink ref="D20" location="T10b!Tabell_1a" display="T10b!Tabell_1a" xr:uid="{BEF5033D-F3FF-4D6E-99F3-F9D97A5FFE3B}"/>
    <hyperlink ref="B7" location="'T1a trafik'!A1" display="'T1a trafik'!A1" xr:uid="{6A59D736-19F9-4C6F-A91B-0DFEC632742C}"/>
    <hyperlink ref="B8" location="'T1b ekonomi'!A1" display="'T1b ekonomi'!A1" xr:uid="{C3B6B245-06AB-48BE-BDEA-BAEF53FCB049}"/>
    <hyperlink ref="B9" location="'T2a buss'!A1" display="'T2a buss'!A1" xr:uid="{B9C1BC0C-B523-40C1-AC8F-82581000E04D}"/>
    <hyperlink ref="B10" location="'T2b järnväg'!A1" display="'T2b järnväg'!A1" xr:uid="{374219F4-0675-4536-9FAB-59849F9540BA}"/>
    <hyperlink ref="B11" location="'T3'!A1" display="'T3'!A1" xr:uid="{68D0D394-FF18-4E54-88E1-CD4C6B8143A0}"/>
    <hyperlink ref="B12" location="'T4'!A1" display="'T4'!A1" xr:uid="{AE3E3919-72C9-4AA8-B52D-916A9B270A56}"/>
    <hyperlink ref="B13" location="'T5a trafik'!A1" display="'T5a trafik'!A1" xr:uid="{64078D96-0351-4E0F-A512-3E90EE5B1212}"/>
    <hyperlink ref="A6" location="Teckenförklaring_Legends!A1" display="Teckenförklaring" xr:uid="{3BB32754-DA96-46EC-AF1B-E294B874C2B0}"/>
    <hyperlink ref="D6" location="Teckenförklaring_Legends!A1" display="Legends" xr:uid="{FCC70FEE-AA57-46AA-8CE9-C3EBE521F59B}"/>
    <hyperlink ref="B15" location="'T6'!A1" display="'T6'!A1" xr:uid="{F11D4F31-5D96-48AE-9876-3E79D6AC7DFF}"/>
    <hyperlink ref="B16" location="'T7'!A1" display="'T7'!A1" xr:uid="{193E0861-E36B-4D97-8839-4C32F56D5408}"/>
    <hyperlink ref="B17" location="'T8'!A1" display="'T8'!A1" xr:uid="{8C3657C5-4D07-466A-A8C3-4DCF80C3CAF1}"/>
    <hyperlink ref="B18" location="'T9'!A1" display="'T9'!A1" xr:uid="{A0FF42AA-D3C4-4BBB-98F5-B5BFEF65E67C}"/>
    <hyperlink ref="B19" location="T10a!A1" display="T10a!A1" xr:uid="{E2243D5B-7D72-423C-B097-007F5C575F15}"/>
    <hyperlink ref="B20" location="T10b!A1" display="T10b!A1" xr:uid="{F3A31802-2173-496F-A913-9F6EF3CC920B}"/>
    <hyperlink ref="B14" location="'T5b ekonomi'!A1" display="'T5b ekonomi'!A1" xr:uid="{33D56E44-FCF5-4BAE-B2D5-975EA9E8DC69}"/>
    <hyperlink ref="E7" location="'T1a trafik'!A1" display="'T1a trafik'!A1" xr:uid="{AD734DA9-7756-464D-8D0D-960BF4436A68}"/>
    <hyperlink ref="E8" location="'T1b ekonomi'!A1" display="'T1b ekonomi'!A1" xr:uid="{8AF70E34-E39D-4429-B0B0-D70E841ABC56}"/>
    <hyperlink ref="E9" location="'T2a buss'!A1" display="'T2a buss'!A1" xr:uid="{D1A1538B-607B-4AC8-9939-FD42F832103A}"/>
    <hyperlink ref="E10" location="'T2b järnväg'!A1" display="'T2b järnväg'!A1" xr:uid="{C7748B89-2E9C-4DAF-8C36-75B45C4B7FFF}"/>
    <hyperlink ref="E11" location="'T3'!A1" display="'T3'!A1" xr:uid="{8AF5ED0B-C51A-4C27-9521-9A34A9DE956F}"/>
    <hyperlink ref="E12" location="'T4'!A1" display="'T4'!A1" xr:uid="{9F77E8FE-4CF8-4A47-9194-2FD0776CEECA}"/>
    <hyperlink ref="E13" location="'T5a trafik'!A1" display="'T5a trafik'!A1" xr:uid="{2EB209FE-9BF7-4D9E-961F-0DC32FBD3DD6}"/>
    <hyperlink ref="E14" location="'T5b ekonomi'!A1" display="'T5b ekonomi'!A1" xr:uid="{848A12F7-A200-4F1E-B2CC-97B031F268F5}"/>
    <hyperlink ref="E15" location="'T6'!A1" display="'T6'!A1" xr:uid="{DF38A3A7-62EF-4253-9FCF-98A17E68A3C4}"/>
    <hyperlink ref="E16" location="'T7'!A1" display="'T7'!A1" xr:uid="{5042F76D-22C6-4677-A38E-D3DEB0D74E0F}"/>
    <hyperlink ref="E17" location="'T8'!A1" display="'T8'!A1" xr:uid="{2D6E59F0-FD8D-4C16-8A8C-CFEA1E8971FE}"/>
    <hyperlink ref="E18" location="'T9'!A1" display="'T9'!A1" xr:uid="{42551217-085B-417B-8FCC-4521C6F9955E}"/>
    <hyperlink ref="E19" location="T10a!A1" display="T10a!A1" xr:uid="{5624A025-5420-4291-AC15-68BD6E93EA26}"/>
    <hyperlink ref="E20" location="T10b!A1" display="T10b!A1" xr:uid="{2378A4A2-82F9-4819-943C-54F34492B22A}"/>
    <hyperlink ref="A9:B9" location="'T2a väg'!A1" display="'T2a väg'!A1" xr:uid="{FF197D8A-94D4-4890-AF9A-9CDC6B0AC4FB}"/>
    <hyperlink ref="D9:E9" location="'T2a väg'!A1" display="'T2a väg'!A1" xr:uid="{2785F882-6C35-4162-8317-25762A333783}"/>
    <hyperlink ref="A5" location="'Kort om statistiken'!Utskriftsområde" display="Kort om statistiken" xr:uid="{391F9E5B-F586-4C3A-901B-C3D8C3AE7DE3}"/>
    <hyperlink ref="D5" location="'Kort om statistiken'!Utskriftsområde" display="The Statistics in Brief" xr:uid="{E932F8BC-B955-4EA0-AFF6-A7C1FFD0BAEF}"/>
  </hyperlinks>
  <pageMargins left="0.47" right="0.69" top="1" bottom="0.83" header="0.5" footer="0.5"/>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CD09-B00F-4E56-AE45-2B0B4DCBE0C3}">
  <sheetPr codeName="Blad6"/>
  <dimension ref="A1:AL134"/>
  <sheetViews>
    <sheetView zoomScaleNormal="100" workbookViewId="0">
      <selection sqref="A1:S1"/>
    </sheetView>
  </sheetViews>
  <sheetFormatPr defaultColWidth="8" defaultRowHeight="35.25" customHeight="1" x14ac:dyDescent="0.2"/>
  <cols>
    <col min="1" max="16384" width="8" style="246"/>
  </cols>
  <sheetData>
    <row r="1" spans="1:38" ht="32.25" customHeight="1" x14ac:dyDescent="0.2">
      <c r="A1" s="300" t="s">
        <v>147</v>
      </c>
      <c r="B1" s="300"/>
      <c r="C1" s="300"/>
      <c r="D1" s="300"/>
      <c r="E1" s="300"/>
      <c r="F1" s="300"/>
      <c r="G1" s="300"/>
      <c r="H1" s="300"/>
      <c r="I1" s="300"/>
      <c r="J1" s="300"/>
      <c r="K1" s="300"/>
      <c r="L1" s="300"/>
      <c r="M1" s="300"/>
      <c r="N1" s="300"/>
      <c r="O1" s="300"/>
      <c r="P1" s="300"/>
      <c r="Q1" s="300"/>
      <c r="R1" s="300"/>
      <c r="S1" s="300"/>
      <c r="T1" s="245"/>
    </row>
    <row r="2" spans="1:38" ht="15" customHeight="1" x14ac:dyDescent="0.2">
      <c r="A2" s="247"/>
      <c r="B2" s="247"/>
      <c r="C2" s="247"/>
      <c r="D2" s="247"/>
      <c r="E2" s="247"/>
      <c r="F2" s="247"/>
      <c r="G2" s="247"/>
      <c r="H2" s="247"/>
      <c r="I2" s="247"/>
      <c r="J2" s="247"/>
      <c r="K2" s="247"/>
      <c r="L2" s="247"/>
      <c r="M2" s="247"/>
      <c r="N2" s="247"/>
      <c r="O2" s="247"/>
      <c r="P2" s="247"/>
      <c r="Q2" s="247"/>
      <c r="R2" s="247"/>
      <c r="S2" s="247"/>
    </row>
    <row r="3" spans="1:38" ht="15" customHeight="1" x14ac:dyDescent="0.2">
      <c r="A3" s="248"/>
      <c r="B3" s="249"/>
      <c r="C3" s="250"/>
      <c r="D3" s="250"/>
      <c r="E3" s="250"/>
      <c r="F3" s="250"/>
      <c r="G3" s="250"/>
      <c r="H3" s="250"/>
      <c r="I3" s="250"/>
      <c r="J3" s="250"/>
      <c r="K3" s="250"/>
      <c r="L3" s="250"/>
      <c r="M3" s="250"/>
      <c r="N3" s="250"/>
      <c r="O3" s="250"/>
      <c r="P3" s="250"/>
      <c r="Q3" s="250"/>
      <c r="R3" s="250"/>
      <c r="S3" s="250"/>
    </row>
    <row r="4" spans="1:38" ht="6" customHeight="1" x14ac:dyDescent="0.2">
      <c r="A4" s="248"/>
      <c r="B4" s="249"/>
      <c r="C4" s="250"/>
      <c r="D4" s="250"/>
      <c r="E4" s="250"/>
      <c r="F4" s="250"/>
      <c r="G4" s="250"/>
      <c r="H4" s="250"/>
      <c r="I4" s="250"/>
      <c r="J4" s="250"/>
      <c r="K4" s="250"/>
      <c r="L4" s="250"/>
      <c r="M4" s="250"/>
      <c r="N4" s="250"/>
      <c r="O4" s="250"/>
      <c r="P4" s="250"/>
      <c r="Q4" s="250"/>
      <c r="R4" s="250"/>
      <c r="S4" s="250"/>
    </row>
    <row r="5" spans="1:38" ht="46.5" customHeight="1" x14ac:dyDescent="0.2">
      <c r="A5" s="251"/>
      <c r="B5" s="251"/>
      <c r="C5" s="251"/>
      <c r="D5" s="251"/>
      <c r="E5" s="251"/>
      <c r="F5" s="251"/>
      <c r="G5" s="251"/>
      <c r="H5" s="251"/>
      <c r="I5" s="251"/>
      <c r="J5" s="251"/>
      <c r="K5" s="251"/>
      <c r="L5" s="251"/>
      <c r="M5" s="251"/>
      <c r="N5" s="251"/>
      <c r="O5" s="251"/>
      <c r="P5" s="251"/>
      <c r="Q5" s="251"/>
      <c r="R5" s="251"/>
      <c r="S5" s="251"/>
    </row>
    <row r="6" spans="1:38" ht="6" customHeight="1" x14ac:dyDescent="0.2">
      <c r="A6" s="252"/>
      <c r="B6" s="252"/>
      <c r="C6" s="252"/>
      <c r="D6" s="252"/>
      <c r="E6" s="252"/>
      <c r="F6" s="252"/>
      <c r="G6" s="252"/>
      <c r="H6" s="252"/>
      <c r="I6" s="252"/>
      <c r="J6" s="252"/>
      <c r="K6" s="252"/>
      <c r="L6" s="252"/>
      <c r="M6" s="252"/>
      <c r="N6" s="252"/>
      <c r="O6" s="252"/>
      <c r="P6" s="252"/>
      <c r="Q6" s="252"/>
      <c r="R6" s="252"/>
      <c r="S6" s="252"/>
    </row>
    <row r="7" spans="1:38" ht="18" customHeight="1" x14ac:dyDescent="0.2">
      <c r="A7" s="251"/>
      <c r="B7" s="251"/>
      <c r="C7" s="251"/>
      <c r="D7" s="251"/>
      <c r="E7" s="251"/>
      <c r="F7" s="251"/>
      <c r="G7" s="251"/>
      <c r="H7" s="251"/>
      <c r="I7" s="251"/>
      <c r="J7" s="251"/>
      <c r="K7" s="251"/>
      <c r="L7" s="251"/>
      <c r="M7" s="251"/>
      <c r="N7" s="251"/>
      <c r="O7" s="251"/>
      <c r="P7" s="251"/>
      <c r="Q7" s="251"/>
      <c r="R7" s="251"/>
      <c r="S7" s="251"/>
    </row>
    <row r="8" spans="1:38" ht="6" customHeight="1" x14ac:dyDescent="0.2">
      <c r="A8" s="252"/>
      <c r="B8" s="252"/>
      <c r="C8" s="252"/>
      <c r="D8" s="252"/>
      <c r="E8" s="252"/>
      <c r="F8" s="252"/>
      <c r="G8" s="252"/>
      <c r="H8" s="252"/>
      <c r="I8" s="252"/>
      <c r="J8" s="252"/>
      <c r="K8" s="252"/>
      <c r="L8" s="252"/>
      <c r="M8" s="252"/>
      <c r="N8" s="252"/>
      <c r="O8" s="252"/>
      <c r="P8" s="252"/>
      <c r="Q8" s="252"/>
      <c r="R8" s="252"/>
      <c r="S8" s="253"/>
    </row>
    <row r="9" spans="1:38" ht="51.75" customHeight="1" x14ac:dyDescent="0.2">
      <c r="A9" s="251"/>
      <c r="B9" s="251"/>
      <c r="C9" s="251"/>
      <c r="D9" s="251"/>
      <c r="E9" s="251"/>
      <c r="F9" s="251"/>
      <c r="G9" s="251"/>
      <c r="H9" s="251"/>
      <c r="I9" s="251"/>
      <c r="J9" s="251"/>
      <c r="K9" s="251"/>
      <c r="L9" s="251"/>
      <c r="M9" s="251"/>
      <c r="N9" s="251"/>
      <c r="O9" s="251"/>
      <c r="P9" s="251"/>
      <c r="Q9" s="251"/>
      <c r="R9" s="251"/>
      <c r="S9" s="251"/>
    </row>
    <row r="10" spans="1:38" ht="6" customHeight="1" x14ac:dyDescent="0.2">
      <c r="A10" s="252"/>
      <c r="B10" s="252"/>
      <c r="C10" s="252"/>
      <c r="D10" s="252"/>
      <c r="E10" s="252"/>
      <c r="F10" s="252"/>
      <c r="G10" s="252"/>
      <c r="H10" s="252"/>
      <c r="I10" s="252"/>
      <c r="J10" s="252"/>
      <c r="K10" s="252"/>
      <c r="L10" s="252"/>
      <c r="M10" s="252"/>
      <c r="N10" s="252"/>
      <c r="O10" s="252"/>
      <c r="P10" s="252"/>
      <c r="Q10" s="252"/>
      <c r="R10" s="252"/>
      <c r="S10" s="252"/>
    </row>
    <row r="11" spans="1:38" ht="42" customHeight="1" x14ac:dyDescent="0.2">
      <c r="A11" s="251"/>
      <c r="B11" s="251"/>
      <c r="C11" s="251"/>
      <c r="D11" s="251"/>
      <c r="E11" s="251"/>
      <c r="F11" s="251"/>
      <c r="G11" s="251"/>
      <c r="H11" s="251"/>
      <c r="I11" s="251"/>
      <c r="J11" s="251"/>
      <c r="K11" s="251"/>
      <c r="L11" s="251"/>
      <c r="M11" s="251"/>
      <c r="N11" s="251"/>
      <c r="O11" s="251"/>
      <c r="P11" s="251"/>
      <c r="Q11" s="251"/>
      <c r="R11" s="251"/>
      <c r="S11" s="251"/>
      <c r="T11" s="251"/>
      <c r="U11" s="251"/>
    </row>
    <row r="12" spans="1:38" ht="6" customHeight="1" x14ac:dyDescent="0.2">
      <c r="A12" s="251"/>
      <c r="B12" s="251"/>
      <c r="C12" s="251"/>
      <c r="D12" s="251"/>
      <c r="E12" s="251"/>
      <c r="F12" s="251"/>
      <c r="G12" s="251"/>
      <c r="H12" s="251"/>
      <c r="I12" s="251"/>
      <c r="J12" s="251"/>
      <c r="K12" s="251"/>
      <c r="L12" s="251"/>
      <c r="M12" s="251"/>
      <c r="N12" s="251"/>
      <c r="O12" s="251"/>
      <c r="P12" s="251"/>
      <c r="Q12" s="251"/>
      <c r="R12" s="251"/>
      <c r="S12" s="251"/>
      <c r="T12" s="251"/>
      <c r="U12" s="251"/>
      <c r="V12" s="254"/>
      <c r="W12" s="254"/>
      <c r="X12" s="254"/>
      <c r="Y12" s="254"/>
      <c r="Z12" s="254"/>
      <c r="AA12" s="254"/>
      <c r="AB12" s="254"/>
      <c r="AC12" s="254"/>
      <c r="AD12" s="254"/>
      <c r="AE12" s="254"/>
      <c r="AF12" s="254"/>
      <c r="AG12" s="254"/>
      <c r="AH12" s="254"/>
      <c r="AI12" s="254"/>
      <c r="AJ12" s="254"/>
      <c r="AK12" s="254"/>
      <c r="AL12" s="254"/>
    </row>
    <row r="13" spans="1:38" ht="82.5" customHeight="1" x14ac:dyDescent="0.2">
      <c r="A13" s="251"/>
      <c r="B13" s="251"/>
      <c r="C13" s="251"/>
      <c r="D13" s="251"/>
      <c r="E13" s="251"/>
      <c r="F13" s="251"/>
      <c r="G13" s="251"/>
      <c r="H13" s="251"/>
      <c r="I13" s="251"/>
      <c r="J13" s="251"/>
      <c r="K13" s="251"/>
      <c r="L13" s="251"/>
      <c r="M13" s="251"/>
      <c r="N13" s="251"/>
      <c r="O13" s="251"/>
      <c r="P13" s="251"/>
      <c r="Q13" s="251"/>
      <c r="R13" s="251"/>
      <c r="S13" s="251"/>
      <c r="T13" s="251"/>
      <c r="U13" s="251"/>
    </row>
    <row r="14" spans="1:38" ht="6" customHeight="1" x14ac:dyDescent="0.2">
      <c r="A14" s="251"/>
      <c r="B14" s="251"/>
      <c r="C14" s="251"/>
      <c r="D14" s="251"/>
      <c r="E14" s="251"/>
      <c r="F14" s="251"/>
      <c r="G14" s="251"/>
      <c r="H14" s="251"/>
      <c r="I14" s="251"/>
      <c r="J14" s="251"/>
      <c r="K14" s="251"/>
      <c r="L14" s="251"/>
      <c r="M14" s="251"/>
      <c r="N14" s="251"/>
      <c r="O14" s="251"/>
      <c r="P14" s="251"/>
      <c r="Q14" s="251"/>
      <c r="R14" s="251"/>
      <c r="S14" s="251"/>
      <c r="T14" s="251"/>
      <c r="U14" s="251"/>
    </row>
    <row r="15" spans="1:38" ht="30.75" customHeight="1" x14ac:dyDescent="0.2">
      <c r="A15" s="251"/>
      <c r="B15" s="251"/>
      <c r="C15" s="251"/>
      <c r="D15" s="251"/>
      <c r="E15" s="251"/>
      <c r="F15" s="251"/>
      <c r="G15" s="251"/>
      <c r="H15" s="251"/>
      <c r="I15" s="251"/>
      <c r="J15" s="251"/>
      <c r="K15" s="251"/>
      <c r="L15" s="251"/>
      <c r="M15" s="251"/>
      <c r="N15" s="251"/>
      <c r="O15" s="251"/>
      <c r="P15" s="251"/>
      <c r="Q15" s="251"/>
      <c r="R15" s="251"/>
      <c r="S15" s="251"/>
      <c r="T15" s="251"/>
      <c r="U15" s="251"/>
    </row>
    <row r="16" spans="1:38" ht="10.5" customHeight="1" x14ac:dyDescent="0.2">
      <c r="A16" s="251"/>
      <c r="B16" s="251"/>
      <c r="C16" s="251"/>
      <c r="D16" s="251"/>
      <c r="E16" s="251"/>
      <c r="F16" s="251"/>
      <c r="G16" s="251"/>
      <c r="H16" s="251"/>
      <c r="I16" s="251"/>
      <c r="J16" s="251"/>
      <c r="K16" s="251"/>
      <c r="L16" s="251"/>
      <c r="M16" s="251"/>
      <c r="N16" s="251"/>
      <c r="O16" s="251"/>
      <c r="P16" s="251"/>
      <c r="Q16" s="251"/>
      <c r="R16" s="251"/>
      <c r="S16" s="251"/>
      <c r="T16" s="251"/>
      <c r="U16" s="251"/>
    </row>
    <row r="17" spans="1:21" ht="6" customHeight="1" x14ac:dyDescent="0.2">
      <c r="A17" s="251"/>
      <c r="B17" s="251"/>
      <c r="C17" s="251"/>
      <c r="D17" s="251"/>
      <c r="E17" s="251"/>
      <c r="F17" s="251"/>
      <c r="G17" s="251"/>
      <c r="H17" s="251"/>
      <c r="I17" s="251"/>
      <c r="J17" s="251"/>
      <c r="K17" s="251"/>
      <c r="L17" s="251"/>
      <c r="M17" s="251"/>
      <c r="N17" s="251"/>
      <c r="O17" s="251"/>
      <c r="P17" s="251"/>
      <c r="Q17" s="251"/>
      <c r="R17" s="251"/>
      <c r="S17" s="251"/>
      <c r="T17" s="251"/>
      <c r="U17" s="251"/>
    </row>
    <row r="18" spans="1:21" ht="119.25" customHeight="1" x14ac:dyDescent="0.2">
      <c r="A18" s="255"/>
      <c r="B18" s="255"/>
      <c r="C18" s="255"/>
      <c r="D18" s="255"/>
      <c r="E18" s="255"/>
      <c r="F18" s="255"/>
      <c r="G18" s="255"/>
      <c r="H18" s="255"/>
      <c r="I18" s="255"/>
      <c r="J18" s="255"/>
      <c r="K18" s="255"/>
      <c r="L18" s="255"/>
      <c r="M18" s="255"/>
      <c r="N18" s="252"/>
      <c r="O18" s="252"/>
      <c r="P18" s="252"/>
      <c r="Q18" s="252"/>
      <c r="R18" s="252"/>
      <c r="S18" s="252"/>
    </row>
    <row r="19" spans="1:21" ht="11.25" customHeight="1" x14ac:dyDescent="0.2">
      <c r="A19" s="253"/>
      <c r="B19" s="253"/>
      <c r="C19" s="253"/>
      <c r="D19" s="253"/>
      <c r="E19" s="253"/>
      <c r="F19" s="253"/>
      <c r="G19" s="253"/>
      <c r="H19" s="253"/>
      <c r="I19" s="253"/>
      <c r="J19" s="253"/>
      <c r="K19" s="253"/>
      <c r="L19" s="253"/>
      <c r="M19" s="253"/>
      <c r="N19" s="256"/>
      <c r="O19" s="256"/>
      <c r="P19" s="256"/>
      <c r="Q19" s="256"/>
      <c r="R19" s="256"/>
      <c r="S19" s="256"/>
    </row>
    <row r="20" spans="1:21" ht="11.25" customHeight="1" x14ac:dyDescent="0.2">
      <c r="A20" s="257"/>
      <c r="B20" s="252"/>
      <c r="C20" s="252"/>
      <c r="D20" s="252"/>
      <c r="E20" s="252"/>
      <c r="F20" s="252"/>
      <c r="G20" s="252"/>
      <c r="H20" s="252"/>
      <c r="I20" s="252"/>
      <c r="J20" s="252"/>
      <c r="K20" s="252"/>
      <c r="L20" s="252"/>
      <c r="M20" s="252"/>
      <c r="N20" s="252"/>
      <c r="O20" s="252"/>
      <c r="P20" s="252"/>
      <c r="Q20" s="252"/>
      <c r="R20" s="252"/>
      <c r="S20" s="252"/>
    </row>
    <row r="21" spans="1:21" ht="11.25" customHeight="1" x14ac:dyDescent="0.2">
      <c r="A21" s="252"/>
      <c r="B21" s="252"/>
      <c r="C21" s="252"/>
      <c r="D21" s="252"/>
      <c r="E21" s="252"/>
      <c r="F21" s="252"/>
      <c r="G21" s="252"/>
      <c r="H21" s="252"/>
      <c r="I21" s="252"/>
      <c r="J21" s="252"/>
      <c r="K21" s="252"/>
      <c r="L21" s="252"/>
      <c r="M21" s="252"/>
      <c r="N21" s="252"/>
      <c r="O21" s="252"/>
      <c r="P21" s="252"/>
      <c r="Q21" s="252"/>
      <c r="R21" s="252"/>
      <c r="S21" s="252"/>
    </row>
    <row r="22" spans="1:21" ht="11.25" customHeight="1" x14ac:dyDescent="0.2">
      <c r="A22" s="252"/>
      <c r="B22" s="252"/>
      <c r="C22" s="252"/>
      <c r="D22" s="252"/>
      <c r="E22" s="252"/>
      <c r="F22" s="252"/>
      <c r="G22" s="252"/>
      <c r="H22" s="252"/>
      <c r="I22" s="252"/>
      <c r="J22" s="252"/>
      <c r="K22" s="252"/>
      <c r="L22" s="252"/>
      <c r="M22" s="252"/>
      <c r="N22" s="252"/>
      <c r="O22" s="252"/>
      <c r="P22" s="252"/>
      <c r="Q22" s="252"/>
      <c r="R22" s="252"/>
      <c r="S22" s="252"/>
    </row>
    <row r="23" spans="1:21" ht="11.25" customHeight="1" x14ac:dyDescent="0.2">
      <c r="A23" s="257"/>
      <c r="B23" s="253"/>
      <c r="C23" s="253"/>
      <c r="D23" s="253"/>
      <c r="E23" s="253"/>
      <c r="F23" s="253"/>
      <c r="G23" s="253"/>
      <c r="H23" s="253"/>
      <c r="I23" s="253"/>
      <c r="J23" s="253"/>
      <c r="K23" s="253"/>
      <c r="L23" s="253"/>
      <c r="M23" s="253"/>
      <c r="N23" s="253"/>
      <c r="O23" s="253"/>
      <c r="P23" s="253"/>
      <c r="Q23" s="253"/>
      <c r="R23" s="253"/>
      <c r="S23" s="253"/>
    </row>
    <row r="24" spans="1:21" ht="11.25" customHeight="1" x14ac:dyDescent="0.2">
      <c r="A24" s="252"/>
      <c r="B24" s="252"/>
      <c r="C24" s="252"/>
      <c r="D24" s="252"/>
      <c r="E24" s="252"/>
      <c r="F24" s="252"/>
      <c r="G24" s="252"/>
      <c r="H24" s="252"/>
      <c r="I24" s="252"/>
      <c r="J24" s="252"/>
      <c r="K24" s="252"/>
      <c r="L24" s="252"/>
      <c r="M24" s="252"/>
      <c r="N24" s="252"/>
      <c r="O24" s="252"/>
      <c r="P24" s="252"/>
      <c r="Q24" s="252"/>
      <c r="R24" s="252"/>
      <c r="S24" s="252"/>
    </row>
    <row r="25" spans="1:21" ht="11.25" customHeight="1" x14ac:dyDescent="0.2">
      <c r="A25" s="252"/>
      <c r="B25" s="252"/>
      <c r="C25" s="252"/>
      <c r="D25" s="252"/>
      <c r="E25" s="252"/>
      <c r="F25" s="252"/>
      <c r="G25" s="252"/>
      <c r="H25" s="252"/>
      <c r="I25" s="252"/>
      <c r="J25" s="252"/>
      <c r="K25" s="252"/>
      <c r="L25" s="252"/>
      <c r="M25" s="252"/>
      <c r="N25" s="252"/>
      <c r="O25" s="252"/>
      <c r="P25" s="252"/>
      <c r="Q25" s="252"/>
      <c r="R25" s="252"/>
      <c r="S25" s="252"/>
    </row>
    <row r="26" spans="1:21" ht="11.25" customHeight="1" x14ac:dyDescent="0.2">
      <c r="A26" s="258"/>
      <c r="B26" s="258"/>
      <c r="C26" s="258"/>
      <c r="D26" s="258"/>
      <c r="E26" s="258"/>
      <c r="F26" s="258"/>
      <c r="G26" s="258"/>
      <c r="H26" s="258"/>
      <c r="I26" s="258"/>
      <c r="J26" s="258"/>
      <c r="K26" s="258"/>
      <c r="L26" s="258"/>
      <c r="M26" s="258"/>
      <c r="N26" s="258"/>
      <c r="O26" s="258"/>
      <c r="P26" s="258"/>
      <c r="Q26" s="258"/>
      <c r="R26" s="258"/>
      <c r="S26" s="258"/>
    </row>
    <row r="27" spans="1:21" ht="11.25" customHeight="1" x14ac:dyDescent="0.2">
      <c r="A27" s="257"/>
      <c r="B27" s="253"/>
      <c r="C27" s="253"/>
      <c r="D27" s="253"/>
      <c r="E27" s="253"/>
      <c r="F27" s="253"/>
      <c r="G27" s="253"/>
      <c r="H27" s="253"/>
      <c r="I27" s="253"/>
      <c r="J27" s="253"/>
      <c r="K27" s="253"/>
      <c r="L27" s="253"/>
      <c r="M27" s="253"/>
      <c r="N27" s="253"/>
      <c r="O27" s="253"/>
      <c r="P27" s="253"/>
      <c r="Q27" s="253"/>
      <c r="R27" s="253"/>
      <c r="S27" s="253"/>
    </row>
    <row r="28" spans="1:21" ht="11.25" customHeight="1" x14ac:dyDescent="0.2">
      <c r="A28" s="299"/>
      <c r="B28" s="299"/>
      <c r="C28" s="299"/>
      <c r="D28" s="299"/>
      <c r="E28" s="299"/>
      <c r="F28" s="299"/>
      <c r="G28" s="299"/>
      <c r="H28" s="299"/>
      <c r="I28" s="299"/>
      <c r="J28" s="299"/>
      <c r="K28" s="299"/>
      <c r="L28" s="299"/>
      <c r="M28" s="299"/>
      <c r="N28" s="299"/>
      <c r="O28" s="299"/>
      <c r="P28" s="299"/>
      <c r="Q28" s="299"/>
      <c r="R28" s="299"/>
      <c r="S28" s="299"/>
    </row>
    <row r="29" spans="1:21" ht="11.25" customHeight="1" x14ac:dyDescent="0.2">
      <c r="A29" s="299"/>
      <c r="B29" s="299"/>
      <c r="C29" s="299"/>
      <c r="D29" s="299"/>
      <c r="E29" s="299"/>
      <c r="F29" s="299"/>
      <c r="G29" s="299"/>
      <c r="H29" s="299"/>
      <c r="I29" s="299"/>
      <c r="J29" s="299"/>
      <c r="K29" s="299"/>
      <c r="L29" s="299"/>
      <c r="M29" s="299"/>
      <c r="N29" s="299"/>
      <c r="O29" s="299"/>
      <c r="P29" s="299"/>
      <c r="Q29" s="299"/>
      <c r="R29" s="299"/>
      <c r="S29" s="299"/>
    </row>
    <row r="30" spans="1:21" ht="11.25" customHeight="1" x14ac:dyDescent="0.2">
      <c r="A30" s="299"/>
      <c r="B30" s="299"/>
      <c r="C30" s="299"/>
      <c r="D30" s="299"/>
      <c r="E30" s="299"/>
      <c r="F30" s="299"/>
      <c r="G30" s="299"/>
      <c r="H30" s="299"/>
      <c r="I30" s="299"/>
      <c r="J30" s="299"/>
      <c r="K30" s="299"/>
      <c r="L30" s="299"/>
      <c r="M30" s="299"/>
      <c r="N30" s="299"/>
      <c r="O30" s="299"/>
      <c r="P30" s="299"/>
      <c r="Q30" s="299"/>
      <c r="R30" s="299"/>
      <c r="S30" s="299"/>
    </row>
    <row r="31" spans="1:21" ht="11.25" customHeight="1" x14ac:dyDescent="0.2">
      <c r="A31" s="299"/>
      <c r="B31" s="299"/>
      <c r="C31" s="299"/>
      <c r="D31" s="299"/>
      <c r="E31" s="299"/>
      <c r="F31" s="299"/>
      <c r="G31" s="299"/>
      <c r="H31" s="299"/>
      <c r="I31" s="299"/>
      <c r="J31" s="299"/>
      <c r="K31" s="299"/>
      <c r="L31" s="299"/>
      <c r="M31" s="299"/>
      <c r="N31" s="299"/>
      <c r="O31" s="299"/>
      <c r="P31" s="299"/>
      <c r="Q31" s="299"/>
      <c r="R31" s="299"/>
      <c r="S31" s="299"/>
    </row>
    <row r="32" spans="1:21" ht="11.25" customHeight="1" x14ac:dyDescent="0.2">
      <c r="A32" s="299"/>
      <c r="B32" s="299"/>
      <c r="C32" s="299"/>
      <c r="D32" s="299"/>
      <c r="E32" s="299"/>
      <c r="F32" s="299"/>
      <c r="G32" s="299"/>
      <c r="H32" s="299"/>
      <c r="I32" s="299"/>
      <c r="J32" s="299"/>
      <c r="K32" s="299"/>
      <c r="L32" s="299"/>
      <c r="M32" s="299"/>
      <c r="N32" s="299"/>
      <c r="O32" s="299"/>
      <c r="P32" s="299"/>
      <c r="Q32" s="299"/>
      <c r="R32" s="299"/>
      <c r="S32" s="299"/>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259"/>
    </row>
    <row r="50" spans="3:3" ht="11.25" customHeight="1" x14ac:dyDescent="0.2">
      <c r="C50" s="260"/>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32:S32"/>
    <mergeCell ref="A1:S1"/>
    <mergeCell ref="A28:S28"/>
    <mergeCell ref="A29:S29"/>
    <mergeCell ref="A30:S30"/>
    <mergeCell ref="A31:S31"/>
  </mergeCells>
  <pageMargins left="0.31496062992125984" right="0.31496062992125984"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3"/>
  <dimension ref="A1:C12"/>
  <sheetViews>
    <sheetView workbookViewId="0">
      <selection sqref="A1:C1"/>
    </sheetView>
  </sheetViews>
  <sheetFormatPr defaultColWidth="9.140625" defaultRowHeight="12.75" x14ac:dyDescent="0.2"/>
  <cols>
    <col min="1" max="1" width="5" style="168" customWidth="1"/>
    <col min="2" max="2" width="55.42578125" style="168" customWidth="1"/>
    <col min="3" max="3" width="50.28515625" style="168" customWidth="1"/>
    <col min="4" max="16384" width="9.140625" style="168"/>
  </cols>
  <sheetData>
    <row r="1" spans="1:3" ht="32.25" customHeight="1" x14ac:dyDescent="0.2">
      <c r="A1" s="301" t="s">
        <v>105</v>
      </c>
      <c r="B1" s="301"/>
      <c r="C1" s="302"/>
    </row>
    <row r="2" spans="1:3" ht="12.75" customHeight="1" x14ac:dyDescent="0.2">
      <c r="B2" s="201"/>
      <c r="C2" s="201"/>
    </row>
    <row r="3" spans="1:3" ht="12.75" customHeight="1" x14ac:dyDescent="0.2">
      <c r="A3" s="219" t="s">
        <v>65</v>
      </c>
      <c r="B3" s="218"/>
      <c r="C3" s="219" t="s">
        <v>104</v>
      </c>
    </row>
    <row r="4" spans="1:3" ht="12.75" customHeight="1" x14ac:dyDescent="0.2">
      <c r="B4" s="201"/>
      <c r="C4" s="201"/>
    </row>
    <row r="5" spans="1:3" ht="18" customHeight="1" x14ac:dyDescent="0.2">
      <c r="A5" s="205" t="s">
        <v>66</v>
      </c>
      <c r="B5" s="203" t="s">
        <v>67</v>
      </c>
      <c r="C5" s="203" t="s">
        <v>68</v>
      </c>
    </row>
    <row r="6" spans="1:3" ht="18" customHeight="1" x14ac:dyDescent="0.2">
      <c r="A6" s="205" t="s">
        <v>1</v>
      </c>
      <c r="B6" s="204" t="s">
        <v>69</v>
      </c>
      <c r="C6" s="203" t="s">
        <v>70</v>
      </c>
    </row>
    <row r="7" spans="1:3" ht="18" customHeight="1" x14ac:dyDescent="0.2">
      <c r="A7" s="205" t="s">
        <v>108</v>
      </c>
      <c r="B7" s="210" t="s">
        <v>112</v>
      </c>
      <c r="C7" s="203" t="s">
        <v>71</v>
      </c>
    </row>
    <row r="8" spans="1:3" ht="18" customHeight="1" x14ac:dyDescent="0.2">
      <c r="A8" s="202" t="s">
        <v>109</v>
      </c>
      <c r="B8" s="209" t="s">
        <v>111</v>
      </c>
      <c r="C8" s="204" t="s">
        <v>72</v>
      </c>
    </row>
    <row r="9" spans="1:3" ht="18" customHeight="1" x14ac:dyDescent="0.2">
      <c r="A9" s="206" t="s">
        <v>18</v>
      </c>
      <c r="B9" s="203" t="s">
        <v>110</v>
      </c>
      <c r="C9" s="203" t="s">
        <v>73</v>
      </c>
    </row>
    <row r="10" spans="1:3" ht="18" customHeight="1" x14ac:dyDescent="0.2">
      <c r="A10" s="211" t="s">
        <v>117</v>
      </c>
      <c r="B10" s="210" t="s">
        <v>118</v>
      </c>
      <c r="C10" s="209" t="s">
        <v>119</v>
      </c>
    </row>
    <row r="11" spans="1:3" ht="33.75" customHeight="1" x14ac:dyDescent="0.2">
      <c r="A11" s="217" t="s">
        <v>114</v>
      </c>
      <c r="B11" s="207" t="s">
        <v>115</v>
      </c>
      <c r="C11" s="208" t="s">
        <v>116</v>
      </c>
    </row>
    <row r="12" spans="1:3" x14ac:dyDescent="0.2">
      <c r="A12" s="218"/>
      <c r="B12" s="218"/>
      <c r="C12" s="218"/>
    </row>
  </sheetData>
  <mergeCells count="1">
    <mergeCell ref="A1:C1"/>
  </mergeCells>
  <pageMargins left="0.7" right="0.7" top="0.75" bottom="0.75" header="0.3" footer="0.3"/>
  <pageSetup paperSize="9" orientation="landscape" r:id="rId1"/>
  <ignoredErrors>
    <ignoredError sqref="A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dimension ref="A1:AJ34"/>
  <sheetViews>
    <sheetView zoomScaleNormal="100" workbookViewId="0"/>
  </sheetViews>
  <sheetFormatPr defaultColWidth="8.85546875" defaultRowHeight="11.25" x14ac:dyDescent="0.2"/>
  <cols>
    <col min="1" max="1" width="20.42578125" style="131" customWidth="1"/>
    <col min="2" max="2" width="9.85546875" style="131" customWidth="1"/>
    <col min="3" max="3" width="0.85546875" style="131" customWidth="1"/>
    <col min="4" max="4" width="9.85546875" style="131" customWidth="1"/>
    <col min="5" max="5" width="0.85546875" style="131" customWidth="1"/>
    <col min="6" max="6" width="9.85546875" style="131" customWidth="1"/>
    <col min="7" max="7" width="1" style="131" customWidth="1"/>
    <col min="8" max="8" width="9.85546875" style="131" customWidth="1"/>
    <col min="9" max="9" width="0.85546875" style="131" customWidth="1"/>
    <col min="10" max="10" width="9.85546875" style="131" customWidth="1"/>
    <col min="11" max="11" width="1" style="39" customWidth="1"/>
    <col min="12" max="12" width="8.7109375" style="39" bestFit="1" customWidth="1"/>
    <col min="13" max="13" width="7.85546875" style="6" bestFit="1" customWidth="1"/>
    <col min="14" max="14" width="1.42578125" style="6" bestFit="1" customWidth="1"/>
    <col min="15" max="15" width="6.5703125" style="40" bestFit="1" customWidth="1"/>
    <col min="16" max="16" width="1.42578125" style="40" bestFit="1" customWidth="1"/>
    <col min="17" max="17" width="8.7109375" style="40" bestFit="1" customWidth="1"/>
    <col min="18" max="18" width="1.42578125" style="40" bestFit="1" customWidth="1"/>
    <col min="19" max="19" width="9.5703125" style="40" bestFit="1" customWidth="1"/>
    <col min="20" max="20" width="1.42578125" style="40" bestFit="1" customWidth="1"/>
    <col min="21" max="21" width="8.7109375" style="40" bestFit="1" customWidth="1"/>
    <col min="22" max="22" width="6.5703125" style="40" customWidth="1"/>
    <col min="23" max="23" width="6" style="40" bestFit="1" customWidth="1"/>
    <col min="24" max="24" width="9.140625" style="40"/>
    <col min="25" max="25" width="5.42578125" style="40" bestFit="1" customWidth="1"/>
    <col min="26" max="26" width="9.140625" style="40"/>
    <col min="27" max="27" width="6" style="40" bestFit="1" customWidth="1"/>
    <col min="28" max="28" width="9.140625" style="40"/>
    <col min="29" max="29" width="6" style="40" bestFit="1" customWidth="1"/>
    <col min="30" max="30" width="9.140625" style="40"/>
    <col min="31" max="31" width="5.42578125" style="40" bestFit="1" customWidth="1"/>
    <col min="32" max="35" width="9.140625" style="40"/>
    <col min="36" max="36" width="10" style="40" bestFit="1" customWidth="1"/>
    <col min="37" max="193" width="9.140625" style="40"/>
    <col min="194" max="194" width="12.85546875" style="40" customWidth="1"/>
    <col min="195" max="195" width="9.140625" style="40"/>
    <col min="196" max="196" width="0.85546875" style="40" customWidth="1"/>
    <col min="197" max="197" width="9.140625" style="40"/>
    <col min="198" max="198" width="0.85546875" style="40" customWidth="1"/>
    <col min="199" max="199" width="9.140625" style="40"/>
    <col min="200" max="200" width="1" style="40" customWidth="1"/>
    <col min="201" max="201" width="9.140625" style="40"/>
    <col min="202" max="202" width="1" style="40" customWidth="1"/>
    <col min="203" max="203" width="8.7109375" style="40" bestFit="1" customWidth="1"/>
    <col min="204" max="204" width="10.28515625" style="40" bestFit="1" customWidth="1"/>
    <col min="205" max="206" width="10.42578125" style="40" bestFit="1" customWidth="1"/>
    <col min="207" max="207" width="14" style="40" bestFit="1" customWidth="1"/>
    <col min="208" max="208" width="12" style="40" bestFit="1" customWidth="1"/>
    <col min="209" max="209" width="10.28515625" style="40" bestFit="1" customWidth="1"/>
    <col min="210" max="210" width="8.7109375" style="40" bestFit="1" customWidth="1"/>
    <col min="211" max="211" width="0.85546875" style="40" customWidth="1"/>
    <col min="212" max="212" width="12.42578125" style="40" customWidth="1"/>
    <col min="213" max="213" width="10" style="40" customWidth="1"/>
    <col min="214" max="214" width="10.42578125" style="40" bestFit="1" customWidth="1"/>
    <col min="215" max="215" width="7.85546875" style="40" bestFit="1" customWidth="1"/>
    <col min="216" max="216" width="8.7109375" style="40" bestFit="1" customWidth="1"/>
    <col min="217" max="449" width="9.140625" style="40"/>
    <col min="450" max="450" width="12.85546875" style="40" customWidth="1"/>
    <col min="451" max="451" width="9.140625" style="40"/>
    <col min="452" max="452" width="0.85546875" style="40" customWidth="1"/>
    <col min="453" max="453" width="9.140625" style="40"/>
    <col min="454" max="454" width="0.85546875" style="40" customWidth="1"/>
    <col min="455" max="455" width="9.140625" style="40"/>
    <col min="456" max="456" width="1" style="40" customWidth="1"/>
    <col min="457" max="457" width="9.140625" style="40"/>
    <col min="458" max="458" width="1" style="40" customWidth="1"/>
    <col min="459" max="459" width="8.7109375" style="40" bestFit="1" customWidth="1"/>
    <col min="460" max="460" width="10.28515625" style="40" bestFit="1" customWidth="1"/>
    <col min="461" max="462" width="10.42578125" style="40" bestFit="1" customWidth="1"/>
    <col min="463" max="463" width="14" style="40" bestFit="1" customWidth="1"/>
    <col min="464" max="464" width="12" style="40" bestFit="1" customWidth="1"/>
    <col min="465" max="465" width="10.28515625" style="40" bestFit="1" customWidth="1"/>
    <col min="466" max="466" width="8.7109375" style="40" bestFit="1" customWidth="1"/>
    <col min="467" max="467" width="0.85546875" style="40" customWidth="1"/>
    <col min="468" max="468" width="12.42578125" style="40" customWidth="1"/>
    <col min="469" max="469" width="10" style="40" customWidth="1"/>
    <col min="470" max="470" width="10.42578125" style="40" bestFit="1" customWidth="1"/>
    <col min="471" max="471" width="7.85546875" style="40" bestFit="1" customWidth="1"/>
    <col min="472" max="472" width="8.7109375" style="40" bestFit="1" customWidth="1"/>
    <col min="473" max="705" width="9.140625" style="40"/>
    <col min="706" max="706" width="12.85546875" style="40" customWidth="1"/>
    <col min="707" max="707" width="9.140625" style="40"/>
    <col min="708" max="708" width="0.85546875" style="40" customWidth="1"/>
    <col min="709" max="709" width="9.140625" style="40"/>
    <col min="710" max="710" width="0.85546875" style="40" customWidth="1"/>
    <col min="711" max="711" width="9.140625" style="40"/>
    <col min="712" max="712" width="1" style="40" customWidth="1"/>
    <col min="713" max="713" width="9.140625" style="40"/>
    <col min="714" max="714" width="1" style="40" customWidth="1"/>
    <col min="715" max="715" width="8.7109375" style="40" bestFit="1" customWidth="1"/>
    <col min="716" max="716" width="10.28515625" style="40" bestFit="1" customWidth="1"/>
    <col min="717" max="718" width="10.42578125" style="40" bestFit="1" customWidth="1"/>
    <col min="719" max="719" width="14" style="40" bestFit="1" customWidth="1"/>
    <col min="720" max="720" width="12" style="40" bestFit="1" customWidth="1"/>
    <col min="721" max="721" width="10.28515625" style="40" bestFit="1" customWidth="1"/>
    <col min="722" max="722" width="8.7109375" style="40" bestFit="1" customWidth="1"/>
    <col min="723" max="723" width="0.85546875" style="40" customWidth="1"/>
    <col min="724" max="724" width="12.42578125" style="40" customWidth="1"/>
    <col min="725" max="725" width="10" style="40" customWidth="1"/>
    <col min="726" max="726" width="10.42578125" style="40" bestFit="1" customWidth="1"/>
    <col min="727" max="727" width="7.85546875" style="40" bestFit="1" customWidth="1"/>
    <col min="728" max="728" width="8.7109375" style="40" bestFit="1" customWidth="1"/>
    <col min="729" max="961" width="9.140625" style="40"/>
    <col min="962" max="962" width="12.85546875" style="40" customWidth="1"/>
    <col min="963" max="963" width="9.140625" style="40"/>
    <col min="964" max="964" width="0.85546875" style="40" customWidth="1"/>
    <col min="965" max="965" width="9.140625" style="40"/>
    <col min="966" max="966" width="0.85546875" style="40" customWidth="1"/>
    <col min="967" max="967" width="9.140625" style="40"/>
    <col min="968" max="968" width="1" style="40" customWidth="1"/>
    <col min="969" max="969" width="9.140625" style="40"/>
    <col min="970" max="970" width="1" style="40" customWidth="1"/>
    <col min="971" max="971" width="8.7109375" style="40" bestFit="1" customWidth="1"/>
    <col min="972" max="972" width="10.28515625" style="40" bestFit="1" customWidth="1"/>
    <col min="973" max="974" width="10.42578125" style="40" bestFit="1" customWidth="1"/>
    <col min="975" max="975" width="14" style="40" bestFit="1" customWidth="1"/>
    <col min="976" max="976" width="12" style="40" bestFit="1" customWidth="1"/>
    <col min="977" max="977" width="10.28515625" style="40" bestFit="1" customWidth="1"/>
    <col min="978" max="978" width="8.7109375" style="40" bestFit="1" customWidth="1"/>
    <col min="979" max="979" width="0.85546875" style="40" customWidth="1"/>
    <col min="980" max="980" width="12.42578125" style="40" customWidth="1"/>
    <col min="981" max="981" width="10" style="40" customWidth="1"/>
    <col min="982" max="982" width="10.42578125" style="40" bestFit="1" customWidth="1"/>
    <col min="983" max="983" width="7.85546875" style="40" bestFit="1" customWidth="1"/>
    <col min="984" max="984" width="8.7109375" style="40" bestFit="1" customWidth="1"/>
    <col min="985" max="1217" width="9.140625" style="40"/>
    <col min="1218" max="1218" width="12.85546875" style="40" customWidth="1"/>
    <col min="1219" max="1219" width="9.140625" style="40"/>
    <col min="1220" max="1220" width="0.85546875" style="40" customWidth="1"/>
    <col min="1221" max="1221" width="9.140625" style="40"/>
    <col min="1222" max="1222" width="0.85546875" style="40" customWidth="1"/>
    <col min="1223" max="1223" width="9.140625" style="40"/>
    <col min="1224" max="1224" width="1" style="40" customWidth="1"/>
    <col min="1225" max="1225" width="9.140625" style="40"/>
    <col min="1226" max="1226" width="1" style="40" customWidth="1"/>
    <col min="1227" max="1227" width="8.7109375" style="40" bestFit="1" customWidth="1"/>
    <col min="1228" max="1228" width="10.28515625" style="40" bestFit="1" customWidth="1"/>
    <col min="1229" max="1230" width="10.42578125" style="40" bestFit="1" customWidth="1"/>
    <col min="1231" max="1231" width="14" style="40" bestFit="1" customWidth="1"/>
    <col min="1232" max="1232" width="12" style="40" bestFit="1" customWidth="1"/>
    <col min="1233" max="1233" width="10.28515625" style="40" bestFit="1" customWidth="1"/>
    <col min="1234" max="1234" width="8.7109375" style="40" bestFit="1" customWidth="1"/>
    <col min="1235" max="1235" width="0.85546875" style="40" customWidth="1"/>
    <col min="1236" max="1236" width="12.42578125" style="40" customWidth="1"/>
    <col min="1237" max="1237" width="10" style="40" customWidth="1"/>
    <col min="1238" max="1238" width="10.42578125" style="40" bestFit="1" customWidth="1"/>
    <col min="1239" max="1239" width="7.85546875" style="40" bestFit="1" customWidth="1"/>
    <col min="1240" max="1240" width="8.7109375" style="40" bestFit="1" customWidth="1"/>
    <col min="1241" max="1473" width="9.140625" style="40"/>
    <col min="1474" max="1474" width="12.85546875" style="40" customWidth="1"/>
    <col min="1475" max="1475" width="9.140625" style="40"/>
    <col min="1476" max="1476" width="0.85546875" style="40" customWidth="1"/>
    <col min="1477" max="1477" width="9.140625" style="40"/>
    <col min="1478" max="1478" width="0.85546875" style="40" customWidth="1"/>
    <col min="1479" max="1479" width="9.140625" style="40"/>
    <col min="1480" max="1480" width="1" style="40" customWidth="1"/>
    <col min="1481" max="1481" width="9.140625" style="40"/>
    <col min="1482" max="1482" width="1" style="40" customWidth="1"/>
    <col min="1483" max="1483" width="8.7109375" style="40" bestFit="1" customWidth="1"/>
    <col min="1484" max="1484" width="10.28515625" style="40" bestFit="1" customWidth="1"/>
    <col min="1485" max="1486" width="10.42578125" style="40" bestFit="1" customWidth="1"/>
    <col min="1487" max="1487" width="14" style="40" bestFit="1" customWidth="1"/>
    <col min="1488" max="1488" width="12" style="40" bestFit="1" customWidth="1"/>
    <col min="1489" max="1489" width="10.28515625" style="40" bestFit="1" customWidth="1"/>
    <col min="1490" max="1490" width="8.7109375" style="40" bestFit="1" customWidth="1"/>
    <col min="1491" max="1491" width="0.85546875" style="40" customWidth="1"/>
    <col min="1492" max="1492" width="12.42578125" style="40" customWidth="1"/>
    <col min="1493" max="1493" width="10" style="40" customWidth="1"/>
    <col min="1494" max="1494" width="10.42578125" style="40" bestFit="1" customWidth="1"/>
    <col min="1495" max="1495" width="7.85546875" style="40" bestFit="1" customWidth="1"/>
    <col min="1496" max="1496" width="8.7109375" style="40" bestFit="1" customWidth="1"/>
    <col min="1497" max="1729" width="9.140625" style="40"/>
    <col min="1730" max="1730" width="12.85546875" style="40" customWidth="1"/>
    <col min="1731" max="1731" width="9.140625" style="40"/>
    <col min="1732" max="1732" width="0.85546875" style="40" customWidth="1"/>
    <col min="1733" max="1733" width="9.140625" style="40"/>
    <col min="1734" max="1734" width="0.85546875" style="40" customWidth="1"/>
    <col min="1735" max="1735" width="9.140625" style="40"/>
    <col min="1736" max="1736" width="1" style="40" customWidth="1"/>
    <col min="1737" max="1737" width="9.140625" style="40"/>
    <col min="1738" max="1738" width="1" style="40" customWidth="1"/>
    <col min="1739" max="1739" width="8.7109375" style="40" bestFit="1" customWidth="1"/>
    <col min="1740" max="1740" width="10.28515625" style="40" bestFit="1" customWidth="1"/>
    <col min="1741" max="1742" width="10.42578125" style="40" bestFit="1" customWidth="1"/>
    <col min="1743" max="1743" width="14" style="40" bestFit="1" customWidth="1"/>
    <col min="1744" max="1744" width="12" style="40" bestFit="1" customWidth="1"/>
    <col min="1745" max="1745" width="10.28515625" style="40" bestFit="1" customWidth="1"/>
    <col min="1746" max="1746" width="8.7109375" style="40" bestFit="1" customWidth="1"/>
    <col min="1747" max="1747" width="0.85546875" style="40" customWidth="1"/>
    <col min="1748" max="1748" width="12.42578125" style="40" customWidth="1"/>
    <col min="1749" max="1749" width="10" style="40" customWidth="1"/>
    <col min="1750" max="1750" width="10.42578125" style="40" bestFit="1" customWidth="1"/>
    <col min="1751" max="1751" width="7.85546875" style="40" bestFit="1" customWidth="1"/>
    <col min="1752" max="1752" width="8.7109375" style="40" bestFit="1" customWidth="1"/>
    <col min="1753" max="1985" width="9.140625" style="40"/>
    <col min="1986" max="1986" width="12.85546875" style="40" customWidth="1"/>
    <col min="1987" max="1987" width="9.140625" style="40"/>
    <col min="1988" max="1988" width="0.85546875" style="40" customWidth="1"/>
    <col min="1989" max="1989" width="9.140625" style="40"/>
    <col min="1990" max="1990" width="0.85546875" style="40" customWidth="1"/>
    <col min="1991" max="1991" width="9.140625" style="40"/>
    <col min="1992" max="1992" width="1" style="40" customWidth="1"/>
    <col min="1993" max="1993" width="9.140625" style="40"/>
    <col min="1994" max="1994" width="1" style="40" customWidth="1"/>
    <col min="1995" max="1995" width="8.7109375" style="40" bestFit="1" customWidth="1"/>
    <col min="1996" max="1996" width="10.28515625" style="40" bestFit="1" customWidth="1"/>
    <col min="1997" max="1998" width="10.42578125" style="40" bestFit="1" customWidth="1"/>
    <col min="1999" max="1999" width="14" style="40" bestFit="1" customWidth="1"/>
    <col min="2000" max="2000" width="12" style="40" bestFit="1" customWidth="1"/>
    <col min="2001" max="2001" width="10.28515625" style="40" bestFit="1" customWidth="1"/>
    <col min="2002" max="2002" width="8.7109375" style="40" bestFit="1" customWidth="1"/>
    <col min="2003" max="2003" width="0.85546875" style="40" customWidth="1"/>
    <col min="2004" max="2004" width="12.42578125" style="40" customWidth="1"/>
    <col min="2005" max="2005" width="10" style="40" customWidth="1"/>
    <col min="2006" max="2006" width="10.42578125" style="40" bestFit="1" customWidth="1"/>
    <col min="2007" max="2007" width="7.85546875" style="40" bestFit="1" customWidth="1"/>
    <col min="2008" max="2008" width="8.7109375" style="40" bestFit="1" customWidth="1"/>
    <col min="2009" max="2241" width="9.140625" style="40"/>
    <col min="2242" max="2242" width="12.85546875" style="40" customWidth="1"/>
    <col min="2243" max="2243" width="9.140625" style="40"/>
    <col min="2244" max="2244" width="0.85546875" style="40" customWidth="1"/>
    <col min="2245" max="2245" width="9.140625" style="40"/>
    <col min="2246" max="2246" width="0.85546875" style="40" customWidth="1"/>
    <col min="2247" max="2247" width="9.140625" style="40"/>
    <col min="2248" max="2248" width="1" style="40" customWidth="1"/>
    <col min="2249" max="2249" width="9.140625" style="40"/>
    <col min="2250" max="2250" width="1" style="40" customWidth="1"/>
    <col min="2251" max="2251" width="8.7109375" style="40" bestFit="1" customWidth="1"/>
    <col min="2252" max="2252" width="10.28515625" style="40" bestFit="1" customWidth="1"/>
    <col min="2253" max="2254" width="10.42578125" style="40" bestFit="1" customWidth="1"/>
    <col min="2255" max="2255" width="14" style="40" bestFit="1" customWidth="1"/>
    <col min="2256" max="2256" width="12" style="40" bestFit="1" customWidth="1"/>
    <col min="2257" max="2257" width="10.28515625" style="40" bestFit="1" customWidth="1"/>
    <col min="2258" max="2258" width="8.7109375" style="40" bestFit="1" customWidth="1"/>
    <col min="2259" max="2259" width="0.85546875" style="40" customWidth="1"/>
    <col min="2260" max="2260" width="12.42578125" style="40" customWidth="1"/>
    <col min="2261" max="2261" width="10" style="40" customWidth="1"/>
    <col min="2262" max="2262" width="10.42578125" style="40" bestFit="1" customWidth="1"/>
    <col min="2263" max="2263" width="7.85546875" style="40" bestFit="1" customWidth="1"/>
    <col min="2264" max="2264" width="8.7109375" style="40" bestFit="1" customWidth="1"/>
    <col min="2265" max="2497" width="9.140625" style="40"/>
    <col min="2498" max="2498" width="12.85546875" style="40" customWidth="1"/>
    <col min="2499" max="2499" width="9.140625" style="40"/>
    <col min="2500" max="2500" width="0.85546875" style="40" customWidth="1"/>
    <col min="2501" max="2501" width="9.140625" style="40"/>
    <col min="2502" max="2502" width="0.85546875" style="40" customWidth="1"/>
    <col min="2503" max="2503" width="9.140625" style="40"/>
    <col min="2504" max="2504" width="1" style="40" customWidth="1"/>
    <col min="2505" max="2505" width="9.140625" style="40"/>
    <col min="2506" max="2506" width="1" style="40" customWidth="1"/>
    <col min="2507" max="2507" width="8.7109375" style="40" bestFit="1" customWidth="1"/>
    <col min="2508" max="2508" width="10.28515625" style="40" bestFit="1" customWidth="1"/>
    <col min="2509" max="2510" width="10.42578125" style="40" bestFit="1" customWidth="1"/>
    <col min="2511" max="2511" width="14" style="40" bestFit="1" customWidth="1"/>
    <col min="2512" max="2512" width="12" style="40" bestFit="1" customWidth="1"/>
    <col min="2513" max="2513" width="10.28515625" style="40" bestFit="1" customWidth="1"/>
    <col min="2514" max="2514" width="8.7109375" style="40" bestFit="1" customWidth="1"/>
    <col min="2515" max="2515" width="0.85546875" style="40" customWidth="1"/>
    <col min="2516" max="2516" width="12.42578125" style="40" customWidth="1"/>
    <col min="2517" max="2517" width="10" style="40" customWidth="1"/>
    <col min="2518" max="2518" width="10.42578125" style="40" bestFit="1" customWidth="1"/>
    <col min="2519" max="2519" width="7.85546875" style="40" bestFit="1" customWidth="1"/>
    <col min="2520" max="2520" width="8.7109375" style="40" bestFit="1" customWidth="1"/>
    <col min="2521" max="2753" width="9.140625" style="40"/>
    <col min="2754" max="2754" width="12.85546875" style="40" customWidth="1"/>
    <col min="2755" max="2755" width="9.140625" style="40"/>
    <col min="2756" max="2756" width="0.85546875" style="40" customWidth="1"/>
    <col min="2757" max="2757" width="9.140625" style="40"/>
    <col min="2758" max="2758" width="0.85546875" style="40" customWidth="1"/>
    <col min="2759" max="2759" width="9.140625" style="40"/>
    <col min="2760" max="2760" width="1" style="40" customWidth="1"/>
    <col min="2761" max="2761" width="9.140625" style="40"/>
    <col min="2762" max="2762" width="1" style="40" customWidth="1"/>
    <col min="2763" max="2763" width="8.7109375" style="40" bestFit="1" customWidth="1"/>
    <col min="2764" max="2764" width="10.28515625" style="40" bestFit="1" customWidth="1"/>
    <col min="2765" max="2766" width="10.42578125" style="40" bestFit="1" customWidth="1"/>
    <col min="2767" max="2767" width="14" style="40" bestFit="1" customWidth="1"/>
    <col min="2768" max="2768" width="12" style="40" bestFit="1" customWidth="1"/>
    <col min="2769" max="2769" width="10.28515625" style="40" bestFit="1" customWidth="1"/>
    <col min="2770" max="2770" width="8.7109375" style="40" bestFit="1" customWidth="1"/>
    <col min="2771" max="2771" width="0.85546875" style="40" customWidth="1"/>
    <col min="2772" max="2772" width="12.42578125" style="40" customWidth="1"/>
    <col min="2773" max="2773" width="10" style="40" customWidth="1"/>
    <col min="2774" max="2774" width="10.42578125" style="40" bestFit="1" customWidth="1"/>
    <col min="2775" max="2775" width="7.85546875" style="40" bestFit="1" customWidth="1"/>
    <col min="2776" max="2776" width="8.7109375" style="40" bestFit="1" customWidth="1"/>
    <col min="2777" max="3009" width="9.140625" style="40"/>
    <col min="3010" max="3010" width="12.85546875" style="40" customWidth="1"/>
    <col min="3011" max="3011" width="9.140625" style="40"/>
    <col min="3012" max="3012" width="0.85546875" style="40" customWidth="1"/>
    <col min="3013" max="3013" width="9.140625" style="40"/>
    <col min="3014" max="3014" width="0.85546875" style="40" customWidth="1"/>
    <col min="3015" max="3015" width="9.140625" style="40"/>
    <col min="3016" max="3016" width="1" style="40" customWidth="1"/>
    <col min="3017" max="3017" width="9.140625" style="40"/>
    <col min="3018" max="3018" width="1" style="40" customWidth="1"/>
    <col min="3019" max="3019" width="8.7109375" style="40" bestFit="1" customWidth="1"/>
    <col min="3020" max="3020" width="10.28515625" style="40" bestFit="1" customWidth="1"/>
    <col min="3021" max="3022" width="10.42578125" style="40" bestFit="1" customWidth="1"/>
    <col min="3023" max="3023" width="14" style="40" bestFit="1" customWidth="1"/>
    <col min="3024" max="3024" width="12" style="40" bestFit="1" customWidth="1"/>
    <col min="3025" max="3025" width="10.28515625" style="40" bestFit="1" customWidth="1"/>
    <col min="3026" max="3026" width="8.7109375" style="40" bestFit="1" customWidth="1"/>
    <col min="3027" max="3027" width="0.85546875" style="40" customWidth="1"/>
    <col min="3028" max="3028" width="12.42578125" style="40" customWidth="1"/>
    <col min="3029" max="3029" width="10" style="40" customWidth="1"/>
    <col min="3030" max="3030" width="10.42578125" style="40" bestFit="1" customWidth="1"/>
    <col min="3031" max="3031" width="7.85546875" style="40" bestFit="1" customWidth="1"/>
    <col min="3032" max="3032" width="8.7109375" style="40" bestFit="1" customWidth="1"/>
    <col min="3033" max="3265" width="9.140625" style="40"/>
    <col min="3266" max="3266" width="12.85546875" style="40" customWidth="1"/>
    <col min="3267" max="3267" width="9.140625" style="40"/>
    <col min="3268" max="3268" width="0.85546875" style="40" customWidth="1"/>
    <col min="3269" max="3269" width="9.140625" style="40"/>
    <col min="3270" max="3270" width="0.85546875" style="40" customWidth="1"/>
    <col min="3271" max="3271" width="9.140625" style="40"/>
    <col min="3272" max="3272" width="1" style="40" customWidth="1"/>
    <col min="3273" max="3273" width="9.140625" style="40"/>
    <col min="3274" max="3274" width="1" style="40" customWidth="1"/>
    <col min="3275" max="3275" width="8.7109375" style="40" bestFit="1" customWidth="1"/>
    <col min="3276" max="3276" width="10.28515625" style="40" bestFit="1" customWidth="1"/>
    <col min="3277" max="3278" width="10.42578125" style="40" bestFit="1" customWidth="1"/>
    <col min="3279" max="3279" width="14" style="40" bestFit="1" customWidth="1"/>
    <col min="3280" max="3280" width="12" style="40" bestFit="1" customWidth="1"/>
    <col min="3281" max="3281" width="10.28515625" style="40" bestFit="1" customWidth="1"/>
    <col min="3282" max="3282" width="8.7109375" style="40" bestFit="1" customWidth="1"/>
    <col min="3283" max="3283" width="0.85546875" style="40" customWidth="1"/>
    <col min="3284" max="3284" width="12.42578125" style="40" customWidth="1"/>
    <col min="3285" max="3285" width="10" style="40" customWidth="1"/>
    <col min="3286" max="3286" width="10.42578125" style="40" bestFit="1" customWidth="1"/>
    <col min="3287" max="3287" width="7.85546875" style="40" bestFit="1" customWidth="1"/>
    <col min="3288" max="3288" width="8.7109375" style="40" bestFit="1" customWidth="1"/>
    <col min="3289" max="3521" width="9.140625" style="40"/>
    <col min="3522" max="3522" width="12.85546875" style="40" customWidth="1"/>
    <col min="3523" max="3523" width="9.140625" style="40"/>
    <col min="3524" max="3524" width="0.85546875" style="40" customWidth="1"/>
    <col min="3525" max="3525" width="9.140625" style="40"/>
    <col min="3526" max="3526" width="0.85546875" style="40" customWidth="1"/>
    <col min="3527" max="3527" width="9.140625" style="40"/>
    <col min="3528" max="3528" width="1" style="40" customWidth="1"/>
    <col min="3529" max="3529" width="9.140625" style="40"/>
    <col min="3530" max="3530" width="1" style="40" customWidth="1"/>
    <col min="3531" max="3531" width="8.7109375" style="40" bestFit="1" customWidth="1"/>
    <col min="3532" max="3532" width="10.28515625" style="40" bestFit="1" customWidth="1"/>
    <col min="3533" max="3534" width="10.42578125" style="40" bestFit="1" customWidth="1"/>
    <col min="3535" max="3535" width="14" style="40" bestFit="1" customWidth="1"/>
    <col min="3536" max="3536" width="12" style="40" bestFit="1" customWidth="1"/>
    <col min="3537" max="3537" width="10.28515625" style="40" bestFit="1" customWidth="1"/>
    <col min="3538" max="3538" width="8.7109375" style="40" bestFit="1" customWidth="1"/>
    <col min="3539" max="3539" width="0.85546875" style="40" customWidth="1"/>
    <col min="3540" max="3540" width="12.42578125" style="40" customWidth="1"/>
    <col min="3541" max="3541" width="10" style="40" customWidth="1"/>
    <col min="3542" max="3542" width="10.42578125" style="40" bestFit="1" customWidth="1"/>
    <col min="3543" max="3543" width="7.85546875" style="40" bestFit="1" customWidth="1"/>
    <col min="3544" max="3544" width="8.7109375" style="40" bestFit="1" customWidth="1"/>
    <col min="3545" max="3777" width="9.140625" style="40"/>
    <col min="3778" max="3778" width="12.85546875" style="40" customWidth="1"/>
    <col min="3779" max="3779" width="9.140625" style="40"/>
    <col min="3780" max="3780" width="0.85546875" style="40" customWidth="1"/>
    <col min="3781" max="3781" width="9.140625" style="40"/>
    <col min="3782" max="3782" width="0.85546875" style="40" customWidth="1"/>
    <col min="3783" max="3783" width="9.140625" style="40"/>
    <col min="3784" max="3784" width="1" style="40" customWidth="1"/>
    <col min="3785" max="3785" width="9.140625" style="40"/>
    <col min="3786" max="3786" width="1" style="40" customWidth="1"/>
    <col min="3787" max="3787" width="8.7109375" style="40" bestFit="1" customWidth="1"/>
    <col min="3788" max="3788" width="10.28515625" style="40" bestFit="1" customWidth="1"/>
    <col min="3789" max="3790" width="10.42578125" style="40" bestFit="1" customWidth="1"/>
    <col min="3791" max="3791" width="14" style="40" bestFit="1" customWidth="1"/>
    <col min="3792" max="3792" width="12" style="40" bestFit="1" customWidth="1"/>
    <col min="3793" max="3793" width="10.28515625" style="40" bestFit="1" customWidth="1"/>
    <col min="3794" max="3794" width="8.7109375" style="40" bestFit="1" customWidth="1"/>
    <col min="3795" max="3795" width="0.85546875" style="40" customWidth="1"/>
    <col min="3796" max="3796" width="12.42578125" style="40" customWidth="1"/>
    <col min="3797" max="3797" width="10" style="40" customWidth="1"/>
    <col min="3798" max="3798" width="10.42578125" style="40" bestFit="1" customWidth="1"/>
    <col min="3799" max="3799" width="7.85546875" style="40" bestFit="1" customWidth="1"/>
    <col min="3800" max="3800" width="8.7109375" style="40" bestFit="1" customWidth="1"/>
    <col min="3801" max="4033" width="9.140625" style="40"/>
    <col min="4034" max="4034" width="12.85546875" style="40" customWidth="1"/>
    <col min="4035" max="4035" width="9.140625" style="40"/>
    <col min="4036" max="4036" width="0.85546875" style="40" customWidth="1"/>
    <col min="4037" max="4037" width="9.140625" style="40"/>
    <col min="4038" max="4038" width="0.85546875" style="40" customWidth="1"/>
    <col min="4039" max="4039" width="9.140625" style="40"/>
    <col min="4040" max="4040" width="1" style="40" customWidth="1"/>
    <col min="4041" max="4041" width="9.140625" style="40"/>
    <col min="4042" max="4042" width="1" style="40" customWidth="1"/>
    <col min="4043" max="4043" width="8.7109375" style="40" bestFit="1" customWidth="1"/>
    <col min="4044" max="4044" width="10.28515625" style="40" bestFit="1" customWidth="1"/>
    <col min="4045" max="4046" width="10.42578125" style="40" bestFit="1" customWidth="1"/>
    <col min="4047" max="4047" width="14" style="40" bestFit="1" customWidth="1"/>
    <col min="4048" max="4048" width="12" style="40" bestFit="1" customWidth="1"/>
    <col min="4049" max="4049" width="10.28515625" style="40" bestFit="1" customWidth="1"/>
    <col min="4050" max="4050" width="8.7109375" style="40" bestFit="1" customWidth="1"/>
    <col min="4051" max="4051" width="0.85546875" style="40" customWidth="1"/>
    <col min="4052" max="4052" width="12.42578125" style="40" customWidth="1"/>
    <col min="4053" max="4053" width="10" style="40" customWidth="1"/>
    <col min="4054" max="4054" width="10.42578125" style="40" bestFit="1" customWidth="1"/>
    <col min="4055" max="4055" width="7.85546875" style="40" bestFit="1" customWidth="1"/>
    <col min="4056" max="4056" width="8.7109375" style="40" bestFit="1" customWidth="1"/>
    <col min="4057" max="4289" width="9.140625" style="40"/>
    <col min="4290" max="4290" width="12.85546875" style="40" customWidth="1"/>
    <col min="4291" max="4291" width="9.140625" style="40"/>
    <col min="4292" max="4292" width="0.85546875" style="40" customWidth="1"/>
    <col min="4293" max="4293" width="9.140625" style="40"/>
    <col min="4294" max="4294" width="0.85546875" style="40" customWidth="1"/>
    <col min="4295" max="4295" width="9.140625" style="40"/>
    <col min="4296" max="4296" width="1" style="40" customWidth="1"/>
    <col min="4297" max="4297" width="9.140625" style="40"/>
    <col min="4298" max="4298" width="1" style="40" customWidth="1"/>
    <col min="4299" max="4299" width="8.7109375" style="40" bestFit="1" customWidth="1"/>
    <col min="4300" max="4300" width="10.28515625" style="40" bestFit="1" customWidth="1"/>
    <col min="4301" max="4302" width="10.42578125" style="40" bestFit="1" customWidth="1"/>
    <col min="4303" max="4303" width="14" style="40" bestFit="1" customWidth="1"/>
    <col min="4304" max="4304" width="12" style="40" bestFit="1" customWidth="1"/>
    <col min="4305" max="4305" width="10.28515625" style="40" bestFit="1" customWidth="1"/>
    <col min="4306" max="4306" width="8.7109375" style="40" bestFit="1" customWidth="1"/>
    <col min="4307" max="4307" width="0.85546875" style="40" customWidth="1"/>
    <col min="4308" max="4308" width="12.42578125" style="40" customWidth="1"/>
    <col min="4309" max="4309" width="10" style="40" customWidth="1"/>
    <col min="4310" max="4310" width="10.42578125" style="40" bestFit="1" customWidth="1"/>
    <col min="4311" max="4311" width="7.85546875" style="40" bestFit="1" customWidth="1"/>
    <col min="4312" max="4312" width="8.7109375" style="40" bestFit="1" customWidth="1"/>
    <col min="4313" max="4545" width="9.140625" style="40"/>
    <col min="4546" max="4546" width="12.85546875" style="40" customWidth="1"/>
    <col min="4547" max="4547" width="9.140625" style="40"/>
    <col min="4548" max="4548" width="0.85546875" style="40" customWidth="1"/>
    <col min="4549" max="4549" width="9.140625" style="40"/>
    <col min="4550" max="4550" width="0.85546875" style="40" customWidth="1"/>
    <col min="4551" max="4551" width="9.140625" style="40"/>
    <col min="4552" max="4552" width="1" style="40" customWidth="1"/>
    <col min="4553" max="4553" width="9.140625" style="40"/>
    <col min="4554" max="4554" width="1" style="40" customWidth="1"/>
    <col min="4555" max="4555" width="8.7109375" style="40" bestFit="1" customWidth="1"/>
    <col min="4556" max="4556" width="10.28515625" style="40" bestFit="1" customWidth="1"/>
    <col min="4557" max="4558" width="10.42578125" style="40" bestFit="1" customWidth="1"/>
    <col min="4559" max="4559" width="14" style="40" bestFit="1" customWidth="1"/>
    <col min="4560" max="4560" width="12" style="40" bestFit="1" customWidth="1"/>
    <col min="4561" max="4561" width="10.28515625" style="40" bestFit="1" customWidth="1"/>
    <col min="4562" max="4562" width="8.7109375" style="40" bestFit="1" customWidth="1"/>
    <col min="4563" max="4563" width="0.85546875" style="40" customWidth="1"/>
    <col min="4564" max="4564" width="12.42578125" style="40" customWidth="1"/>
    <col min="4565" max="4565" width="10" style="40" customWidth="1"/>
    <col min="4566" max="4566" width="10.42578125" style="40" bestFit="1" customWidth="1"/>
    <col min="4567" max="4567" width="7.85546875" style="40" bestFit="1" customWidth="1"/>
    <col min="4568" max="4568" width="8.7109375" style="40" bestFit="1" customWidth="1"/>
    <col min="4569" max="4801" width="9.140625" style="40"/>
    <col min="4802" max="4802" width="12.85546875" style="40" customWidth="1"/>
    <col min="4803" max="4803" width="9.140625" style="40"/>
    <col min="4804" max="4804" width="0.85546875" style="40" customWidth="1"/>
    <col min="4805" max="4805" width="9.140625" style="40"/>
    <col min="4806" max="4806" width="0.85546875" style="40" customWidth="1"/>
    <col min="4807" max="4807" width="9.140625" style="40"/>
    <col min="4808" max="4808" width="1" style="40" customWidth="1"/>
    <col min="4809" max="4809" width="9.140625" style="40"/>
    <col min="4810" max="4810" width="1" style="40" customWidth="1"/>
    <col min="4811" max="4811" width="8.7109375" style="40" bestFit="1" customWidth="1"/>
    <col min="4812" max="4812" width="10.28515625" style="40" bestFit="1" customWidth="1"/>
    <col min="4813" max="4814" width="10.42578125" style="40" bestFit="1" customWidth="1"/>
    <col min="4815" max="4815" width="14" style="40" bestFit="1" customWidth="1"/>
    <col min="4816" max="4816" width="12" style="40" bestFit="1" customWidth="1"/>
    <col min="4817" max="4817" width="10.28515625" style="40" bestFit="1" customWidth="1"/>
    <col min="4818" max="4818" width="8.7109375" style="40" bestFit="1" customWidth="1"/>
    <col min="4819" max="4819" width="0.85546875" style="40" customWidth="1"/>
    <col min="4820" max="4820" width="12.42578125" style="40" customWidth="1"/>
    <col min="4821" max="4821" width="10" style="40" customWidth="1"/>
    <col min="4822" max="4822" width="10.42578125" style="40" bestFit="1" customWidth="1"/>
    <col min="4823" max="4823" width="7.85546875" style="40" bestFit="1" customWidth="1"/>
    <col min="4824" max="4824" width="8.7109375" style="40" bestFit="1" customWidth="1"/>
    <col min="4825" max="5057" width="9.140625" style="40"/>
    <col min="5058" max="5058" width="12.85546875" style="40" customWidth="1"/>
    <col min="5059" max="5059" width="9.140625" style="40"/>
    <col min="5060" max="5060" width="0.85546875" style="40" customWidth="1"/>
    <col min="5061" max="5061" width="9.140625" style="40"/>
    <col min="5062" max="5062" width="0.85546875" style="40" customWidth="1"/>
    <col min="5063" max="5063" width="9.140625" style="40"/>
    <col min="5064" max="5064" width="1" style="40" customWidth="1"/>
    <col min="5065" max="5065" width="9.140625" style="40"/>
    <col min="5066" max="5066" width="1" style="40" customWidth="1"/>
    <col min="5067" max="5067" width="8.7109375" style="40" bestFit="1" customWidth="1"/>
    <col min="5068" max="5068" width="10.28515625" style="40" bestFit="1" customWidth="1"/>
    <col min="5069" max="5070" width="10.42578125" style="40" bestFit="1" customWidth="1"/>
    <col min="5071" max="5071" width="14" style="40" bestFit="1" customWidth="1"/>
    <col min="5072" max="5072" width="12" style="40" bestFit="1" customWidth="1"/>
    <col min="5073" max="5073" width="10.28515625" style="40" bestFit="1" customWidth="1"/>
    <col min="5074" max="5074" width="8.7109375" style="40" bestFit="1" customWidth="1"/>
    <col min="5075" max="5075" width="0.85546875" style="40" customWidth="1"/>
    <col min="5076" max="5076" width="12.42578125" style="40" customWidth="1"/>
    <col min="5077" max="5077" width="10" style="40" customWidth="1"/>
    <col min="5078" max="5078" width="10.42578125" style="40" bestFit="1" customWidth="1"/>
    <col min="5079" max="5079" width="7.85546875" style="40" bestFit="1" customWidth="1"/>
    <col min="5080" max="5080" width="8.7109375" style="40" bestFit="1" customWidth="1"/>
    <col min="5081" max="5313" width="9.140625" style="40"/>
    <col min="5314" max="5314" width="12.85546875" style="40" customWidth="1"/>
    <col min="5315" max="5315" width="9.140625" style="40"/>
    <col min="5316" max="5316" width="0.85546875" style="40" customWidth="1"/>
    <col min="5317" max="5317" width="9.140625" style="40"/>
    <col min="5318" max="5318" width="0.85546875" style="40" customWidth="1"/>
    <col min="5319" max="5319" width="9.140625" style="40"/>
    <col min="5320" max="5320" width="1" style="40" customWidth="1"/>
    <col min="5321" max="5321" width="9.140625" style="40"/>
    <col min="5322" max="5322" width="1" style="40" customWidth="1"/>
    <col min="5323" max="5323" width="8.7109375" style="40" bestFit="1" customWidth="1"/>
    <col min="5324" max="5324" width="10.28515625" style="40" bestFit="1" customWidth="1"/>
    <col min="5325" max="5326" width="10.42578125" style="40" bestFit="1" customWidth="1"/>
    <col min="5327" max="5327" width="14" style="40" bestFit="1" customWidth="1"/>
    <col min="5328" max="5328" width="12" style="40" bestFit="1" customWidth="1"/>
    <col min="5329" max="5329" width="10.28515625" style="40" bestFit="1" customWidth="1"/>
    <col min="5330" max="5330" width="8.7109375" style="40" bestFit="1" customWidth="1"/>
    <col min="5331" max="5331" width="0.85546875" style="40" customWidth="1"/>
    <col min="5332" max="5332" width="12.42578125" style="40" customWidth="1"/>
    <col min="5333" max="5333" width="10" style="40" customWidth="1"/>
    <col min="5334" max="5334" width="10.42578125" style="40" bestFit="1" customWidth="1"/>
    <col min="5335" max="5335" width="7.85546875" style="40" bestFit="1" customWidth="1"/>
    <col min="5336" max="5336" width="8.7109375" style="40" bestFit="1" customWidth="1"/>
    <col min="5337" max="5569" width="9.140625" style="40"/>
    <col min="5570" max="5570" width="12.85546875" style="40" customWidth="1"/>
    <col min="5571" max="5571" width="9.140625" style="40"/>
    <col min="5572" max="5572" width="0.85546875" style="40" customWidth="1"/>
    <col min="5573" max="5573" width="9.140625" style="40"/>
    <col min="5574" max="5574" width="0.85546875" style="40" customWidth="1"/>
    <col min="5575" max="5575" width="9.140625" style="40"/>
    <col min="5576" max="5576" width="1" style="40" customWidth="1"/>
    <col min="5577" max="5577" width="9.140625" style="40"/>
    <col min="5578" max="5578" width="1" style="40" customWidth="1"/>
    <col min="5579" max="5579" width="8.7109375" style="40" bestFit="1" customWidth="1"/>
    <col min="5580" max="5580" width="10.28515625" style="40" bestFit="1" customWidth="1"/>
    <col min="5581" max="5582" width="10.42578125" style="40" bestFit="1" customWidth="1"/>
    <col min="5583" max="5583" width="14" style="40" bestFit="1" customWidth="1"/>
    <col min="5584" max="5584" width="12" style="40" bestFit="1" customWidth="1"/>
    <col min="5585" max="5585" width="10.28515625" style="40" bestFit="1" customWidth="1"/>
    <col min="5586" max="5586" width="8.7109375" style="40" bestFit="1" customWidth="1"/>
    <col min="5587" max="5587" width="0.85546875" style="40" customWidth="1"/>
    <col min="5588" max="5588" width="12.42578125" style="40" customWidth="1"/>
    <col min="5589" max="5589" width="10" style="40" customWidth="1"/>
    <col min="5590" max="5590" width="10.42578125" style="40" bestFit="1" customWidth="1"/>
    <col min="5591" max="5591" width="7.85546875" style="40" bestFit="1" customWidth="1"/>
    <col min="5592" max="5592" width="8.7109375" style="40" bestFit="1" customWidth="1"/>
    <col min="5593" max="5825" width="9.140625" style="40"/>
    <col min="5826" max="5826" width="12.85546875" style="40" customWidth="1"/>
    <col min="5827" max="5827" width="9.140625" style="40"/>
    <col min="5828" max="5828" width="0.85546875" style="40" customWidth="1"/>
    <col min="5829" max="5829" width="9.140625" style="40"/>
    <col min="5830" max="5830" width="0.85546875" style="40" customWidth="1"/>
    <col min="5831" max="5831" width="9.140625" style="40"/>
    <col min="5832" max="5832" width="1" style="40" customWidth="1"/>
    <col min="5833" max="5833" width="9.140625" style="40"/>
    <col min="5834" max="5834" width="1" style="40" customWidth="1"/>
    <col min="5835" max="5835" width="8.7109375" style="40" bestFit="1" customWidth="1"/>
    <col min="5836" max="5836" width="10.28515625" style="40" bestFit="1" customWidth="1"/>
    <col min="5837" max="5838" width="10.42578125" style="40" bestFit="1" customWidth="1"/>
    <col min="5839" max="5839" width="14" style="40" bestFit="1" customWidth="1"/>
    <col min="5840" max="5840" width="12" style="40" bestFit="1" customWidth="1"/>
    <col min="5841" max="5841" width="10.28515625" style="40" bestFit="1" customWidth="1"/>
    <col min="5842" max="5842" width="8.7109375" style="40" bestFit="1" customWidth="1"/>
    <col min="5843" max="5843" width="0.85546875" style="40" customWidth="1"/>
    <col min="5844" max="5844" width="12.42578125" style="40" customWidth="1"/>
    <col min="5845" max="5845" width="10" style="40" customWidth="1"/>
    <col min="5846" max="5846" width="10.42578125" style="40" bestFit="1" customWidth="1"/>
    <col min="5847" max="5847" width="7.85546875" style="40" bestFit="1" customWidth="1"/>
    <col min="5848" max="5848" width="8.7109375" style="40" bestFit="1" customWidth="1"/>
    <col min="5849" max="6081" width="9.140625" style="40"/>
    <col min="6082" max="6082" width="12.85546875" style="40" customWidth="1"/>
    <col min="6083" max="6083" width="9.140625" style="40"/>
    <col min="6084" max="6084" width="0.85546875" style="40" customWidth="1"/>
    <col min="6085" max="6085" width="9.140625" style="40"/>
    <col min="6086" max="6086" width="0.85546875" style="40" customWidth="1"/>
    <col min="6087" max="6087" width="9.140625" style="40"/>
    <col min="6088" max="6088" width="1" style="40" customWidth="1"/>
    <col min="6089" max="6089" width="9.140625" style="40"/>
    <col min="6090" max="6090" width="1" style="40" customWidth="1"/>
    <col min="6091" max="6091" width="8.7109375" style="40" bestFit="1" customWidth="1"/>
    <col min="6092" max="6092" width="10.28515625" style="40" bestFit="1" customWidth="1"/>
    <col min="6093" max="6094" width="10.42578125" style="40" bestFit="1" customWidth="1"/>
    <col min="6095" max="6095" width="14" style="40" bestFit="1" customWidth="1"/>
    <col min="6096" max="6096" width="12" style="40" bestFit="1" customWidth="1"/>
    <col min="6097" max="6097" width="10.28515625" style="40" bestFit="1" customWidth="1"/>
    <col min="6098" max="6098" width="8.7109375" style="40" bestFit="1" customWidth="1"/>
    <col min="6099" max="6099" width="0.85546875" style="40" customWidth="1"/>
    <col min="6100" max="6100" width="12.42578125" style="40" customWidth="1"/>
    <col min="6101" max="6101" width="10" style="40" customWidth="1"/>
    <col min="6102" max="6102" width="10.42578125" style="40" bestFit="1" customWidth="1"/>
    <col min="6103" max="6103" width="7.85546875" style="40" bestFit="1" customWidth="1"/>
    <col min="6104" max="6104" width="8.7109375" style="40" bestFit="1" customWidth="1"/>
    <col min="6105" max="6337" width="9.140625" style="40"/>
    <col min="6338" max="6338" width="12.85546875" style="40" customWidth="1"/>
    <col min="6339" max="6339" width="9.140625" style="40"/>
    <col min="6340" max="6340" width="0.85546875" style="40" customWidth="1"/>
    <col min="6341" max="6341" width="9.140625" style="40"/>
    <col min="6342" max="6342" width="0.85546875" style="40" customWidth="1"/>
    <col min="6343" max="6343" width="9.140625" style="40"/>
    <col min="6344" max="6344" width="1" style="40" customWidth="1"/>
    <col min="6345" max="6345" width="9.140625" style="40"/>
    <col min="6346" max="6346" width="1" style="40" customWidth="1"/>
    <col min="6347" max="6347" width="8.7109375" style="40" bestFit="1" customWidth="1"/>
    <col min="6348" max="6348" width="10.28515625" style="40" bestFit="1" customWidth="1"/>
    <col min="6349" max="6350" width="10.42578125" style="40" bestFit="1" customWidth="1"/>
    <col min="6351" max="6351" width="14" style="40" bestFit="1" customWidth="1"/>
    <col min="6352" max="6352" width="12" style="40" bestFit="1" customWidth="1"/>
    <col min="6353" max="6353" width="10.28515625" style="40" bestFit="1" customWidth="1"/>
    <col min="6354" max="6354" width="8.7109375" style="40" bestFit="1" customWidth="1"/>
    <col min="6355" max="6355" width="0.85546875" style="40" customWidth="1"/>
    <col min="6356" max="6356" width="12.42578125" style="40" customWidth="1"/>
    <col min="6357" max="6357" width="10" style="40" customWidth="1"/>
    <col min="6358" max="6358" width="10.42578125" style="40" bestFit="1" customWidth="1"/>
    <col min="6359" max="6359" width="7.85546875" style="40" bestFit="1" customWidth="1"/>
    <col min="6360" max="6360" width="8.7109375" style="40" bestFit="1" customWidth="1"/>
    <col min="6361" max="6593" width="9.140625" style="40"/>
    <col min="6594" max="6594" width="12.85546875" style="40" customWidth="1"/>
    <col min="6595" max="6595" width="9.140625" style="40"/>
    <col min="6596" max="6596" width="0.85546875" style="40" customWidth="1"/>
    <col min="6597" max="6597" width="9.140625" style="40"/>
    <col min="6598" max="6598" width="0.85546875" style="40" customWidth="1"/>
    <col min="6599" max="6599" width="9.140625" style="40"/>
    <col min="6600" max="6600" width="1" style="40" customWidth="1"/>
    <col min="6601" max="6601" width="9.140625" style="40"/>
    <col min="6602" max="6602" width="1" style="40" customWidth="1"/>
    <col min="6603" max="6603" width="8.7109375" style="40" bestFit="1" customWidth="1"/>
    <col min="6604" max="6604" width="10.28515625" style="40" bestFit="1" customWidth="1"/>
    <col min="6605" max="6606" width="10.42578125" style="40" bestFit="1" customWidth="1"/>
    <col min="6607" max="6607" width="14" style="40" bestFit="1" customWidth="1"/>
    <col min="6608" max="6608" width="12" style="40" bestFit="1" customWidth="1"/>
    <col min="6609" max="6609" width="10.28515625" style="40" bestFit="1" customWidth="1"/>
    <col min="6610" max="6610" width="8.7109375" style="40" bestFit="1" customWidth="1"/>
    <col min="6611" max="6611" width="0.85546875" style="40" customWidth="1"/>
    <col min="6612" max="6612" width="12.42578125" style="40" customWidth="1"/>
    <col min="6613" max="6613" width="10" style="40" customWidth="1"/>
    <col min="6614" max="6614" width="10.42578125" style="40" bestFit="1" customWidth="1"/>
    <col min="6615" max="6615" width="7.85546875" style="40" bestFit="1" customWidth="1"/>
    <col min="6616" max="6616" width="8.7109375" style="40" bestFit="1" customWidth="1"/>
    <col min="6617" max="6849" width="9.140625" style="40"/>
    <col min="6850" max="6850" width="12.85546875" style="40" customWidth="1"/>
    <col min="6851" max="6851" width="9.140625" style="40"/>
    <col min="6852" max="6852" width="0.85546875" style="40" customWidth="1"/>
    <col min="6853" max="6853" width="9.140625" style="40"/>
    <col min="6854" max="6854" width="0.85546875" style="40" customWidth="1"/>
    <col min="6855" max="6855" width="9.140625" style="40"/>
    <col min="6856" max="6856" width="1" style="40" customWidth="1"/>
    <col min="6857" max="6857" width="9.140625" style="40"/>
    <col min="6858" max="6858" width="1" style="40" customWidth="1"/>
    <col min="6859" max="6859" width="8.7109375" style="40" bestFit="1" customWidth="1"/>
    <col min="6860" max="6860" width="10.28515625" style="40" bestFit="1" customWidth="1"/>
    <col min="6861" max="6862" width="10.42578125" style="40" bestFit="1" customWidth="1"/>
    <col min="6863" max="6863" width="14" style="40" bestFit="1" customWidth="1"/>
    <col min="6864" max="6864" width="12" style="40" bestFit="1" customWidth="1"/>
    <col min="6865" max="6865" width="10.28515625" style="40" bestFit="1" customWidth="1"/>
    <col min="6866" max="6866" width="8.7109375" style="40" bestFit="1" customWidth="1"/>
    <col min="6867" max="6867" width="0.85546875" style="40" customWidth="1"/>
    <col min="6868" max="6868" width="12.42578125" style="40" customWidth="1"/>
    <col min="6869" max="6869" width="10" style="40" customWidth="1"/>
    <col min="6870" max="6870" width="10.42578125" style="40" bestFit="1" customWidth="1"/>
    <col min="6871" max="6871" width="7.85546875" style="40" bestFit="1" customWidth="1"/>
    <col min="6872" max="6872" width="8.7109375" style="40" bestFit="1" customWidth="1"/>
    <col min="6873" max="7105" width="9.140625" style="40"/>
    <col min="7106" max="7106" width="12.85546875" style="40" customWidth="1"/>
    <col min="7107" max="7107" width="9.140625" style="40"/>
    <col min="7108" max="7108" width="0.85546875" style="40" customWidth="1"/>
    <col min="7109" max="7109" width="9.140625" style="40"/>
    <col min="7110" max="7110" width="0.85546875" style="40" customWidth="1"/>
    <col min="7111" max="7111" width="9.140625" style="40"/>
    <col min="7112" max="7112" width="1" style="40" customWidth="1"/>
    <col min="7113" max="7113" width="9.140625" style="40"/>
    <col min="7114" max="7114" width="1" style="40" customWidth="1"/>
    <col min="7115" max="7115" width="8.7109375" style="40" bestFit="1" customWidth="1"/>
    <col min="7116" max="7116" width="10.28515625" style="40" bestFit="1" customWidth="1"/>
    <col min="7117" max="7118" width="10.42578125" style="40" bestFit="1" customWidth="1"/>
    <col min="7119" max="7119" width="14" style="40" bestFit="1" customWidth="1"/>
    <col min="7120" max="7120" width="12" style="40" bestFit="1" customWidth="1"/>
    <col min="7121" max="7121" width="10.28515625" style="40" bestFit="1" customWidth="1"/>
    <col min="7122" max="7122" width="8.7109375" style="40" bestFit="1" customWidth="1"/>
    <col min="7123" max="7123" width="0.85546875" style="40" customWidth="1"/>
    <col min="7124" max="7124" width="12.42578125" style="40" customWidth="1"/>
    <col min="7125" max="7125" width="10" style="40" customWidth="1"/>
    <col min="7126" max="7126" width="10.42578125" style="40" bestFit="1" customWidth="1"/>
    <col min="7127" max="7127" width="7.85546875" style="40" bestFit="1" customWidth="1"/>
    <col min="7128" max="7128" width="8.7109375" style="40" bestFit="1" customWidth="1"/>
    <col min="7129" max="7361" width="9.140625" style="40"/>
    <col min="7362" max="7362" width="12.85546875" style="40" customWidth="1"/>
    <col min="7363" max="7363" width="9.140625" style="40"/>
    <col min="7364" max="7364" width="0.85546875" style="40" customWidth="1"/>
    <col min="7365" max="7365" width="9.140625" style="40"/>
    <col min="7366" max="7366" width="0.85546875" style="40" customWidth="1"/>
    <col min="7367" max="7367" width="9.140625" style="40"/>
    <col min="7368" max="7368" width="1" style="40" customWidth="1"/>
    <col min="7369" max="7369" width="9.140625" style="40"/>
    <col min="7370" max="7370" width="1" style="40" customWidth="1"/>
    <col min="7371" max="7371" width="8.7109375" style="40" bestFit="1" customWidth="1"/>
    <col min="7372" max="7372" width="10.28515625" style="40" bestFit="1" customWidth="1"/>
    <col min="7373" max="7374" width="10.42578125" style="40" bestFit="1" customWidth="1"/>
    <col min="7375" max="7375" width="14" style="40" bestFit="1" customWidth="1"/>
    <col min="7376" max="7376" width="12" style="40" bestFit="1" customWidth="1"/>
    <col min="7377" max="7377" width="10.28515625" style="40" bestFit="1" customWidth="1"/>
    <col min="7378" max="7378" width="8.7109375" style="40" bestFit="1" customWidth="1"/>
    <col min="7379" max="7379" width="0.85546875" style="40" customWidth="1"/>
    <col min="7380" max="7380" width="12.42578125" style="40" customWidth="1"/>
    <col min="7381" max="7381" width="10" style="40" customWidth="1"/>
    <col min="7382" max="7382" width="10.42578125" style="40" bestFit="1" customWidth="1"/>
    <col min="7383" max="7383" width="7.85546875" style="40" bestFit="1" customWidth="1"/>
    <col min="7384" max="7384" width="8.7109375" style="40" bestFit="1" customWidth="1"/>
    <col min="7385" max="7617" width="9.140625" style="40"/>
    <col min="7618" max="7618" width="12.85546875" style="40" customWidth="1"/>
    <col min="7619" max="7619" width="9.140625" style="40"/>
    <col min="7620" max="7620" width="0.85546875" style="40" customWidth="1"/>
    <col min="7621" max="7621" width="9.140625" style="40"/>
    <col min="7622" max="7622" width="0.85546875" style="40" customWidth="1"/>
    <col min="7623" max="7623" width="9.140625" style="40"/>
    <col min="7624" max="7624" width="1" style="40" customWidth="1"/>
    <col min="7625" max="7625" width="9.140625" style="40"/>
    <col min="7626" max="7626" width="1" style="40" customWidth="1"/>
    <col min="7627" max="7627" width="8.7109375" style="40" bestFit="1" customWidth="1"/>
    <col min="7628" max="7628" width="10.28515625" style="40" bestFit="1" customWidth="1"/>
    <col min="7629" max="7630" width="10.42578125" style="40" bestFit="1" customWidth="1"/>
    <col min="7631" max="7631" width="14" style="40" bestFit="1" customWidth="1"/>
    <col min="7632" max="7632" width="12" style="40" bestFit="1" customWidth="1"/>
    <col min="7633" max="7633" width="10.28515625" style="40" bestFit="1" customWidth="1"/>
    <col min="7634" max="7634" width="8.7109375" style="40" bestFit="1" customWidth="1"/>
    <col min="7635" max="7635" width="0.85546875" style="40" customWidth="1"/>
    <col min="7636" max="7636" width="12.42578125" style="40" customWidth="1"/>
    <col min="7637" max="7637" width="10" style="40" customWidth="1"/>
    <col min="7638" max="7638" width="10.42578125" style="40" bestFit="1" customWidth="1"/>
    <col min="7639" max="7639" width="7.85546875" style="40" bestFit="1" customWidth="1"/>
    <col min="7640" max="7640" width="8.7109375" style="40" bestFit="1" customWidth="1"/>
    <col min="7641" max="7873" width="9.140625" style="40"/>
    <col min="7874" max="7874" width="12.85546875" style="40" customWidth="1"/>
    <col min="7875" max="7875" width="9.140625" style="40"/>
    <col min="7876" max="7876" width="0.85546875" style="40" customWidth="1"/>
    <col min="7877" max="7877" width="9.140625" style="40"/>
    <col min="7878" max="7878" width="0.85546875" style="40" customWidth="1"/>
    <col min="7879" max="7879" width="9.140625" style="40"/>
    <col min="7880" max="7880" width="1" style="40" customWidth="1"/>
    <col min="7881" max="7881" width="9.140625" style="40"/>
    <col min="7882" max="7882" width="1" style="40" customWidth="1"/>
    <col min="7883" max="7883" width="8.7109375" style="40" bestFit="1" customWidth="1"/>
    <col min="7884" max="7884" width="10.28515625" style="40" bestFit="1" customWidth="1"/>
    <col min="7885" max="7886" width="10.42578125" style="40" bestFit="1" customWidth="1"/>
    <col min="7887" max="7887" width="14" style="40" bestFit="1" customWidth="1"/>
    <col min="7888" max="7888" width="12" style="40" bestFit="1" customWidth="1"/>
    <col min="7889" max="7889" width="10.28515625" style="40" bestFit="1" customWidth="1"/>
    <col min="7890" max="7890" width="8.7109375" style="40" bestFit="1" customWidth="1"/>
    <col min="7891" max="7891" width="0.85546875" style="40" customWidth="1"/>
    <col min="7892" max="7892" width="12.42578125" style="40" customWidth="1"/>
    <col min="7893" max="7893" width="10" style="40" customWidth="1"/>
    <col min="7894" max="7894" width="10.42578125" style="40" bestFit="1" customWidth="1"/>
    <col min="7895" max="7895" width="7.85546875" style="40" bestFit="1" customWidth="1"/>
    <col min="7896" max="7896" width="8.7109375" style="40" bestFit="1" customWidth="1"/>
    <col min="7897" max="8129" width="9.140625" style="40"/>
    <col min="8130" max="8130" width="12.85546875" style="40" customWidth="1"/>
    <col min="8131" max="8131" width="9.140625" style="40"/>
    <col min="8132" max="8132" width="0.85546875" style="40" customWidth="1"/>
    <col min="8133" max="8133" width="9.140625" style="40"/>
    <col min="8134" max="8134" width="0.85546875" style="40" customWidth="1"/>
    <col min="8135" max="8135" width="9.140625" style="40"/>
    <col min="8136" max="8136" width="1" style="40" customWidth="1"/>
    <col min="8137" max="8137" width="9.140625" style="40"/>
    <col min="8138" max="8138" width="1" style="40" customWidth="1"/>
    <col min="8139" max="8139" width="8.7109375" style="40" bestFit="1" customWidth="1"/>
    <col min="8140" max="8140" width="10.28515625" style="40" bestFit="1" customWidth="1"/>
    <col min="8141" max="8142" width="10.42578125" style="40" bestFit="1" customWidth="1"/>
    <col min="8143" max="8143" width="14" style="40" bestFit="1" customWidth="1"/>
    <col min="8144" max="8144" width="12" style="40" bestFit="1" customWidth="1"/>
    <col min="8145" max="8145" width="10.28515625" style="40" bestFit="1" customWidth="1"/>
    <col min="8146" max="8146" width="8.7109375" style="40" bestFit="1" customWidth="1"/>
    <col min="8147" max="8147" width="0.85546875" style="40" customWidth="1"/>
    <col min="8148" max="8148" width="12.42578125" style="40" customWidth="1"/>
    <col min="8149" max="8149" width="10" style="40" customWidth="1"/>
    <col min="8150" max="8150" width="10.42578125" style="40" bestFit="1" customWidth="1"/>
    <col min="8151" max="8151" width="7.85546875" style="40" bestFit="1" customWidth="1"/>
    <col min="8152" max="8152" width="8.7109375" style="40" bestFit="1" customWidth="1"/>
    <col min="8153" max="8385" width="9.140625" style="40"/>
    <col min="8386" max="8386" width="12.85546875" style="40" customWidth="1"/>
    <col min="8387" max="8387" width="9.140625" style="40"/>
    <col min="8388" max="8388" width="0.85546875" style="40" customWidth="1"/>
    <col min="8389" max="8389" width="9.140625" style="40"/>
    <col min="8390" max="8390" width="0.85546875" style="40" customWidth="1"/>
    <col min="8391" max="8391" width="9.140625" style="40"/>
    <col min="8392" max="8392" width="1" style="40" customWidth="1"/>
    <col min="8393" max="8393" width="9.140625" style="40"/>
    <col min="8394" max="8394" width="1" style="40" customWidth="1"/>
    <col min="8395" max="8395" width="8.7109375" style="40" bestFit="1" customWidth="1"/>
    <col min="8396" max="8396" width="10.28515625" style="40" bestFit="1" customWidth="1"/>
    <col min="8397" max="8398" width="10.42578125" style="40" bestFit="1" customWidth="1"/>
    <col min="8399" max="8399" width="14" style="40" bestFit="1" customWidth="1"/>
    <col min="8400" max="8400" width="12" style="40" bestFit="1" customWidth="1"/>
    <col min="8401" max="8401" width="10.28515625" style="40" bestFit="1" customWidth="1"/>
    <col min="8402" max="8402" width="8.7109375" style="40" bestFit="1" customWidth="1"/>
    <col min="8403" max="8403" width="0.85546875" style="40" customWidth="1"/>
    <col min="8404" max="8404" width="12.42578125" style="40" customWidth="1"/>
    <col min="8405" max="8405" width="10" style="40" customWidth="1"/>
    <col min="8406" max="8406" width="10.42578125" style="40" bestFit="1" customWidth="1"/>
    <col min="8407" max="8407" width="7.85546875" style="40" bestFit="1" customWidth="1"/>
    <col min="8408" max="8408" width="8.7109375" style="40" bestFit="1" customWidth="1"/>
    <col min="8409" max="8641" width="9.140625" style="40"/>
    <col min="8642" max="8642" width="12.85546875" style="40" customWidth="1"/>
    <col min="8643" max="8643" width="9.140625" style="40"/>
    <col min="8644" max="8644" width="0.85546875" style="40" customWidth="1"/>
    <col min="8645" max="8645" width="9.140625" style="40"/>
    <col min="8646" max="8646" width="0.85546875" style="40" customWidth="1"/>
    <col min="8647" max="8647" width="9.140625" style="40"/>
    <col min="8648" max="8648" width="1" style="40" customWidth="1"/>
    <col min="8649" max="8649" width="9.140625" style="40"/>
    <col min="8650" max="8650" width="1" style="40" customWidth="1"/>
    <col min="8651" max="8651" width="8.7109375" style="40" bestFit="1" customWidth="1"/>
    <col min="8652" max="8652" width="10.28515625" style="40" bestFit="1" customWidth="1"/>
    <col min="8653" max="8654" width="10.42578125" style="40" bestFit="1" customWidth="1"/>
    <col min="8655" max="8655" width="14" style="40" bestFit="1" customWidth="1"/>
    <col min="8656" max="8656" width="12" style="40" bestFit="1" customWidth="1"/>
    <col min="8657" max="8657" width="10.28515625" style="40" bestFit="1" customWidth="1"/>
    <col min="8658" max="8658" width="8.7109375" style="40" bestFit="1" customWidth="1"/>
    <col min="8659" max="8659" width="0.85546875" style="40" customWidth="1"/>
    <col min="8660" max="8660" width="12.42578125" style="40" customWidth="1"/>
    <col min="8661" max="8661" width="10" style="40" customWidth="1"/>
    <col min="8662" max="8662" width="10.42578125" style="40" bestFit="1" customWidth="1"/>
    <col min="8663" max="8663" width="7.85546875" style="40" bestFit="1" customWidth="1"/>
    <col min="8664" max="8664" width="8.7109375" style="40" bestFit="1" customWidth="1"/>
    <col min="8665" max="8897" width="9.140625" style="40"/>
    <col min="8898" max="8898" width="12.85546875" style="40" customWidth="1"/>
    <col min="8899" max="8899" width="9.140625" style="40"/>
    <col min="8900" max="8900" width="0.85546875" style="40" customWidth="1"/>
    <col min="8901" max="8901" width="9.140625" style="40"/>
    <col min="8902" max="8902" width="0.85546875" style="40" customWidth="1"/>
    <col min="8903" max="8903" width="9.140625" style="40"/>
    <col min="8904" max="8904" width="1" style="40" customWidth="1"/>
    <col min="8905" max="8905" width="9.140625" style="40"/>
    <col min="8906" max="8906" width="1" style="40" customWidth="1"/>
    <col min="8907" max="8907" width="8.7109375" style="40" bestFit="1" customWidth="1"/>
    <col min="8908" max="8908" width="10.28515625" style="40" bestFit="1" customWidth="1"/>
    <col min="8909" max="8910" width="10.42578125" style="40" bestFit="1" customWidth="1"/>
    <col min="8911" max="8911" width="14" style="40" bestFit="1" customWidth="1"/>
    <col min="8912" max="8912" width="12" style="40" bestFit="1" customWidth="1"/>
    <col min="8913" max="8913" width="10.28515625" style="40" bestFit="1" customWidth="1"/>
    <col min="8914" max="8914" width="8.7109375" style="40" bestFit="1" customWidth="1"/>
    <col min="8915" max="8915" width="0.85546875" style="40" customWidth="1"/>
    <col min="8916" max="8916" width="12.42578125" style="40" customWidth="1"/>
    <col min="8917" max="8917" width="10" style="40" customWidth="1"/>
    <col min="8918" max="8918" width="10.42578125" style="40" bestFit="1" customWidth="1"/>
    <col min="8919" max="8919" width="7.85546875" style="40" bestFit="1" customWidth="1"/>
    <col min="8920" max="8920" width="8.7109375" style="40" bestFit="1" customWidth="1"/>
    <col min="8921" max="9153" width="9.140625" style="40"/>
    <col min="9154" max="9154" width="12.85546875" style="40" customWidth="1"/>
    <col min="9155" max="9155" width="9.140625" style="40"/>
    <col min="9156" max="9156" width="0.85546875" style="40" customWidth="1"/>
    <col min="9157" max="9157" width="9.140625" style="40"/>
    <col min="9158" max="9158" width="0.85546875" style="40" customWidth="1"/>
    <col min="9159" max="9159" width="9.140625" style="40"/>
    <col min="9160" max="9160" width="1" style="40" customWidth="1"/>
    <col min="9161" max="9161" width="9.140625" style="40"/>
    <col min="9162" max="9162" width="1" style="40" customWidth="1"/>
    <col min="9163" max="9163" width="8.7109375" style="40" bestFit="1" customWidth="1"/>
    <col min="9164" max="9164" width="10.28515625" style="40" bestFit="1" customWidth="1"/>
    <col min="9165" max="9166" width="10.42578125" style="40" bestFit="1" customWidth="1"/>
    <col min="9167" max="9167" width="14" style="40" bestFit="1" customWidth="1"/>
    <col min="9168" max="9168" width="12" style="40" bestFit="1" customWidth="1"/>
    <col min="9169" max="9169" width="10.28515625" style="40" bestFit="1" customWidth="1"/>
    <col min="9170" max="9170" width="8.7109375" style="40" bestFit="1" customWidth="1"/>
    <col min="9171" max="9171" width="0.85546875" style="40" customWidth="1"/>
    <col min="9172" max="9172" width="12.42578125" style="40" customWidth="1"/>
    <col min="9173" max="9173" width="10" style="40" customWidth="1"/>
    <col min="9174" max="9174" width="10.42578125" style="40" bestFit="1" customWidth="1"/>
    <col min="9175" max="9175" width="7.85546875" style="40" bestFit="1" customWidth="1"/>
    <col min="9176" max="9176" width="8.7109375" style="40" bestFit="1" customWidth="1"/>
    <col min="9177" max="9409" width="9.140625" style="40"/>
    <col min="9410" max="9410" width="12.85546875" style="40" customWidth="1"/>
    <col min="9411" max="9411" width="9.140625" style="40"/>
    <col min="9412" max="9412" width="0.85546875" style="40" customWidth="1"/>
    <col min="9413" max="9413" width="9.140625" style="40"/>
    <col min="9414" max="9414" width="0.85546875" style="40" customWidth="1"/>
    <col min="9415" max="9415" width="9.140625" style="40"/>
    <col min="9416" max="9416" width="1" style="40" customWidth="1"/>
    <col min="9417" max="9417" width="9.140625" style="40"/>
    <col min="9418" max="9418" width="1" style="40" customWidth="1"/>
    <col min="9419" max="9419" width="8.7109375" style="40" bestFit="1" customWidth="1"/>
    <col min="9420" max="9420" width="10.28515625" style="40" bestFit="1" customWidth="1"/>
    <col min="9421" max="9422" width="10.42578125" style="40" bestFit="1" customWidth="1"/>
    <col min="9423" max="9423" width="14" style="40" bestFit="1" customWidth="1"/>
    <col min="9424" max="9424" width="12" style="40" bestFit="1" customWidth="1"/>
    <col min="9425" max="9425" width="10.28515625" style="40" bestFit="1" customWidth="1"/>
    <col min="9426" max="9426" width="8.7109375" style="40" bestFit="1" customWidth="1"/>
    <col min="9427" max="9427" width="0.85546875" style="40" customWidth="1"/>
    <col min="9428" max="9428" width="12.42578125" style="40" customWidth="1"/>
    <col min="9429" max="9429" width="10" style="40" customWidth="1"/>
    <col min="9430" max="9430" width="10.42578125" style="40" bestFit="1" customWidth="1"/>
    <col min="9431" max="9431" width="7.85546875" style="40" bestFit="1" customWidth="1"/>
    <col min="9432" max="9432" width="8.7109375" style="40" bestFit="1" customWidth="1"/>
    <col min="9433" max="9665" width="9.140625" style="40"/>
    <col min="9666" max="9666" width="12.85546875" style="40" customWidth="1"/>
    <col min="9667" max="9667" width="9.140625" style="40"/>
    <col min="9668" max="9668" width="0.85546875" style="40" customWidth="1"/>
    <col min="9669" max="9669" width="9.140625" style="40"/>
    <col min="9670" max="9670" width="0.85546875" style="40" customWidth="1"/>
    <col min="9671" max="9671" width="9.140625" style="40"/>
    <col min="9672" max="9672" width="1" style="40" customWidth="1"/>
    <col min="9673" max="9673" width="9.140625" style="40"/>
    <col min="9674" max="9674" width="1" style="40" customWidth="1"/>
    <col min="9675" max="9675" width="8.7109375" style="40" bestFit="1" customWidth="1"/>
    <col min="9676" max="9676" width="10.28515625" style="40" bestFit="1" customWidth="1"/>
    <col min="9677" max="9678" width="10.42578125" style="40" bestFit="1" customWidth="1"/>
    <col min="9679" max="9679" width="14" style="40" bestFit="1" customWidth="1"/>
    <col min="9680" max="9680" width="12" style="40" bestFit="1" customWidth="1"/>
    <col min="9681" max="9681" width="10.28515625" style="40" bestFit="1" customWidth="1"/>
    <col min="9682" max="9682" width="8.7109375" style="40" bestFit="1" customWidth="1"/>
    <col min="9683" max="9683" width="0.85546875" style="40" customWidth="1"/>
    <col min="9684" max="9684" width="12.42578125" style="40" customWidth="1"/>
    <col min="9685" max="9685" width="10" style="40" customWidth="1"/>
    <col min="9686" max="9686" width="10.42578125" style="40" bestFit="1" customWidth="1"/>
    <col min="9687" max="9687" width="7.85546875" style="40" bestFit="1" customWidth="1"/>
    <col min="9688" max="9688" width="8.7109375" style="40" bestFit="1" customWidth="1"/>
    <col min="9689" max="9921" width="9.140625" style="40"/>
    <col min="9922" max="9922" width="12.85546875" style="40" customWidth="1"/>
    <col min="9923" max="9923" width="9.140625" style="40"/>
    <col min="9924" max="9924" width="0.85546875" style="40" customWidth="1"/>
    <col min="9925" max="9925" width="9.140625" style="40"/>
    <col min="9926" max="9926" width="0.85546875" style="40" customWidth="1"/>
    <col min="9927" max="9927" width="9.140625" style="40"/>
    <col min="9928" max="9928" width="1" style="40" customWidth="1"/>
    <col min="9929" max="9929" width="9.140625" style="40"/>
    <col min="9930" max="9930" width="1" style="40" customWidth="1"/>
    <col min="9931" max="9931" width="8.7109375" style="40" bestFit="1" customWidth="1"/>
    <col min="9932" max="9932" width="10.28515625" style="40" bestFit="1" customWidth="1"/>
    <col min="9933" max="9934" width="10.42578125" style="40" bestFit="1" customWidth="1"/>
    <col min="9935" max="9935" width="14" style="40" bestFit="1" customWidth="1"/>
    <col min="9936" max="9936" width="12" style="40" bestFit="1" customWidth="1"/>
    <col min="9937" max="9937" width="10.28515625" style="40" bestFit="1" customWidth="1"/>
    <col min="9938" max="9938" width="8.7109375" style="40" bestFit="1" customWidth="1"/>
    <col min="9939" max="9939" width="0.85546875" style="40" customWidth="1"/>
    <col min="9940" max="9940" width="12.42578125" style="40" customWidth="1"/>
    <col min="9941" max="9941" width="10" style="40" customWidth="1"/>
    <col min="9942" max="9942" width="10.42578125" style="40" bestFit="1" customWidth="1"/>
    <col min="9943" max="9943" width="7.85546875" style="40" bestFit="1" customWidth="1"/>
    <col min="9944" max="9944" width="8.7109375" style="40" bestFit="1" customWidth="1"/>
    <col min="9945" max="10177" width="9.140625" style="40"/>
    <col min="10178" max="10178" width="12.85546875" style="40" customWidth="1"/>
    <col min="10179" max="10179" width="9.140625" style="40"/>
    <col min="10180" max="10180" width="0.85546875" style="40" customWidth="1"/>
    <col min="10181" max="10181" width="9.140625" style="40"/>
    <col min="10182" max="10182" width="0.85546875" style="40" customWidth="1"/>
    <col min="10183" max="10183" width="9.140625" style="40"/>
    <col min="10184" max="10184" width="1" style="40" customWidth="1"/>
    <col min="10185" max="10185" width="9.140625" style="40"/>
    <col min="10186" max="10186" width="1" style="40" customWidth="1"/>
    <col min="10187" max="10187" width="8.7109375" style="40" bestFit="1" customWidth="1"/>
    <col min="10188" max="10188" width="10.28515625" style="40" bestFit="1" customWidth="1"/>
    <col min="10189" max="10190" width="10.42578125" style="40" bestFit="1" customWidth="1"/>
    <col min="10191" max="10191" width="14" style="40" bestFit="1" customWidth="1"/>
    <col min="10192" max="10192" width="12" style="40" bestFit="1" customWidth="1"/>
    <col min="10193" max="10193" width="10.28515625" style="40" bestFit="1" customWidth="1"/>
    <col min="10194" max="10194" width="8.7109375" style="40" bestFit="1" customWidth="1"/>
    <col min="10195" max="10195" width="0.85546875" style="40" customWidth="1"/>
    <col min="10196" max="10196" width="12.42578125" style="40" customWidth="1"/>
    <col min="10197" max="10197" width="10" style="40" customWidth="1"/>
    <col min="10198" max="10198" width="10.42578125" style="40" bestFit="1" customWidth="1"/>
    <col min="10199" max="10199" width="7.85546875" style="40" bestFit="1" customWidth="1"/>
    <col min="10200" max="10200" width="8.7109375" style="40" bestFit="1" customWidth="1"/>
    <col min="10201" max="10433" width="9.140625" style="40"/>
    <col min="10434" max="10434" width="12.85546875" style="40" customWidth="1"/>
    <col min="10435" max="10435" width="9.140625" style="40"/>
    <col min="10436" max="10436" width="0.85546875" style="40" customWidth="1"/>
    <col min="10437" max="10437" width="9.140625" style="40"/>
    <col min="10438" max="10438" width="0.85546875" style="40" customWidth="1"/>
    <col min="10439" max="10439" width="9.140625" style="40"/>
    <col min="10440" max="10440" width="1" style="40" customWidth="1"/>
    <col min="10441" max="10441" width="9.140625" style="40"/>
    <col min="10442" max="10442" width="1" style="40" customWidth="1"/>
    <col min="10443" max="10443" width="8.7109375" style="40" bestFit="1" customWidth="1"/>
    <col min="10444" max="10444" width="10.28515625" style="40" bestFit="1" customWidth="1"/>
    <col min="10445" max="10446" width="10.42578125" style="40" bestFit="1" customWidth="1"/>
    <col min="10447" max="10447" width="14" style="40" bestFit="1" customWidth="1"/>
    <col min="10448" max="10448" width="12" style="40" bestFit="1" customWidth="1"/>
    <col min="10449" max="10449" width="10.28515625" style="40" bestFit="1" customWidth="1"/>
    <col min="10450" max="10450" width="8.7109375" style="40" bestFit="1" customWidth="1"/>
    <col min="10451" max="10451" width="0.85546875" style="40" customWidth="1"/>
    <col min="10452" max="10452" width="12.42578125" style="40" customWidth="1"/>
    <col min="10453" max="10453" width="10" style="40" customWidth="1"/>
    <col min="10454" max="10454" width="10.42578125" style="40" bestFit="1" customWidth="1"/>
    <col min="10455" max="10455" width="7.85546875" style="40" bestFit="1" customWidth="1"/>
    <col min="10456" max="10456" width="8.7109375" style="40" bestFit="1" customWidth="1"/>
    <col min="10457" max="10689" width="9.140625" style="40"/>
    <col min="10690" max="10690" width="12.85546875" style="40" customWidth="1"/>
    <col min="10691" max="10691" width="9.140625" style="40"/>
    <col min="10692" max="10692" width="0.85546875" style="40" customWidth="1"/>
    <col min="10693" max="10693" width="9.140625" style="40"/>
    <col min="10694" max="10694" width="0.85546875" style="40" customWidth="1"/>
    <col min="10695" max="10695" width="9.140625" style="40"/>
    <col min="10696" max="10696" width="1" style="40" customWidth="1"/>
    <col min="10697" max="10697" width="9.140625" style="40"/>
    <col min="10698" max="10698" width="1" style="40" customWidth="1"/>
    <col min="10699" max="10699" width="8.7109375" style="40" bestFit="1" customWidth="1"/>
    <col min="10700" max="10700" width="10.28515625" style="40" bestFit="1" customWidth="1"/>
    <col min="10701" max="10702" width="10.42578125" style="40" bestFit="1" customWidth="1"/>
    <col min="10703" max="10703" width="14" style="40" bestFit="1" customWidth="1"/>
    <col min="10704" max="10704" width="12" style="40" bestFit="1" customWidth="1"/>
    <col min="10705" max="10705" width="10.28515625" style="40" bestFit="1" customWidth="1"/>
    <col min="10706" max="10706" width="8.7109375" style="40" bestFit="1" customWidth="1"/>
    <col min="10707" max="10707" width="0.85546875" style="40" customWidth="1"/>
    <col min="10708" max="10708" width="12.42578125" style="40" customWidth="1"/>
    <col min="10709" max="10709" width="10" style="40" customWidth="1"/>
    <col min="10710" max="10710" width="10.42578125" style="40" bestFit="1" customWidth="1"/>
    <col min="10711" max="10711" width="7.85546875" style="40" bestFit="1" customWidth="1"/>
    <col min="10712" max="10712" width="8.7109375" style="40" bestFit="1" customWidth="1"/>
    <col min="10713" max="10945" width="9.140625" style="40"/>
    <col min="10946" max="10946" width="12.85546875" style="40" customWidth="1"/>
    <col min="10947" max="10947" width="9.140625" style="40"/>
    <col min="10948" max="10948" width="0.85546875" style="40" customWidth="1"/>
    <col min="10949" max="10949" width="9.140625" style="40"/>
    <col min="10950" max="10950" width="0.85546875" style="40" customWidth="1"/>
    <col min="10951" max="10951" width="9.140625" style="40"/>
    <col min="10952" max="10952" width="1" style="40" customWidth="1"/>
    <col min="10953" max="10953" width="9.140625" style="40"/>
    <col min="10954" max="10954" width="1" style="40" customWidth="1"/>
    <col min="10955" max="10955" width="8.7109375" style="40" bestFit="1" customWidth="1"/>
    <col min="10956" max="10956" width="10.28515625" style="40" bestFit="1" customWidth="1"/>
    <col min="10957" max="10958" width="10.42578125" style="40" bestFit="1" customWidth="1"/>
    <col min="10959" max="10959" width="14" style="40" bestFit="1" customWidth="1"/>
    <col min="10960" max="10960" width="12" style="40" bestFit="1" customWidth="1"/>
    <col min="10961" max="10961" width="10.28515625" style="40" bestFit="1" customWidth="1"/>
    <col min="10962" max="10962" width="8.7109375" style="40" bestFit="1" customWidth="1"/>
    <col min="10963" max="10963" width="0.85546875" style="40" customWidth="1"/>
    <col min="10964" max="10964" width="12.42578125" style="40" customWidth="1"/>
    <col min="10965" max="10965" width="10" style="40" customWidth="1"/>
    <col min="10966" max="10966" width="10.42578125" style="40" bestFit="1" customWidth="1"/>
    <col min="10967" max="10967" width="7.85546875" style="40" bestFit="1" customWidth="1"/>
    <col min="10968" max="10968" width="8.7109375" style="40" bestFit="1" customWidth="1"/>
    <col min="10969" max="11201" width="9.140625" style="40"/>
    <col min="11202" max="11202" width="12.85546875" style="40" customWidth="1"/>
    <col min="11203" max="11203" width="9.140625" style="40"/>
    <col min="11204" max="11204" width="0.85546875" style="40" customWidth="1"/>
    <col min="11205" max="11205" width="9.140625" style="40"/>
    <col min="11206" max="11206" width="0.85546875" style="40" customWidth="1"/>
    <col min="11207" max="11207" width="9.140625" style="40"/>
    <col min="11208" max="11208" width="1" style="40" customWidth="1"/>
    <col min="11209" max="11209" width="9.140625" style="40"/>
    <col min="11210" max="11210" width="1" style="40" customWidth="1"/>
    <col min="11211" max="11211" width="8.7109375" style="40" bestFit="1" customWidth="1"/>
    <col min="11212" max="11212" width="10.28515625" style="40" bestFit="1" customWidth="1"/>
    <col min="11213" max="11214" width="10.42578125" style="40" bestFit="1" customWidth="1"/>
    <col min="11215" max="11215" width="14" style="40" bestFit="1" customWidth="1"/>
    <col min="11216" max="11216" width="12" style="40" bestFit="1" customWidth="1"/>
    <col min="11217" max="11217" width="10.28515625" style="40" bestFit="1" customWidth="1"/>
    <col min="11218" max="11218" width="8.7109375" style="40" bestFit="1" customWidth="1"/>
    <col min="11219" max="11219" width="0.85546875" style="40" customWidth="1"/>
    <col min="11220" max="11220" width="12.42578125" style="40" customWidth="1"/>
    <col min="11221" max="11221" width="10" style="40" customWidth="1"/>
    <col min="11222" max="11222" width="10.42578125" style="40" bestFit="1" customWidth="1"/>
    <col min="11223" max="11223" width="7.85546875" style="40" bestFit="1" customWidth="1"/>
    <col min="11224" max="11224" width="8.7109375" style="40" bestFit="1" customWidth="1"/>
    <col min="11225" max="11457" width="9.140625" style="40"/>
    <col min="11458" max="11458" width="12.85546875" style="40" customWidth="1"/>
    <col min="11459" max="11459" width="9.140625" style="40"/>
    <col min="11460" max="11460" width="0.85546875" style="40" customWidth="1"/>
    <col min="11461" max="11461" width="9.140625" style="40"/>
    <col min="11462" max="11462" width="0.85546875" style="40" customWidth="1"/>
    <col min="11463" max="11463" width="9.140625" style="40"/>
    <col min="11464" max="11464" width="1" style="40" customWidth="1"/>
    <col min="11465" max="11465" width="9.140625" style="40"/>
    <col min="11466" max="11466" width="1" style="40" customWidth="1"/>
    <col min="11467" max="11467" width="8.7109375" style="40" bestFit="1" customWidth="1"/>
    <col min="11468" max="11468" width="10.28515625" style="40" bestFit="1" customWidth="1"/>
    <col min="11469" max="11470" width="10.42578125" style="40" bestFit="1" customWidth="1"/>
    <col min="11471" max="11471" width="14" style="40" bestFit="1" customWidth="1"/>
    <col min="11472" max="11472" width="12" style="40" bestFit="1" customWidth="1"/>
    <col min="11473" max="11473" width="10.28515625" style="40" bestFit="1" customWidth="1"/>
    <col min="11474" max="11474" width="8.7109375" style="40" bestFit="1" customWidth="1"/>
    <col min="11475" max="11475" width="0.85546875" style="40" customWidth="1"/>
    <col min="11476" max="11476" width="12.42578125" style="40" customWidth="1"/>
    <col min="11477" max="11477" width="10" style="40" customWidth="1"/>
    <col min="11478" max="11478" width="10.42578125" style="40" bestFit="1" customWidth="1"/>
    <col min="11479" max="11479" width="7.85546875" style="40" bestFit="1" customWidth="1"/>
    <col min="11480" max="11480" width="8.7109375" style="40" bestFit="1" customWidth="1"/>
    <col min="11481" max="11713" width="9.140625" style="40"/>
    <col min="11714" max="11714" width="12.85546875" style="40" customWidth="1"/>
    <col min="11715" max="11715" width="9.140625" style="40"/>
    <col min="11716" max="11716" width="0.85546875" style="40" customWidth="1"/>
    <col min="11717" max="11717" width="9.140625" style="40"/>
    <col min="11718" max="11718" width="0.85546875" style="40" customWidth="1"/>
    <col min="11719" max="11719" width="9.140625" style="40"/>
    <col min="11720" max="11720" width="1" style="40" customWidth="1"/>
    <col min="11721" max="11721" width="9.140625" style="40"/>
    <col min="11722" max="11722" width="1" style="40" customWidth="1"/>
    <col min="11723" max="11723" width="8.7109375" style="40" bestFit="1" customWidth="1"/>
    <col min="11724" max="11724" width="10.28515625" style="40" bestFit="1" customWidth="1"/>
    <col min="11725" max="11726" width="10.42578125" style="40" bestFit="1" customWidth="1"/>
    <col min="11727" max="11727" width="14" style="40" bestFit="1" customWidth="1"/>
    <col min="11728" max="11728" width="12" style="40" bestFit="1" customWidth="1"/>
    <col min="11729" max="11729" width="10.28515625" style="40" bestFit="1" customWidth="1"/>
    <col min="11730" max="11730" width="8.7109375" style="40" bestFit="1" customWidth="1"/>
    <col min="11731" max="11731" width="0.85546875" style="40" customWidth="1"/>
    <col min="11732" max="11732" width="12.42578125" style="40" customWidth="1"/>
    <col min="11733" max="11733" width="10" style="40" customWidth="1"/>
    <col min="11734" max="11734" width="10.42578125" style="40" bestFit="1" customWidth="1"/>
    <col min="11735" max="11735" width="7.85546875" style="40" bestFit="1" customWidth="1"/>
    <col min="11736" max="11736" width="8.7109375" style="40" bestFit="1" customWidth="1"/>
    <col min="11737" max="11969" width="9.140625" style="40"/>
    <col min="11970" max="11970" width="12.85546875" style="40" customWidth="1"/>
    <col min="11971" max="11971" width="9.140625" style="40"/>
    <col min="11972" max="11972" width="0.85546875" style="40" customWidth="1"/>
    <col min="11973" max="11973" width="9.140625" style="40"/>
    <col min="11974" max="11974" width="0.85546875" style="40" customWidth="1"/>
    <col min="11975" max="11975" width="9.140625" style="40"/>
    <col min="11976" max="11976" width="1" style="40" customWidth="1"/>
    <col min="11977" max="11977" width="9.140625" style="40"/>
    <col min="11978" max="11978" width="1" style="40" customWidth="1"/>
    <col min="11979" max="11979" width="8.7109375" style="40" bestFit="1" customWidth="1"/>
    <col min="11980" max="11980" width="10.28515625" style="40" bestFit="1" customWidth="1"/>
    <col min="11981" max="11982" width="10.42578125" style="40" bestFit="1" customWidth="1"/>
    <col min="11983" max="11983" width="14" style="40" bestFit="1" customWidth="1"/>
    <col min="11984" max="11984" width="12" style="40" bestFit="1" customWidth="1"/>
    <col min="11985" max="11985" width="10.28515625" style="40" bestFit="1" customWidth="1"/>
    <col min="11986" max="11986" width="8.7109375" style="40" bestFit="1" customWidth="1"/>
    <col min="11987" max="11987" width="0.85546875" style="40" customWidth="1"/>
    <col min="11988" max="11988" width="12.42578125" style="40" customWidth="1"/>
    <col min="11989" max="11989" width="10" style="40" customWidth="1"/>
    <col min="11990" max="11990" width="10.42578125" style="40" bestFit="1" customWidth="1"/>
    <col min="11991" max="11991" width="7.85546875" style="40" bestFit="1" customWidth="1"/>
    <col min="11992" max="11992" width="8.7109375" style="40" bestFit="1" customWidth="1"/>
    <col min="11993" max="12225" width="9.140625" style="40"/>
    <col min="12226" max="12226" width="12.85546875" style="40" customWidth="1"/>
    <col min="12227" max="12227" width="9.140625" style="40"/>
    <col min="12228" max="12228" width="0.85546875" style="40" customWidth="1"/>
    <col min="12229" max="12229" width="9.140625" style="40"/>
    <col min="12230" max="12230" width="0.85546875" style="40" customWidth="1"/>
    <col min="12231" max="12231" width="9.140625" style="40"/>
    <col min="12232" max="12232" width="1" style="40" customWidth="1"/>
    <col min="12233" max="12233" width="9.140625" style="40"/>
    <col min="12234" max="12234" width="1" style="40" customWidth="1"/>
    <col min="12235" max="12235" width="8.7109375" style="40" bestFit="1" customWidth="1"/>
    <col min="12236" max="12236" width="10.28515625" style="40" bestFit="1" customWidth="1"/>
    <col min="12237" max="12238" width="10.42578125" style="40" bestFit="1" customWidth="1"/>
    <col min="12239" max="12239" width="14" style="40" bestFit="1" customWidth="1"/>
    <col min="12240" max="12240" width="12" style="40" bestFit="1" customWidth="1"/>
    <col min="12241" max="12241" width="10.28515625" style="40" bestFit="1" customWidth="1"/>
    <col min="12242" max="12242" width="8.7109375" style="40" bestFit="1" customWidth="1"/>
    <col min="12243" max="12243" width="0.85546875" style="40" customWidth="1"/>
    <col min="12244" max="12244" width="12.42578125" style="40" customWidth="1"/>
    <col min="12245" max="12245" width="10" style="40" customWidth="1"/>
    <col min="12246" max="12246" width="10.42578125" style="40" bestFit="1" customWidth="1"/>
    <col min="12247" max="12247" width="7.85546875" style="40" bestFit="1" customWidth="1"/>
    <col min="12248" max="12248" width="8.7109375" style="40" bestFit="1" customWidth="1"/>
    <col min="12249" max="12481" width="9.140625" style="40"/>
    <col min="12482" max="12482" width="12.85546875" style="40" customWidth="1"/>
    <col min="12483" max="12483" width="9.140625" style="40"/>
    <col min="12484" max="12484" width="0.85546875" style="40" customWidth="1"/>
    <col min="12485" max="12485" width="9.140625" style="40"/>
    <col min="12486" max="12486" width="0.85546875" style="40" customWidth="1"/>
    <col min="12487" max="12487" width="9.140625" style="40"/>
    <col min="12488" max="12488" width="1" style="40" customWidth="1"/>
    <col min="12489" max="12489" width="9.140625" style="40"/>
    <col min="12490" max="12490" width="1" style="40" customWidth="1"/>
    <col min="12491" max="12491" width="8.7109375" style="40" bestFit="1" customWidth="1"/>
    <col min="12492" max="12492" width="10.28515625" style="40" bestFit="1" customWidth="1"/>
    <col min="12493" max="12494" width="10.42578125" style="40" bestFit="1" customWidth="1"/>
    <col min="12495" max="12495" width="14" style="40" bestFit="1" customWidth="1"/>
    <col min="12496" max="12496" width="12" style="40" bestFit="1" customWidth="1"/>
    <col min="12497" max="12497" width="10.28515625" style="40" bestFit="1" customWidth="1"/>
    <col min="12498" max="12498" width="8.7109375" style="40" bestFit="1" customWidth="1"/>
    <col min="12499" max="12499" width="0.85546875" style="40" customWidth="1"/>
    <col min="12500" max="12500" width="12.42578125" style="40" customWidth="1"/>
    <col min="12501" max="12501" width="10" style="40" customWidth="1"/>
    <col min="12502" max="12502" width="10.42578125" style="40" bestFit="1" customWidth="1"/>
    <col min="12503" max="12503" width="7.85546875" style="40" bestFit="1" customWidth="1"/>
    <col min="12504" max="12504" width="8.7109375" style="40" bestFit="1" customWidth="1"/>
    <col min="12505" max="12737" width="9.140625" style="40"/>
    <col min="12738" max="12738" width="12.85546875" style="40" customWidth="1"/>
    <col min="12739" max="12739" width="9.140625" style="40"/>
    <col min="12740" max="12740" width="0.85546875" style="40" customWidth="1"/>
    <col min="12741" max="12741" width="9.140625" style="40"/>
    <col min="12742" max="12742" width="0.85546875" style="40" customWidth="1"/>
    <col min="12743" max="12743" width="9.140625" style="40"/>
    <col min="12744" max="12744" width="1" style="40" customWidth="1"/>
    <col min="12745" max="12745" width="9.140625" style="40"/>
    <col min="12746" max="12746" width="1" style="40" customWidth="1"/>
    <col min="12747" max="12747" width="8.7109375" style="40" bestFit="1" customWidth="1"/>
    <col min="12748" max="12748" width="10.28515625" style="40" bestFit="1" customWidth="1"/>
    <col min="12749" max="12750" width="10.42578125" style="40" bestFit="1" customWidth="1"/>
    <col min="12751" max="12751" width="14" style="40" bestFit="1" customWidth="1"/>
    <col min="12752" max="12752" width="12" style="40" bestFit="1" customWidth="1"/>
    <col min="12753" max="12753" width="10.28515625" style="40" bestFit="1" customWidth="1"/>
    <col min="12754" max="12754" width="8.7109375" style="40" bestFit="1" customWidth="1"/>
    <col min="12755" max="12755" width="0.85546875" style="40" customWidth="1"/>
    <col min="12756" max="12756" width="12.42578125" style="40" customWidth="1"/>
    <col min="12757" max="12757" width="10" style="40" customWidth="1"/>
    <col min="12758" max="12758" width="10.42578125" style="40" bestFit="1" customWidth="1"/>
    <col min="12759" max="12759" width="7.85546875" style="40" bestFit="1" customWidth="1"/>
    <col min="12760" max="12760" width="8.7109375" style="40" bestFit="1" customWidth="1"/>
    <col min="12761" max="12993" width="9.140625" style="40"/>
    <col min="12994" max="12994" width="12.85546875" style="40" customWidth="1"/>
    <col min="12995" max="12995" width="9.140625" style="40"/>
    <col min="12996" max="12996" width="0.85546875" style="40" customWidth="1"/>
    <col min="12997" max="12997" width="9.140625" style="40"/>
    <col min="12998" max="12998" width="0.85546875" style="40" customWidth="1"/>
    <col min="12999" max="12999" width="9.140625" style="40"/>
    <col min="13000" max="13000" width="1" style="40" customWidth="1"/>
    <col min="13001" max="13001" width="9.140625" style="40"/>
    <col min="13002" max="13002" width="1" style="40" customWidth="1"/>
    <col min="13003" max="13003" width="8.7109375" style="40" bestFit="1" customWidth="1"/>
    <col min="13004" max="13004" width="10.28515625" style="40" bestFit="1" customWidth="1"/>
    <col min="13005" max="13006" width="10.42578125" style="40" bestFit="1" customWidth="1"/>
    <col min="13007" max="13007" width="14" style="40" bestFit="1" customWidth="1"/>
    <col min="13008" max="13008" width="12" style="40" bestFit="1" customWidth="1"/>
    <col min="13009" max="13009" width="10.28515625" style="40" bestFit="1" customWidth="1"/>
    <col min="13010" max="13010" width="8.7109375" style="40" bestFit="1" customWidth="1"/>
    <col min="13011" max="13011" width="0.85546875" style="40" customWidth="1"/>
    <col min="13012" max="13012" width="12.42578125" style="40" customWidth="1"/>
    <col min="13013" max="13013" width="10" style="40" customWidth="1"/>
    <col min="13014" max="13014" width="10.42578125" style="40" bestFit="1" customWidth="1"/>
    <col min="13015" max="13015" width="7.85546875" style="40" bestFit="1" customWidth="1"/>
    <col min="13016" max="13016" width="8.7109375" style="40" bestFit="1" customWidth="1"/>
    <col min="13017" max="13249" width="9.140625" style="40"/>
    <col min="13250" max="13250" width="12.85546875" style="40" customWidth="1"/>
    <col min="13251" max="13251" width="9.140625" style="40"/>
    <col min="13252" max="13252" width="0.85546875" style="40" customWidth="1"/>
    <col min="13253" max="13253" width="9.140625" style="40"/>
    <col min="13254" max="13254" width="0.85546875" style="40" customWidth="1"/>
    <col min="13255" max="13255" width="9.140625" style="40"/>
    <col min="13256" max="13256" width="1" style="40" customWidth="1"/>
    <col min="13257" max="13257" width="9.140625" style="40"/>
    <col min="13258" max="13258" width="1" style="40" customWidth="1"/>
    <col min="13259" max="13259" width="8.7109375" style="40" bestFit="1" customWidth="1"/>
    <col min="13260" max="13260" width="10.28515625" style="40" bestFit="1" customWidth="1"/>
    <col min="13261" max="13262" width="10.42578125" style="40" bestFit="1" customWidth="1"/>
    <col min="13263" max="13263" width="14" style="40" bestFit="1" customWidth="1"/>
    <col min="13264" max="13264" width="12" style="40" bestFit="1" customWidth="1"/>
    <col min="13265" max="13265" width="10.28515625" style="40" bestFit="1" customWidth="1"/>
    <col min="13266" max="13266" width="8.7109375" style="40" bestFit="1" customWidth="1"/>
    <col min="13267" max="13267" width="0.85546875" style="40" customWidth="1"/>
    <col min="13268" max="13268" width="12.42578125" style="40" customWidth="1"/>
    <col min="13269" max="13269" width="10" style="40" customWidth="1"/>
    <col min="13270" max="13270" width="10.42578125" style="40" bestFit="1" customWidth="1"/>
    <col min="13271" max="13271" width="7.85546875" style="40" bestFit="1" customWidth="1"/>
    <col min="13272" max="13272" width="8.7109375" style="40" bestFit="1" customWidth="1"/>
    <col min="13273" max="13505" width="9.140625" style="40"/>
    <col min="13506" max="13506" width="12.85546875" style="40" customWidth="1"/>
    <col min="13507" max="13507" width="9.140625" style="40"/>
    <col min="13508" max="13508" width="0.85546875" style="40" customWidth="1"/>
    <col min="13509" max="13509" width="9.140625" style="40"/>
    <col min="13510" max="13510" width="0.85546875" style="40" customWidth="1"/>
    <col min="13511" max="13511" width="9.140625" style="40"/>
    <col min="13512" max="13512" width="1" style="40" customWidth="1"/>
    <col min="13513" max="13513" width="9.140625" style="40"/>
    <col min="13514" max="13514" width="1" style="40" customWidth="1"/>
    <col min="13515" max="13515" width="8.7109375" style="40" bestFit="1" customWidth="1"/>
    <col min="13516" max="13516" width="10.28515625" style="40" bestFit="1" customWidth="1"/>
    <col min="13517" max="13518" width="10.42578125" style="40" bestFit="1" customWidth="1"/>
    <col min="13519" max="13519" width="14" style="40" bestFit="1" customWidth="1"/>
    <col min="13520" max="13520" width="12" style="40" bestFit="1" customWidth="1"/>
    <col min="13521" max="13521" width="10.28515625" style="40" bestFit="1" customWidth="1"/>
    <col min="13522" max="13522" width="8.7109375" style="40" bestFit="1" customWidth="1"/>
    <col min="13523" max="13523" width="0.85546875" style="40" customWidth="1"/>
    <col min="13524" max="13524" width="12.42578125" style="40" customWidth="1"/>
    <col min="13525" max="13525" width="10" style="40" customWidth="1"/>
    <col min="13526" max="13526" width="10.42578125" style="40" bestFit="1" customWidth="1"/>
    <col min="13527" max="13527" width="7.85546875" style="40" bestFit="1" customWidth="1"/>
    <col min="13528" max="13528" width="8.7109375" style="40" bestFit="1" customWidth="1"/>
    <col min="13529" max="13761" width="9.140625" style="40"/>
    <col min="13762" max="13762" width="12.85546875" style="40" customWidth="1"/>
    <col min="13763" max="13763" width="9.140625" style="40"/>
    <col min="13764" max="13764" width="0.85546875" style="40" customWidth="1"/>
    <col min="13765" max="13765" width="9.140625" style="40"/>
    <col min="13766" max="13766" width="0.85546875" style="40" customWidth="1"/>
    <col min="13767" max="13767" width="9.140625" style="40"/>
    <col min="13768" max="13768" width="1" style="40" customWidth="1"/>
    <col min="13769" max="13769" width="9.140625" style="40"/>
    <col min="13770" max="13770" width="1" style="40" customWidth="1"/>
    <col min="13771" max="13771" width="8.7109375" style="40" bestFit="1" customWidth="1"/>
    <col min="13772" max="13772" width="10.28515625" style="40" bestFit="1" customWidth="1"/>
    <col min="13773" max="13774" width="10.42578125" style="40" bestFit="1" customWidth="1"/>
    <col min="13775" max="13775" width="14" style="40" bestFit="1" customWidth="1"/>
    <col min="13776" max="13776" width="12" style="40" bestFit="1" customWidth="1"/>
    <col min="13777" max="13777" width="10.28515625" style="40" bestFit="1" customWidth="1"/>
    <col min="13778" max="13778" width="8.7109375" style="40" bestFit="1" customWidth="1"/>
    <col min="13779" max="13779" width="0.85546875" style="40" customWidth="1"/>
    <col min="13780" max="13780" width="12.42578125" style="40" customWidth="1"/>
    <col min="13781" max="13781" width="10" style="40" customWidth="1"/>
    <col min="13782" max="13782" width="10.42578125" style="40" bestFit="1" customWidth="1"/>
    <col min="13783" max="13783" width="7.85546875" style="40" bestFit="1" customWidth="1"/>
    <col min="13784" max="13784" width="8.7109375" style="40" bestFit="1" customWidth="1"/>
    <col min="13785" max="14017" width="9.140625" style="40"/>
    <col min="14018" max="14018" width="12.85546875" style="40" customWidth="1"/>
    <col min="14019" max="14019" width="9.140625" style="40"/>
    <col min="14020" max="14020" width="0.85546875" style="40" customWidth="1"/>
    <col min="14021" max="14021" width="9.140625" style="40"/>
    <col min="14022" max="14022" width="0.85546875" style="40" customWidth="1"/>
    <col min="14023" max="14023" width="9.140625" style="40"/>
    <col min="14024" max="14024" width="1" style="40" customWidth="1"/>
    <col min="14025" max="14025" width="9.140625" style="40"/>
    <col min="14026" max="14026" width="1" style="40" customWidth="1"/>
    <col min="14027" max="14027" width="8.7109375" style="40" bestFit="1" customWidth="1"/>
    <col min="14028" max="14028" width="10.28515625" style="40" bestFit="1" customWidth="1"/>
    <col min="14029" max="14030" width="10.42578125" style="40" bestFit="1" customWidth="1"/>
    <col min="14031" max="14031" width="14" style="40" bestFit="1" customWidth="1"/>
    <col min="14032" max="14032" width="12" style="40" bestFit="1" customWidth="1"/>
    <col min="14033" max="14033" width="10.28515625" style="40" bestFit="1" customWidth="1"/>
    <col min="14034" max="14034" width="8.7109375" style="40" bestFit="1" customWidth="1"/>
    <col min="14035" max="14035" width="0.85546875" style="40" customWidth="1"/>
    <col min="14036" max="14036" width="12.42578125" style="40" customWidth="1"/>
    <col min="14037" max="14037" width="10" style="40" customWidth="1"/>
    <col min="14038" max="14038" width="10.42578125" style="40" bestFit="1" customWidth="1"/>
    <col min="14039" max="14039" width="7.85546875" style="40" bestFit="1" customWidth="1"/>
    <col min="14040" max="14040" width="8.7109375" style="40" bestFit="1" customWidth="1"/>
    <col min="14041" max="14273" width="9.140625" style="40"/>
    <col min="14274" max="14274" width="12.85546875" style="40" customWidth="1"/>
    <col min="14275" max="14275" width="9.140625" style="40"/>
    <col min="14276" max="14276" width="0.85546875" style="40" customWidth="1"/>
    <col min="14277" max="14277" width="9.140625" style="40"/>
    <col min="14278" max="14278" width="0.85546875" style="40" customWidth="1"/>
    <col min="14279" max="14279" width="9.140625" style="40"/>
    <col min="14280" max="14280" width="1" style="40" customWidth="1"/>
    <col min="14281" max="14281" width="9.140625" style="40"/>
    <col min="14282" max="14282" width="1" style="40" customWidth="1"/>
    <col min="14283" max="14283" width="8.7109375" style="40" bestFit="1" customWidth="1"/>
    <col min="14284" max="14284" width="10.28515625" style="40" bestFit="1" customWidth="1"/>
    <col min="14285" max="14286" width="10.42578125" style="40" bestFit="1" customWidth="1"/>
    <col min="14287" max="14287" width="14" style="40" bestFit="1" customWidth="1"/>
    <col min="14288" max="14288" width="12" style="40" bestFit="1" customWidth="1"/>
    <col min="14289" max="14289" width="10.28515625" style="40" bestFit="1" customWidth="1"/>
    <col min="14290" max="14290" width="8.7109375" style="40" bestFit="1" customWidth="1"/>
    <col min="14291" max="14291" width="0.85546875" style="40" customWidth="1"/>
    <col min="14292" max="14292" width="12.42578125" style="40" customWidth="1"/>
    <col min="14293" max="14293" width="10" style="40" customWidth="1"/>
    <col min="14294" max="14294" width="10.42578125" style="40" bestFit="1" customWidth="1"/>
    <col min="14295" max="14295" width="7.85546875" style="40" bestFit="1" customWidth="1"/>
    <col min="14296" max="14296" width="8.7109375" style="40" bestFit="1" customWidth="1"/>
    <col min="14297" max="14529" width="9.140625" style="40"/>
    <col min="14530" max="14530" width="12.85546875" style="40" customWidth="1"/>
    <col min="14531" max="14531" width="9.140625" style="40"/>
    <col min="14532" max="14532" width="0.85546875" style="40" customWidth="1"/>
    <col min="14533" max="14533" width="9.140625" style="40"/>
    <col min="14534" max="14534" width="0.85546875" style="40" customWidth="1"/>
    <col min="14535" max="14535" width="9.140625" style="40"/>
    <col min="14536" max="14536" width="1" style="40" customWidth="1"/>
    <col min="14537" max="14537" width="9.140625" style="40"/>
    <col min="14538" max="14538" width="1" style="40" customWidth="1"/>
    <col min="14539" max="14539" width="8.7109375" style="40" bestFit="1" customWidth="1"/>
    <col min="14540" max="14540" width="10.28515625" style="40" bestFit="1" customWidth="1"/>
    <col min="14541" max="14542" width="10.42578125" style="40" bestFit="1" customWidth="1"/>
    <col min="14543" max="14543" width="14" style="40" bestFit="1" customWidth="1"/>
    <col min="14544" max="14544" width="12" style="40" bestFit="1" customWidth="1"/>
    <col min="14545" max="14545" width="10.28515625" style="40" bestFit="1" customWidth="1"/>
    <col min="14546" max="14546" width="8.7109375" style="40" bestFit="1" customWidth="1"/>
    <col min="14547" max="14547" width="0.85546875" style="40" customWidth="1"/>
    <col min="14548" max="14548" width="12.42578125" style="40" customWidth="1"/>
    <col min="14549" max="14549" width="10" style="40" customWidth="1"/>
    <col min="14550" max="14550" width="10.42578125" style="40" bestFit="1" customWidth="1"/>
    <col min="14551" max="14551" width="7.85546875" style="40" bestFit="1" customWidth="1"/>
    <col min="14552" max="14552" width="8.7109375" style="40" bestFit="1" customWidth="1"/>
    <col min="14553" max="14785" width="9.140625" style="40"/>
    <col min="14786" max="14786" width="12.85546875" style="40" customWidth="1"/>
    <col min="14787" max="14787" width="9.140625" style="40"/>
    <col min="14788" max="14788" width="0.85546875" style="40" customWidth="1"/>
    <col min="14789" max="14789" width="9.140625" style="40"/>
    <col min="14790" max="14790" width="0.85546875" style="40" customWidth="1"/>
    <col min="14791" max="14791" width="9.140625" style="40"/>
    <col min="14792" max="14792" width="1" style="40" customWidth="1"/>
    <col min="14793" max="14793" width="9.140625" style="40"/>
    <col min="14794" max="14794" width="1" style="40" customWidth="1"/>
    <col min="14795" max="14795" width="8.7109375" style="40" bestFit="1" customWidth="1"/>
    <col min="14796" max="14796" width="10.28515625" style="40" bestFit="1" customWidth="1"/>
    <col min="14797" max="14798" width="10.42578125" style="40" bestFit="1" customWidth="1"/>
    <col min="14799" max="14799" width="14" style="40" bestFit="1" customWidth="1"/>
    <col min="14800" max="14800" width="12" style="40" bestFit="1" customWidth="1"/>
    <col min="14801" max="14801" width="10.28515625" style="40" bestFit="1" customWidth="1"/>
    <col min="14802" max="14802" width="8.7109375" style="40" bestFit="1" customWidth="1"/>
    <col min="14803" max="14803" width="0.85546875" style="40" customWidth="1"/>
    <col min="14804" max="14804" width="12.42578125" style="40" customWidth="1"/>
    <col min="14805" max="14805" width="10" style="40" customWidth="1"/>
    <col min="14806" max="14806" width="10.42578125" style="40" bestFit="1" customWidth="1"/>
    <col min="14807" max="14807" width="7.85546875" style="40" bestFit="1" customWidth="1"/>
    <col min="14808" max="14808" width="8.7109375" style="40" bestFit="1" customWidth="1"/>
    <col min="14809" max="15041" width="9.140625" style="40"/>
    <col min="15042" max="15042" width="12.85546875" style="40" customWidth="1"/>
    <col min="15043" max="15043" width="9.140625" style="40"/>
    <col min="15044" max="15044" width="0.85546875" style="40" customWidth="1"/>
    <col min="15045" max="15045" width="9.140625" style="40"/>
    <col min="15046" max="15046" width="0.85546875" style="40" customWidth="1"/>
    <col min="15047" max="15047" width="9.140625" style="40"/>
    <col min="15048" max="15048" width="1" style="40" customWidth="1"/>
    <col min="15049" max="15049" width="9.140625" style="40"/>
    <col min="15050" max="15050" width="1" style="40" customWidth="1"/>
    <col min="15051" max="15051" width="8.7109375" style="40" bestFit="1" customWidth="1"/>
    <col min="15052" max="15052" width="10.28515625" style="40" bestFit="1" customWidth="1"/>
    <col min="15053" max="15054" width="10.42578125" style="40" bestFit="1" customWidth="1"/>
    <col min="15055" max="15055" width="14" style="40" bestFit="1" customWidth="1"/>
    <col min="15056" max="15056" width="12" style="40" bestFit="1" customWidth="1"/>
    <col min="15057" max="15057" width="10.28515625" style="40" bestFit="1" customWidth="1"/>
    <col min="15058" max="15058" width="8.7109375" style="40" bestFit="1" customWidth="1"/>
    <col min="15059" max="15059" width="0.85546875" style="40" customWidth="1"/>
    <col min="15060" max="15060" width="12.42578125" style="40" customWidth="1"/>
    <col min="15061" max="15061" width="10" style="40" customWidth="1"/>
    <col min="15062" max="15062" width="10.42578125" style="40" bestFit="1" customWidth="1"/>
    <col min="15063" max="15063" width="7.85546875" style="40" bestFit="1" customWidth="1"/>
    <col min="15064" max="15064" width="8.7109375" style="40" bestFit="1" customWidth="1"/>
    <col min="15065" max="15297" width="9.140625" style="40"/>
    <col min="15298" max="15298" width="12.85546875" style="40" customWidth="1"/>
    <col min="15299" max="15299" width="9.140625" style="40"/>
    <col min="15300" max="15300" width="0.85546875" style="40" customWidth="1"/>
    <col min="15301" max="15301" width="9.140625" style="40"/>
    <col min="15302" max="15302" width="0.85546875" style="40" customWidth="1"/>
    <col min="15303" max="15303" width="9.140625" style="40"/>
    <col min="15304" max="15304" width="1" style="40" customWidth="1"/>
    <col min="15305" max="15305" width="9.140625" style="40"/>
    <col min="15306" max="15306" width="1" style="40" customWidth="1"/>
    <col min="15307" max="15307" width="8.7109375" style="40" bestFit="1" customWidth="1"/>
    <col min="15308" max="15308" width="10.28515625" style="40" bestFit="1" customWidth="1"/>
    <col min="15309" max="15310" width="10.42578125" style="40" bestFit="1" customWidth="1"/>
    <col min="15311" max="15311" width="14" style="40" bestFit="1" customWidth="1"/>
    <col min="15312" max="15312" width="12" style="40" bestFit="1" customWidth="1"/>
    <col min="15313" max="15313" width="10.28515625" style="40" bestFit="1" customWidth="1"/>
    <col min="15314" max="15314" width="8.7109375" style="40" bestFit="1" customWidth="1"/>
    <col min="15315" max="15315" width="0.85546875" style="40" customWidth="1"/>
    <col min="15316" max="15316" width="12.42578125" style="40" customWidth="1"/>
    <col min="15317" max="15317" width="10" style="40" customWidth="1"/>
    <col min="15318" max="15318" width="10.42578125" style="40" bestFit="1" customWidth="1"/>
    <col min="15319" max="15319" width="7.85546875" style="40" bestFit="1" customWidth="1"/>
    <col min="15320" max="15320" width="8.7109375" style="40" bestFit="1" customWidth="1"/>
    <col min="15321" max="15553" width="9.140625" style="40"/>
    <col min="15554" max="15554" width="12.85546875" style="40" customWidth="1"/>
    <col min="15555" max="15555" width="9.140625" style="40"/>
    <col min="15556" max="15556" width="0.85546875" style="40" customWidth="1"/>
    <col min="15557" max="15557" width="9.140625" style="40"/>
    <col min="15558" max="15558" width="0.85546875" style="40" customWidth="1"/>
    <col min="15559" max="15559" width="9.140625" style="40"/>
    <col min="15560" max="15560" width="1" style="40" customWidth="1"/>
    <col min="15561" max="15561" width="9.140625" style="40"/>
    <col min="15562" max="15562" width="1" style="40" customWidth="1"/>
    <col min="15563" max="15563" width="8.7109375" style="40" bestFit="1" customWidth="1"/>
    <col min="15564" max="15564" width="10.28515625" style="40" bestFit="1" customWidth="1"/>
    <col min="15565" max="15566" width="10.42578125" style="40" bestFit="1" customWidth="1"/>
    <col min="15567" max="15567" width="14" style="40" bestFit="1" customWidth="1"/>
    <col min="15568" max="15568" width="12" style="40" bestFit="1" customWidth="1"/>
    <col min="15569" max="15569" width="10.28515625" style="40" bestFit="1" customWidth="1"/>
    <col min="15570" max="15570" width="8.7109375" style="40" bestFit="1" customWidth="1"/>
    <col min="15571" max="15571" width="0.85546875" style="40" customWidth="1"/>
    <col min="15572" max="15572" width="12.42578125" style="40" customWidth="1"/>
    <col min="15573" max="15573" width="10" style="40" customWidth="1"/>
    <col min="15574" max="15574" width="10.42578125" style="40" bestFit="1" customWidth="1"/>
    <col min="15575" max="15575" width="7.85546875" style="40" bestFit="1" customWidth="1"/>
    <col min="15576" max="15576" width="8.7109375" style="40" bestFit="1" customWidth="1"/>
    <col min="15577" max="15809" width="9.140625" style="40"/>
    <col min="15810" max="15810" width="12.85546875" style="40" customWidth="1"/>
    <col min="15811" max="15811" width="9.140625" style="40"/>
    <col min="15812" max="15812" width="0.85546875" style="40" customWidth="1"/>
    <col min="15813" max="15813" width="9.140625" style="40"/>
    <col min="15814" max="15814" width="0.85546875" style="40" customWidth="1"/>
    <col min="15815" max="15815" width="9.140625" style="40"/>
    <col min="15816" max="15816" width="1" style="40" customWidth="1"/>
    <col min="15817" max="15817" width="9.140625" style="40"/>
    <col min="15818" max="15818" width="1" style="40" customWidth="1"/>
    <col min="15819" max="15819" width="8.7109375" style="40" bestFit="1" customWidth="1"/>
    <col min="15820" max="15820" width="10.28515625" style="40" bestFit="1" customWidth="1"/>
    <col min="15821" max="15822" width="10.42578125" style="40" bestFit="1" customWidth="1"/>
    <col min="15823" max="15823" width="14" style="40" bestFit="1" customWidth="1"/>
    <col min="15824" max="15824" width="12" style="40" bestFit="1" customWidth="1"/>
    <col min="15825" max="15825" width="10.28515625" style="40" bestFit="1" customWidth="1"/>
    <col min="15826" max="15826" width="8.7109375" style="40" bestFit="1" customWidth="1"/>
    <col min="15827" max="15827" width="0.85546875" style="40" customWidth="1"/>
    <col min="15828" max="15828" width="12.42578125" style="40" customWidth="1"/>
    <col min="15829" max="15829" width="10" style="40" customWidth="1"/>
    <col min="15830" max="15830" width="10.42578125" style="40" bestFit="1" customWidth="1"/>
    <col min="15831" max="15831" width="7.85546875" style="40" bestFit="1" customWidth="1"/>
    <col min="15832" max="15832" width="8.7109375" style="40" bestFit="1" customWidth="1"/>
    <col min="15833" max="16065" width="9.140625" style="40"/>
    <col min="16066" max="16066" width="12.85546875" style="40" customWidth="1"/>
    <col min="16067" max="16067" width="9.140625" style="40"/>
    <col min="16068" max="16068" width="0.85546875" style="40" customWidth="1"/>
    <col min="16069" max="16069" width="9.140625" style="40"/>
    <col min="16070" max="16070" width="0.85546875" style="40" customWidth="1"/>
    <col min="16071" max="16071" width="9.140625" style="40"/>
    <col min="16072" max="16072" width="1" style="40" customWidth="1"/>
    <col min="16073" max="16073" width="9.140625" style="40"/>
    <col min="16074" max="16074" width="1" style="40" customWidth="1"/>
    <col min="16075" max="16075" width="8.7109375" style="40" bestFit="1" customWidth="1"/>
    <col min="16076" max="16076" width="10.28515625" style="40" bestFit="1" customWidth="1"/>
    <col min="16077" max="16078" width="10.42578125" style="40" bestFit="1" customWidth="1"/>
    <col min="16079" max="16079" width="14" style="40" bestFit="1" customWidth="1"/>
    <col min="16080" max="16080" width="12" style="40" bestFit="1" customWidth="1"/>
    <col min="16081" max="16081" width="10.28515625" style="40" bestFit="1" customWidth="1"/>
    <col min="16082" max="16082" width="8.7109375" style="40" bestFit="1" customWidth="1"/>
    <col min="16083" max="16083" width="0.85546875" style="40" customWidth="1"/>
    <col min="16084" max="16084" width="12.42578125" style="40" customWidth="1"/>
    <col min="16085" max="16085" width="10" style="40" customWidth="1"/>
    <col min="16086" max="16086" width="10.42578125" style="40" bestFit="1" customWidth="1"/>
    <col min="16087" max="16087" width="7.85546875" style="40" bestFit="1" customWidth="1"/>
    <col min="16088" max="16088" width="8.7109375" style="40" bestFit="1" customWidth="1"/>
    <col min="16089" max="16346" width="9.140625" style="40"/>
    <col min="16347" max="16348" width="9.140625" style="40" customWidth="1"/>
    <col min="16349" max="16384" width="9.140625" style="40"/>
  </cols>
  <sheetData>
    <row r="1" spans="1:36" s="7" customFormat="1" ht="14.25" x14ac:dyDescent="0.2">
      <c r="A1" s="61" t="s">
        <v>151</v>
      </c>
      <c r="D1" s="122"/>
      <c r="E1" s="131"/>
      <c r="G1" s="131"/>
      <c r="H1" s="122"/>
      <c r="I1" s="131"/>
      <c r="K1" s="39"/>
      <c r="L1" s="6"/>
      <c r="M1" s="6"/>
      <c r="N1" s="6"/>
    </row>
    <row r="2" spans="1:36" s="7" customFormat="1" ht="21" customHeight="1" x14ac:dyDescent="0.2">
      <c r="A2" s="62" t="s">
        <v>152</v>
      </c>
      <c r="B2" s="5"/>
      <c r="C2" s="5"/>
      <c r="D2" s="104"/>
      <c r="E2" s="41"/>
      <c r="F2" s="5"/>
      <c r="G2" s="41"/>
      <c r="H2" s="104"/>
      <c r="I2" s="41"/>
      <c r="J2" s="5"/>
      <c r="K2" s="39"/>
      <c r="L2" s="6"/>
      <c r="M2" s="6"/>
      <c r="N2" s="6"/>
    </row>
    <row r="3" spans="1:36" s="7" customFormat="1" ht="67.5" customHeight="1" x14ac:dyDescent="0.2">
      <c r="A3" s="25"/>
      <c r="B3" s="97" t="s">
        <v>60</v>
      </c>
      <c r="C3" s="155"/>
      <c r="D3" s="97" t="s">
        <v>90</v>
      </c>
      <c r="E3" s="155"/>
      <c r="F3" s="97" t="s">
        <v>61</v>
      </c>
      <c r="G3" s="156"/>
      <c r="H3" s="97" t="s">
        <v>74</v>
      </c>
      <c r="I3" s="155"/>
      <c r="J3" s="97" t="s">
        <v>76</v>
      </c>
      <c r="K3" s="155"/>
      <c r="M3" s="153"/>
      <c r="N3" s="167"/>
    </row>
    <row r="4" spans="1:36" s="122" customFormat="1" ht="22.5" x14ac:dyDescent="0.2">
      <c r="A4" s="47" t="s">
        <v>6</v>
      </c>
      <c r="B4" s="111" t="s">
        <v>19</v>
      </c>
      <c r="C4" s="47"/>
      <c r="D4" s="111" t="s">
        <v>19</v>
      </c>
      <c r="E4" s="47"/>
      <c r="F4" s="111" t="s">
        <v>19</v>
      </c>
      <c r="G4" s="47"/>
      <c r="H4" s="111" t="s">
        <v>19</v>
      </c>
      <c r="I4" s="47"/>
      <c r="J4" s="111" t="s">
        <v>19</v>
      </c>
      <c r="K4" s="47"/>
      <c r="L4" s="154"/>
      <c r="M4" s="139"/>
      <c r="N4" s="151"/>
    </row>
    <row r="5" spans="1:36" s="131" customFormat="1" ht="15" customHeight="1" x14ac:dyDescent="0.2">
      <c r="A5" s="43" t="s">
        <v>14</v>
      </c>
      <c r="B5" s="132" t="s">
        <v>1</v>
      </c>
      <c r="C5" s="132"/>
      <c r="D5" s="132" t="s">
        <v>1</v>
      </c>
      <c r="E5" s="132"/>
      <c r="F5" s="132" t="s">
        <v>1</v>
      </c>
      <c r="G5" s="132"/>
      <c r="H5" s="132" t="s">
        <v>1</v>
      </c>
      <c r="I5" s="132"/>
      <c r="J5" s="132" t="s">
        <v>1</v>
      </c>
      <c r="K5" s="133"/>
      <c r="L5" s="48"/>
      <c r="M5" s="133"/>
    </row>
    <row r="6" spans="1:36" ht="28.5" customHeight="1" x14ac:dyDescent="0.2">
      <c r="A6" s="96" t="s">
        <v>75</v>
      </c>
      <c r="B6" s="133" t="s">
        <v>1</v>
      </c>
      <c r="C6" s="133"/>
      <c r="D6" s="181" t="s">
        <v>1</v>
      </c>
      <c r="E6" s="133"/>
      <c r="F6" s="133" t="s">
        <v>1</v>
      </c>
      <c r="G6" s="133"/>
      <c r="H6" s="133" t="s">
        <v>1</v>
      </c>
      <c r="I6" s="133"/>
      <c r="J6" s="133" t="s">
        <v>1</v>
      </c>
      <c r="K6" s="133"/>
      <c r="L6" s="133"/>
      <c r="M6" s="52"/>
      <c r="N6" s="78"/>
    </row>
    <row r="7" spans="1:36" ht="28.5" customHeight="1" x14ac:dyDescent="0.2">
      <c r="A7" s="96" t="s">
        <v>54</v>
      </c>
      <c r="B7" s="133">
        <v>1056858.99</v>
      </c>
      <c r="C7" s="133"/>
      <c r="D7" s="133">
        <v>725391.08600000001</v>
      </c>
      <c r="E7" s="133"/>
      <c r="F7" s="133">
        <v>10180652.9</v>
      </c>
      <c r="G7" s="133"/>
      <c r="H7" s="133">
        <v>102037656.859</v>
      </c>
      <c r="I7" s="133"/>
      <c r="J7" s="133">
        <v>59832435.769000001</v>
      </c>
      <c r="K7" s="133"/>
      <c r="L7" s="133"/>
      <c r="M7" s="124"/>
      <c r="N7" s="124"/>
      <c r="O7" s="48"/>
      <c r="P7" s="48"/>
      <c r="Q7" s="48"/>
      <c r="R7" s="48"/>
      <c r="S7" s="48"/>
      <c r="T7" s="48"/>
      <c r="U7" s="48"/>
      <c r="W7" s="80"/>
      <c r="X7" s="80"/>
      <c r="Y7" s="80"/>
      <c r="Z7" s="80"/>
      <c r="AA7" s="80"/>
      <c r="AB7" s="80"/>
      <c r="AC7" s="80"/>
      <c r="AD7" s="80"/>
      <c r="AE7" s="80"/>
      <c r="AG7" s="279"/>
    </row>
    <row r="8" spans="1:36" ht="22.5" x14ac:dyDescent="0.2">
      <c r="A8" s="109" t="s">
        <v>49</v>
      </c>
      <c r="B8" s="132">
        <v>554374</v>
      </c>
      <c r="C8" s="132"/>
      <c r="D8" s="132">
        <v>158112</v>
      </c>
      <c r="E8" s="132"/>
      <c r="F8" s="132">
        <v>3909156</v>
      </c>
      <c r="G8" s="132"/>
      <c r="H8" s="132">
        <v>49186637</v>
      </c>
      <c r="I8" s="132"/>
      <c r="J8" s="132">
        <v>19599141</v>
      </c>
      <c r="K8" s="133"/>
      <c r="L8" s="132"/>
      <c r="M8" s="124"/>
      <c r="N8" s="124"/>
      <c r="O8" s="48"/>
      <c r="P8" s="48"/>
      <c r="Q8" s="48"/>
      <c r="R8" s="48"/>
      <c r="S8" s="48"/>
      <c r="T8" s="48"/>
      <c r="U8" s="48"/>
      <c r="W8" s="80"/>
      <c r="X8" s="80"/>
      <c r="Y8" s="80"/>
      <c r="Z8" s="80"/>
      <c r="AA8" s="80"/>
      <c r="AB8" s="80"/>
      <c r="AC8" s="80"/>
      <c r="AD8" s="80"/>
      <c r="AE8" s="80"/>
      <c r="AI8" s="152"/>
      <c r="AJ8" s="172"/>
    </row>
    <row r="9" spans="1:36" x14ac:dyDescent="0.2">
      <c r="A9" s="76" t="s">
        <v>28</v>
      </c>
      <c r="B9" s="132">
        <v>34415</v>
      </c>
      <c r="C9" s="132"/>
      <c r="D9" s="132">
        <v>41992</v>
      </c>
      <c r="E9" s="132"/>
      <c r="F9" s="132">
        <v>523578</v>
      </c>
      <c r="G9" s="132"/>
      <c r="H9" s="132">
        <v>3845266</v>
      </c>
      <c r="I9" s="132"/>
      <c r="J9" s="132">
        <v>2832748</v>
      </c>
      <c r="K9" s="133"/>
      <c r="L9" s="133"/>
      <c r="M9" s="124"/>
      <c r="N9" s="124"/>
      <c r="O9" s="48"/>
      <c r="P9" s="48"/>
      <c r="Q9" s="48"/>
      <c r="R9" s="48"/>
      <c r="S9" s="48"/>
      <c r="T9" s="48"/>
      <c r="U9" s="48"/>
      <c r="W9" s="80"/>
      <c r="X9" s="80"/>
      <c r="Y9" s="80"/>
      <c r="Z9" s="80"/>
      <c r="AA9" s="80"/>
      <c r="AB9" s="80"/>
      <c r="AC9" s="80"/>
      <c r="AD9" s="80"/>
      <c r="AE9" s="80"/>
      <c r="AI9" s="152"/>
      <c r="AJ9" s="172"/>
    </row>
    <row r="10" spans="1:36" x14ac:dyDescent="0.2">
      <c r="A10" s="76" t="s">
        <v>29</v>
      </c>
      <c r="B10" s="132">
        <v>9782</v>
      </c>
      <c r="C10" s="132"/>
      <c r="D10" s="132">
        <v>21051</v>
      </c>
      <c r="E10" s="132"/>
      <c r="F10" s="132">
        <v>213634</v>
      </c>
      <c r="G10" s="132"/>
      <c r="H10" s="132">
        <v>2525142</v>
      </c>
      <c r="I10" s="132"/>
      <c r="J10" s="132">
        <v>1952538</v>
      </c>
      <c r="K10" s="133"/>
      <c r="L10" s="133"/>
      <c r="M10" s="124"/>
      <c r="N10" s="124"/>
      <c r="O10" s="48"/>
      <c r="P10" s="48"/>
      <c r="Q10" s="48"/>
      <c r="R10" s="48"/>
      <c r="S10" s="48"/>
      <c r="T10" s="48"/>
      <c r="U10" s="48"/>
      <c r="W10" s="80"/>
      <c r="X10" s="80"/>
      <c r="Y10" s="80"/>
      <c r="Z10" s="80"/>
      <c r="AA10" s="80"/>
      <c r="AB10" s="80"/>
      <c r="AC10" s="80"/>
      <c r="AD10" s="80"/>
      <c r="AE10" s="80"/>
      <c r="AI10" s="152"/>
      <c r="AJ10" s="172"/>
    </row>
    <row r="11" spans="1:36" x14ac:dyDescent="0.2">
      <c r="A11" s="76" t="s">
        <v>30</v>
      </c>
      <c r="B11" s="132">
        <v>19200</v>
      </c>
      <c r="C11" s="132"/>
      <c r="D11" s="132">
        <v>28385.896000000001</v>
      </c>
      <c r="E11" s="132"/>
      <c r="F11" s="132">
        <v>291900</v>
      </c>
      <c r="G11" s="132"/>
      <c r="H11" s="132">
        <v>4231702.159</v>
      </c>
      <c r="I11" s="132"/>
      <c r="J11" s="132">
        <v>2213676.7689999999</v>
      </c>
      <c r="K11" s="133"/>
      <c r="L11" s="133"/>
      <c r="M11" s="124"/>
      <c r="N11" s="124"/>
      <c r="O11" s="48"/>
      <c r="P11" s="48"/>
      <c r="Q11" s="48"/>
      <c r="R11" s="48"/>
      <c r="S11" s="48"/>
      <c r="T11" s="48"/>
      <c r="U11" s="48"/>
      <c r="W11" s="80"/>
      <c r="X11" s="80"/>
      <c r="Y11" s="80"/>
      <c r="Z11" s="80"/>
      <c r="AA11" s="80"/>
      <c r="AB11" s="80"/>
      <c r="AC11" s="80"/>
      <c r="AD11" s="80"/>
      <c r="AE11" s="80"/>
      <c r="AI11" s="152"/>
      <c r="AJ11" s="172"/>
    </row>
    <row r="12" spans="1:36" x14ac:dyDescent="0.2">
      <c r="A12" s="76" t="s">
        <v>31</v>
      </c>
      <c r="B12" s="132">
        <v>9891</v>
      </c>
      <c r="C12" s="132"/>
      <c r="D12" s="132">
        <v>26210.89</v>
      </c>
      <c r="E12" s="132"/>
      <c r="F12" s="132">
        <v>223013</v>
      </c>
      <c r="G12" s="132"/>
      <c r="H12" s="132">
        <v>3618470.7</v>
      </c>
      <c r="I12" s="132"/>
      <c r="J12" s="132">
        <v>1758138</v>
      </c>
      <c r="K12" s="133"/>
      <c r="L12" s="133"/>
      <c r="M12" s="124"/>
      <c r="N12" s="124"/>
      <c r="O12" s="48"/>
      <c r="P12" s="48"/>
      <c r="Q12" s="48"/>
      <c r="R12" s="48"/>
      <c r="S12" s="48"/>
      <c r="T12" s="48"/>
      <c r="U12" s="48"/>
      <c r="W12" s="80"/>
      <c r="X12" s="80"/>
      <c r="Y12" s="80"/>
      <c r="Z12" s="80"/>
      <c r="AA12" s="80"/>
      <c r="AB12" s="80"/>
      <c r="AC12" s="80"/>
      <c r="AD12" s="80"/>
      <c r="AE12" s="80"/>
      <c r="AI12" s="152"/>
      <c r="AJ12" s="172"/>
    </row>
    <row r="13" spans="1:36" x14ac:dyDescent="0.2">
      <c r="A13" s="76" t="s">
        <v>32</v>
      </c>
      <c r="B13" s="132">
        <v>5594</v>
      </c>
      <c r="C13" s="132"/>
      <c r="D13" s="132">
        <v>13926</v>
      </c>
      <c r="E13" s="132"/>
      <c r="F13" s="132">
        <v>164689</v>
      </c>
      <c r="G13" s="132"/>
      <c r="H13" s="132">
        <v>1695373</v>
      </c>
      <c r="I13" s="132"/>
      <c r="J13" s="132">
        <v>1007951</v>
      </c>
      <c r="K13" s="133"/>
      <c r="L13" s="133"/>
      <c r="M13" s="124"/>
      <c r="N13" s="124"/>
      <c r="O13" s="48"/>
      <c r="P13" s="48"/>
      <c r="Q13" s="48"/>
      <c r="R13" s="48"/>
      <c r="S13" s="48"/>
      <c r="T13" s="48"/>
      <c r="U13" s="48"/>
      <c r="W13" s="80"/>
      <c r="X13" s="80"/>
      <c r="Y13" s="80"/>
      <c r="Z13" s="80"/>
      <c r="AA13" s="80"/>
      <c r="AB13" s="80"/>
      <c r="AC13" s="80"/>
      <c r="AD13" s="80"/>
      <c r="AE13" s="80"/>
      <c r="AI13" s="152"/>
      <c r="AJ13" s="172"/>
    </row>
    <row r="14" spans="1:36" x14ac:dyDescent="0.2">
      <c r="A14" s="76" t="s">
        <v>33</v>
      </c>
      <c r="B14" s="132">
        <v>6303</v>
      </c>
      <c r="C14" s="132"/>
      <c r="D14" s="132">
        <v>20607</v>
      </c>
      <c r="E14" s="132"/>
      <c r="F14" s="132">
        <v>139111</v>
      </c>
      <c r="G14" s="132"/>
      <c r="H14" s="132">
        <v>1421801</v>
      </c>
      <c r="I14" s="132"/>
      <c r="J14" s="132">
        <v>1157615</v>
      </c>
      <c r="K14" s="133"/>
      <c r="L14" s="133"/>
      <c r="M14" s="124"/>
      <c r="N14" s="124"/>
      <c r="O14" s="48"/>
      <c r="P14" s="48"/>
      <c r="Q14" s="48"/>
      <c r="R14" s="48"/>
      <c r="S14" s="48"/>
      <c r="T14" s="48"/>
      <c r="U14" s="48"/>
      <c r="W14" s="80"/>
      <c r="X14" s="80"/>
      <c r="Y14" s="80"/>
      <c r="Z14" s="80"/>
      <c r="AA14" s="80"/>
      <c r="AB14" s="80"/>
      <c r="AC14" s="80"/>
      <c r="AD14" s="80"/>
      <c r="AE14" s="80"/>
      <c r="AI14" s="152"/>
      <c r="AJ14" s="172"/>
    </row>
    <row r="15" spans="1:36" x14ac:dyDescent="0.2">
      <c r="A15" s="76" t="s">
        <v>34</v>
      </c>
      <c r="B15" s="132">
        <v>659</v>
      </c>
      <c r="C15" s="132"/>
      <c r="D15" s="132">
        <v>2723</v>
      </c>
      <c r="E15" s="132"/>
      <c r="F15" s="132">
        <v>16585</v>
      </c>
      <c r="G15" s="132"/>
      <c r="H15" s="132">
        <v>253491</v>
      </c>
      <c r="I15" s="132"/>
      <c r="J15" s="132">
        <v>123548</v>
      </c>
      <c r="K15" s="133"/>
      <c r="L15" s="133"/>
      <c r="M15" s="124"/>
      <c r="N15" s="124"/>
      <c r="O15" s="48"/>
      <c r="P15" s="48"/>
      <c r="Q15" s="48"/>
      <c r="R15" s="48"/>
      <c r="S15" s="48"/>
      <c r="T15" s="48"/>
      <c r="U15" s="48"/>
      <c r="W15" s="80"/>
      <c r="X15" s="80"/>
      <c r="Y15" s="80"/>
      <c r="Z15" s="80"/>
      <c r="AA15" s="80"/>
      <c r="AB15" s="80"/>
      <c r="AC15" s="80"/>
      <c r="AD15" s="80"/>
      <c r="AE15" s="80"/>
      <c r="AI15" s="152"/>
      <c r="AJ15" s="172"/>
    </row>
    <row r="16" spans="1:36" x14ac:dyDescent="0.2">
      <c r="A16" s="76" t="s">
        <v>35</v>
      </c>
      <c r="B16" s="132">
        <v>5524</v>
      </c>
      <c r="C16" s="132"/>
      <c r="D16" s="132">
        <v>10147</v>
      </c>
      <c r="E16" s="132"/>
      <c r="F16" s="132">
        <v>120814</v>
      </c>
      <c r="G16" s="132"/>
      <c r="H16" s="132">
        <v>1160837</v>
      </c>
      <c r="I16" s="132"/>
      <c r="J16" s="132">
        <v>762667</v>
      </c>
      <c r="K16" s="133"/>
      <c r="L16" s="133"/>
      <c r="M16" s="124"/>
      <c r="N16" s="124"/>
      <c r="O16" s="48"/>
      <c r="P16" s="48"/>
      <c r="Q16" s="48"/>
      <c r="R16" s="48"/>
      <c r="S16" s="48"/>
      <c r="T16" s="48"/>
      <c r="U16" s="48"/>
      <c r="W16" s="80"/>
      <c r="X16" s="80"/>
      <c r="Y16" s="80"/>
      <c r="Z16" s="80"/>
      <c r="AA16" s="80"/>
      <c r="AB16" s="80"/>
      <c r="AC16" s="80"/>
      <c r="AD16" s="80"/>
      <c r="AE16" s="80"/>
      <c r="AI16" s="152"/>
      <c r="AJ16" s="172"/>
    </row>
    <row r="17" spans="1:36" x14ac:dyDescent="0.2">
      <c r="A17" s="76" t="s">
        <v>36</v>
      </c>
      <c r="B17" s="132">
        <v>99802.99</v>
      </c>
      <c r="C17" s="132"/>
      <c r="D17" s="132">
        <v>74532.3</v>
      </c>
      <c r="E17" s="132"/>
      <c r="F17" s="132">
        <v>1519094.8</v>
      </c>
      <c r="G17" s="132"/>
      <c r="H17" s="132">
        <v>9288433</v>
      </c>
      <c r="I17" s="132"/>
      <c r="J17" s="132">
        <v>9234026</v>
      </c>
      <c r="K17" s="133"/>
      <c r="L17" s="133"/>
      <c r="M17" s="124"/>
      <c r="N17" s="124"/>
      <c r="O17" s="48"/>
      <c r="P17" s="48"/>
      <c r="Q17" s="48"/>
      <c r="R17" s="48"/>
      <c r="S17" s="48"/>
      <c r="T17" s="48"/>
      <c r="U17" s="48"/>
      <c r="W17" s="80"/>
      <c r="X17" s="80"/>
      <c r="Y17" s="80"/>
      <c r="Z17" s="80"/>
      <c r="AA17" s="80"/>
      <c r="AB17" s="80"/>
      <c r="AC17" s="80"/>
      <c r="AD17" s="80"/>
      <c r="AE17" s="80"/>
      <c r="AI17" s="152"/>
      <c r="AJ17" s="172"/>
    </row>
    <row r="18" spans="1:36" x14ac:dyDescent="0.2">
      <c r="A18" s="76" t="s">
        <v>37</v>
      </c>
      <c r="B18" s="132">
        <v>11260</v>
      </c>
      <c r="C18" s="132"/>
      <c r="D18" s="132">
        <v>20648</v>
      </c>
      <c r="E18" s="132"/>
      <c r="F18" s="132">
        <v>342112</v>
      </c>
      <c r="G18" s="132"/>
      <c r="H18" s="132" t="s">
        <v>108</v>
      </c>
      <c r="I18" s="132"/>
      <c r="J18" s="132" t="s">
        <v>108</v>
      </c>
      <c r="K18" s="133"/>
      <c r="L18" s="133"/>
      <c r="M18" s="124"/>
      <c r="N18" s="124"/>
      <c r="O18" s="48"/>
      <c r="P18" s="48"/>
      <c r="Q18" s="48"/>
      <c r="R18" s="48"/>
      <c r="S18" s="48"/>
      <c r="T18" s="48"/>
      <c r="U18" s="48"/>
      <c r="W18" s="80"/>
      <c r="X18" s="80"/>
      <c r="Y18" s="80"/>
      <c r="Z18" s="80"/>
      <c r="AA18" s="80"/>
      <c r="AB18" s="80"/>
      <c r="AC18" s="80"/>
      <c r="AD18" s="80"/>
      <c r="AE18" s="80"/>
      <c r="AI18" s="152"/>
      <c r="AJ18" s="172"/>
    </row>
    <row r="19" spans="1:36" x14ac:dyDescent="0.2">
      <c r="A19" s="76" t="s">
        <v>38</v>
      </c>
      <c r="B19" s="132">
        <v>229914</v>
      </c>
      <c r="C19" s="132"/>
      <c r="D19" s="132">
        <v>144094</v>
      </c>
      <c r="E19" s="132"/>
      <c r="F19" s="132">
        <v>1596371.1</v>
      </c>
      <c r="G19" s="132"/>
      <c r="H19" s="132">
        <v>11342968</v>
      </c>
      <c r="I19" s="132"/>
      <c r="J19" s="132">
        <v>9397370</v>
      </c>
      <c r="K19" s="133"/>
      <c r="L19" s="133"/>
      <c r="M19" s="124"/>
      <c r="N19" s="124"/>
      <c r="O19" s="48"/>
      <c r="P19" s="48"/>
      <c r="Q19" s="48"/>
      <c r="R19" s="48"/>
      <c r="S19" s="48"/>
      <c r="T19" s="48"/>
      <c r="U19" s="48"/>
      <c r="W19" s="80"/>
      <c r="X19" s="80"/>
      <c r="Y19" s="80"/>
      <c r="Z19" s="80"/>
      <c r="AA19" s="80"/>
      <c r="AB19" s="80"/>
      <c r="AC19" s="80"/>
      <c r="AD19" s="80"/>
      <c r="AE19" s="80"/>
      <c r="AI19" s="152"/>
      <c r="AJ19" s="172"/>
    </row>
    <row r="20" spans="1:36" x14ac:dyDescent="0.2">
      <c r="A20" s="76" t="s">
        <v>39</v>
      </c>
      <c r="B20" s="132">
        <v>7640</v>
      </c>
      <c r="C20" s="132"/>
      <c r="D20" s="132">
        <v>19956</v>
      </c>
      <c r="E20" s="132"/>
      <c r="F20" s="132">
        <v>153832</v>
      </c>
      <c r="G20" s="132"/>
      <c r="H20" s="132">
        <v>1599791</v>
      </c>
      <c r="I20" s="132"/>
      <c r="J20" s="132">
        <v>1111403</v>
      </c>
      <c r="K20" s="133"/>
      <c r="L20" s="133"/>
      <c r="M20" s="124"/>
      <c r="N20" s="124"/>
      <c r="O20" s="48"/>
      <c r="P20" s="48"/>
      <c r="Q20" s="48"/>
      <c r="R20" s="48"/>
      <c r="S20" s="48"/>
      <c r="T20" s="48"/>
      <c r="U20" s="48"/>
      <c r="W20" s="80"/>
      <c r="X20" s="80"/>
      <c r="Y20" s="80"/>
      <c r="Z20" s="80"/>
      <c r="AA20" s="80"/>
      <c r="AB20" s="80"/>
      <c r="AC20" s="80"/>
      <c r="AD20" s="80"/>
      <c r="AE20" s="80"/>
      <c r="AI20" s="152"/>
      <c r="AJ20" s="172"/>
    </row>
    <row r="21" spans="1:36" x14ac:dyDescent="0.2">
      <c r="A21" s="76" t="s">
        <v>40</v>
      </c>
      <c r="B21" s="132">
        <v>7930</v>
      </c>
      <c r="C21" s="132"/>
      <c r="D21" s="132">
        <v>19002</v>
      </c>
      <c r="E21" s="132"/>
      <c r="F21" s="132">
        <v>119816</v>
      </c>
      <c r="G21" s="132"/>
      <c r="H21" s="132">
        <v>1334826</v>
      </c>
      <c r="I21" s="132"/>
      <c r="J21" s="132">
        <v>1132012</v>
      </c>
      <c r="K21" s="133"/>
      <c r="L21" s="133"/>
      <c r="M21" s="124"/>
      <c r="N21" s="124"/>
      <c r="O21" s="48"/>
      <c r="P21" s="48"/>
      <c r="Q21" s="48"/>
      <c r="R21" s="48"/>
      <c r="S21" s="48"/>
      <c r="T21" s="48"/>
      <c r="U21" s="48"/>
      <c r="W21" s="80"/>
      <c r="X21" s="80"/>
      <c r="Y21" s="80"/>
      <c r="Z21" s="80"/>
      <c r="AA21" s="80"/>
      <c r="AB21" s="80"/>
      <c r="AC21" s="80"/>
      <c r="AD21" s="80"/>
      <c r="AE21" s="80"/>
      <c r="AI21" s="152"/>
      <c r="AJ21" s="172"/>
    </row>
    <row r="22" spans="1:36" x14ac:dyDescent="0.2">
      <c r="A22" s="76" t="s">
        <v>41</v>
      </c>
      <c r="B22" s="132">
        <v>9729</v>
      </c>
      <c r="C22" s="132"/>
      <c r="D22" s="132">
        <v>13040</v>
      </c>
      <c r="E22" s="132"/>
      <c r="F22" s="132">
        <v>141925</v>
      </c>
      <c r="G22" s="132"/>
      <c r="H22" s="132">
        <v>1259584</v>
      </c>
      <c r="I22" s="132"/>
      <c r="J22" s="132">
        <v>955426</v>
      </c>
      <c r="K22" s="133"/>
      <c r="L22" s="133"/>
      <c r="M22" s="124"/>
      <c r="N22" s="124"/>
      <c r="O22" s="48"/>
      <c r="P22" s="48"/>
      <c r="Q22" s="48"/>
      <c r="R22" s="48"/>
      <c r="S22" s="48"/>
      <c r="T22" s="48"/>
      <c r="U22" s="48"/>
      <c r="W22" s="80"/>
      <c r="X22" s="80"/>
      <c r="Y22" s="80"/>
      <c r="Z22" s="80"/>
      <c r="AA22" s="80"/>
      <c r="AB22" s="80"/>
      <c r="AC22" s="80"/>
      <c r="AD22" s="80"/>
      <c r="AE22" s="80"/>
      <c r="AI22" s="152"/>
      <c r="AJ22" s="172"/>
    </row>
    <row r="23" spans="1:36" x14ac:dyDescent="0.2">
      <c r="A23" s="76" t="s">
        <v>42</v>
      </c>
      <c r="B23" s="132">
        <v>7209</v>
      </c>
      <c r="C23" s="132"/>
      <c r="D23" s="132">
        <v>19717</v>
      </c>
      <c r="E23" s="132"/>
      <c r="F23" s="132">
        <v>124482</v>
      </c>
      <c r="G23" s="132"/>
      <c r="H23" s="132">
        <v>1541639</v>
      </c>
      <c r="I23" s="132"/>
      <c r="J23" s="132">
        <v>1147943</v>
      </c>
      <c r="K23" s="133"/>
      <c r="L23" s="133"/>
      <c r="M23" s="124"/>
      <c r="N23" s="124"/>
      <c r="O23" s="48"/>
      <c r="P23" s="48"/>
      <c r="Q23" s="48"/>
      <c r="R23" s="48"/>
      <c r="S23" s="48"/>
      <c r="T23" s="48"/>
      <c r="U23" s="48"/>
      <c r="W23" s="80"/>
      <c r="X23" s="80"/>
      <c r="Y23" s="80"/>
      <c r="Z23" s="80"/>
      <c r="AA23" s="80"/>
      <c r="AB23" s="80"/>
      <c r="AC23" s="80"/>
      <c r="AD23" s="80"/>
      <c r="AE23" s="80"/>
      <c r="AI23" s="152"/>
      <c r="AJ23" s="172"/>
    </row>
    <row r="24" spans="1:36" x14ac:dyDescent="0.2">
      <c r="A24" s="76" t="s">
        <v>43</v>
      </c>
      <c r="B24" s="132">
        <v>10807</v>
      </c>
      <c r="C24" s="132"/>
      <c r="D24" s="132">
        <v>23872</v>
      </c>
      <c r="E24" s="132"/>
      <c r="F24" s="132">
        <v>163543</v>
      </c>
      <c r="G24" s="132"/>
      <c r="H24" s="132">
        <v>3204087</v>
      </c>
      <c r="I24" s="132"/>
      <c r="J24" s="132">
        <v>1842616</v>
      </c>
      <c r="K24" s="133"/>
      <c r="L24" s="133"/>
      <c r="M24" s="124"/>
      <c r="N24" s="124"/>
      <c r="O24" s="48"/>
      <c r="P24" s="48"/>
      <c r="Q24" s="48"/>
      <c r="R24" s="48"/>
      <c r="S24" s="48"/>
      <c r="T24" s="48"/>
      <c r="U24" s="48"/>
      <c r="W24" s="80"/>
      <c r="X24" s="80"/>
      <c r="Y24" s="80"/>
      <c r="Z24" s="80"/>
      <c r="AA24" s="80"/>
      <c r="AB24" s="80"/>
      <c r="AC24" s="80"/>
      <c r="AD24" s="80"/>
      <c r="AE24" s="80"/>
      <c r="AI24" s="152"/>
      <c r="AJ24" s="172"/>
    </row>
    <row r="25" spans="1:36" x14ac:dyDescent="0.2">
      <c r="A25" s="76" t="s">
        <v>44</v>
      </c>
      <c r="B25" s="132">
        <v>6839</v>
      </c>
      <c r="C25" s="132"/>
      <c r="D25" s="132">
        <v>14802</v>
      </c>
      <c r="E25" s="132"/>
      <c r="F25" s="132">
        <v>87541</v>
      </c>
      <c r="G25" s="132"/>
      <c r="H25" s="132">
        <v>1120252</v>
      </c>
      <c r="I25" s="132"/>
      <c r="J25" s="132">
        <v>940464</v>
      </c>
      <c r="K25" s="133"/>
      <c r="L25" s="133"/>
      <c r="M25" s="124"/>
      <c r="N25" s="124"/>
      <c r="O25" s="48"/>
      <c r="P25" s="48"/>
      <c r="Q25" s="48"/>
      <c r="R25" s="48"/>
      <c r="S25" s="48"/>
      <c r="T25" s="48"/>
      <c r="U25" s="48"/>
      <c r="W25" s="80"/>
      <c r="X25" s="80"/>
      <c r="Y25" s="80"/>
      <c r="Z25" s="80"/>
      <c r="AA25" s="80"/>
      <c r="AB25" s="80"/>
      <c r="AC25" s="80"/>
      <c r="AD25" s="80"/>
      <c r="AE25" s="80"/>
      <c r="AI25" s="152"/>
      <c r="AJ25" s="172"/>
    </row>
    <row r="26" spans="1:36" x14ac:dyDescent="0.2">
      <c r="A26" s="76" t="s">
        <v>45</v>
      </c>
      <c r="B26" s="132">
        <v>4297</v>
      </c>
      <c r="C26" s="132"/>
      <c r="D26" s="132">
        <v>12247</v>
      </c>
      <c r="E26" s="132"/>
      <c r="F26" s="132">
        <v>79504</v>
      </c>
      <c r="G26" s="132"/>
      <c r="H26" s="132">
        <v>649455</v>
      </c>
      <c r="I26" s="132"/>
      <c r="J26" s="132">
        <v>604052</v>
      </c>
      <c r="K26" s="133"/>
      <c r="L26" s="133"/>
      <c r="M26" s="124"/>
      <c r="N26" s="124"/>
      <c r="O26" s="48"/>
      <c r="P26" s="48"/>
      <c r="Q26" s="48"/>
      <c r="R26" s="48"/>
      <c r="S26" s="48"/>
      <c r="T26" s="48"/>
      <c r="U26" s="48"/>
      <c r="W26" s="80"/>
      <c r="X26" s="80"/>
      <c r="Y26" s="80"/>
      <c r="Z26" s="80"/>
      <c r="AA26" s="80"/>
      <c r="AB26" s="80"/>
      <c r="AC26" s="80"/>
      <c r="AD26" s="80"/>
      <c r="AE26" s="80"/>
      <c r="AI26" s="152"/>
      <c r="AJ26" s="172"/>
    </row>
    <row r="27" spans="1:36" x14ac:dyDescent="0.2">
      <c r="A27" s="77" t="s">
        <v>46</v>
      </c>
      <c r="B27" s="133">
        <v>9742</v>
      </c>
      <c r="C27" s="133"/>
      <c r="D27" s="133">
        <v>22165</v>
      </c>
      <c r="E27" s="133"/>
      <c r="F27" s="133">
        <v>149767</v>
      </c>
      <c r="G27" s="133"/>
      <c r="H27" s="133">
        <v>1342260</v>
      </c>
      <c r="I27" s="133"/>
      <c r="J27" s="133">
        <v>1168754</v>
      </c>
      <c r="K27" s="133"/>
      <c r="L27" s="133"/>
      <c r="M27" s="124"/>
      <c r="N27" s="124"/>
      <c r="O27" s="48"/>
      <c r="P27" s="48"/>
      <c r="Q27" s="48"/>
      <c r="R27" s="48"/>
      <c r="S27" s="48"/>
      <c r="T27" s="48"/>
      <c r="U27" s="48"/>
      <c r="W27" s="80"/>
      <c r="X27" s="80"/>
      <c r="Y27" s="80"/>
      <c r="Z27" s="80"/>
      <c r="AA27" s="80"/>
      <c r="AB27" s="80"/>
      <c r="AC27" s="80"/>
      <c r="AD27" s="80"/>
      <c r="AE27" s="80"/>
      <c r="AI27" s="152"/>
      <c r="AJ27" s="172"/>
    </row>
    <row r="28" spans="1:36" x14ac:dyDescent="0.2">
      <c r="A28" s="92" t="s">
        <v>47</v>
      </c>
      <c r="B28" s="118">
        <v>5947</v>
      </c>
      <c r="C28" s="118"/>
      <c r="D28" s="118">
        <v>18161</v>
      </c>
      <c r="E28" s="118"/>
      <c r="F28" s="118">
        <v>100185</v>
      </c>
      <c r="G28" s="118"/>
      <c r="H28" s="118">
        <v>1415642</v>
      </c>
      <c r="I28" s="118"/>
      <c r="J28" s="118">
        <v>890347</v>
      </c>
      <c r="K28" s="118"/>
      <c r="L28" s="133"/>
      <c r="M28" s="124"/>
      <c r="N28" s="124"/>
      <c r="O28" s="48"/>
      <c r="P28" s="48"/>
      <c r="Q28" s="48"/>
      <c r="R28" s="48"/>
      <c r="S28" s="48"/>
      <c r="T28" s="48"/>
      <c r="U28" s="48"/>
      <c r="W28" s="80"/>
      <c r="X28" s="80"/>
      <c r="Y28" s="80"/>
      <c r="Z28" s="80"/>
      <c r="AA28" s="80"/>
      <c r="AB28" s="80"/>
      <c r="AC28" s="80"/>
      <c r="AD28" s="80"/>
      <c r="AE28" s="80"/>
      <c r="AI28" s="152"/>
      <c r="AJ28" s="172"/>
    </row>
    <row r="29" spans="1:36" s="131" customFormat="1" ht="48" customHeight="1" x14ac:dyDescent="0.2">
      <c r="A29" s="305" t="s">
        <v>96</v>
      </c>
      <c r="B29" s="305"/>
      <c r="C29" s="305"/>
      <c r="D29" s="305"/>
      <c r="E29" s="305"/>
      <c r="F29" s="305"/>
      <c r="G29" s="305"/>
      <c r="H29" s="305"/>
      <c r="I29" s="305"/>
      <c r="J29" s="305"/>
      <c r="K29" s="305"/>
      <c r="L29" s="305"/>
      <c r="M29" s="187"/>
      <c r="N29" s="124"/>
    </row>
    <row r="30" spans="1:36" s="131" customFormat="1" ht="26.25" customHeight="1" x14ac:dyDescent="0.2">
      <c r="A30" s="304" t="s">
        <v>89</v>
      </c>
      <c r="B30" s="304"/>
      <c r="C30" s="304"/>
      <c r="D30" s="304"/>
      <c r="E30" s="304"/>
      <c r="F30" s="304"/>
      <c r="G30" s="304"/>
      <c r="H30" s="304"/>
      <c r="I30" s="304"/>
      <c r="J30" s="304"/>
      <c r="K30" s="304"/>
      <c r="L30" s="304"/>
      <c r="M30" s="124"/>
      <c r="N30" s="124"/>
    </row>
    <row r="31" spans="1:36" ht="27.75" customHeight="1" x14ac:dyDescent="0.2">
      <c r="A31" s="303" t="s">
        <v>79</v>
      </c>
      <c r="B31" s="303"/>
      <c r="C31" s="303"/>
      <c r="D31" s="303"/>
      <c r="E31" s="303"/>
      <c r="F31" s="303"/>
      <c r="G31" s="303"/>
      <c r="H31" s="303"/>
      <c r="I31" s="303"/>
      <c r="J31" s="303"/>
      <c r="K31" s="303"/>
      <c r="L31" s="303"/>
    </row>
    <row r="32" spans="1:36" ht="37.5" customHeight="1" x14ac:dyDescent="0.2">
      <c r="A32" s="304" t="s">
        <v>145</v>
      </c>
      <c r="B32" s="304"/>
      <c r="C32" s="304"/>
      <c r="D32" s="304"/>
      <c r="E32" s="304"/>
      <c r="F32" s="304"/>
      <c r="G32" s="304"/>
      <c r="H32" s="304"/>
      <c r="I32" s="304"/>
      <c r="J32" s="304"/>
      <c r="K32" s="304"/>
      <c r="L32" s="304"/>
    </row>
    <row r="33" spans="1:14" x14ac:dyDescent="0.2">
      <c r="A33" s="40"/>
      <c r="B33" s="40"/>
      <c r="C33" s="40"/>
      <c r="D33" s="40"/>
      <c r="E33" s="40"/>
      <c r="F33" s="40"/>
      <c r="G33" s="40"/>
      <c r="H33" s="40"/>
      <c r="I33" s="40"/>
      <c r="J33" s="40"/>
      <c r="K33" s="40"/>
      <c r="L33" s="40"/>
      <c r="M33" s="45"/>
      <c r="N33" s="45"/>
    </row>
    <row r="34" spans="1:14" x14ac:dyDescent="0.2">
      <c r="A34" s="7"/>
      <c r="B34" s="7"/>
      <c r="C34" s="7"/>
      <c r="D34" s="122"/>
      <c r="J34" s="7"/>
      <c r="L34" s="6"/>
    </row>
  </sheetData>
  <mergeCells count="4">
    <mergeCell ref="A31:L31"/>
    <mergeCell ref="A32:L32"/>
    <mergeCell ref="A30:L30"/>
    <mergeCell ref="A29:L29"/>
  </mergeCells>
  <pageMargins left="0.75" right="0.75" top="1" bottom="0.92" header="0.5" footer="0.5"/>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AV33"/>
  <sheetViews>
    <sheetView zoomScaleNormal="100" workbookViewId="0"/>
  </sheetViews>
  <sheetFormatPr defaultColWidth="8.85546875" defaultRowHeight="11.25" x14ac:dyDescent="0.2"/>
  <cols>
    <col min="1" max="1" width="20.42578125" style="105" customWidth="1"/>
    <col min="2" max="2" width="8.7109375" style="105" bestFit="1" customWidth="1"/>
    <col min="3" max="3" width="10.28515625" style="105" bestFit="1" customWidth="1"/>
    <col min="4" max="4" width="12.140625" style="105" customWidth="1"/>
    <col min="5" max="5" width="10.42578125" style="105" bestFit="1" customWidth="1"/>
    <col min="6" max="6" width="10.28515625" style="105" customWidth="1"/>
    <col min="7" max="7" width="12" style="105" bestFit="1" customWidth="1"/>
    <col min="8" max="8" width="10.28515625" style="105" bestFit="1" customWidth="1"/>
    <col min="9" max="9" width="8.7109375" style="105" bestFit="1" customWidth="1"/>
    <col min="10" max="10" width="1.42578125" style="105" customWidth="1"/>
    <col min="11" max="11" width="10" style="105" customWidth="1"/>
    <col min="12" max="12" width="10.42578125" style="105" bestFit="1" customWidth="1"/>
    <col min="13" max="14" width="8.7109375" style="105" bestFit="1" customWidth="1"/>
    <col min="15" max="16" width="4.7109375" style="40" customWidth="1"/>
    <col min="17" max="29" width="9.140625" style="40" customWidth="1"/>
    <col min="30" max="169" width="9.140625" style="40"/>
    <col min="170" max="170" width="12.85546875" style="40" customWidth="1"/>
    <col min="171" max="171" width="9.140625" style="40"/>
    <col min="172" max="172" width="0.85546875" style="40" customWidth="1"/>
    <col min="173" max="173" width="9.140625" style="40"/>
    <col min="174" max="174" width="0.85546875" style="40" customWidth="1"/>
    <col min="175" max="175" width="9.140625" style="40"/>
    <col min="176" max="176" width="1" style="40" customWidth="1"/>
    <col min="177" max="177" width="9.140625" style="40"/>
    <col min="178" max="178" width="1" style="40" customWidth="1"/>
    <col min="179" max="179" width="8.7109375" style="40" bestFit="1" customWidth="1"/>
    <col min="180" max="180" width="10.28515625" style="40" bestFit="1" customWidth="1"/>
    <col min="181" max="182" width="10.42578125" style="40" bestFit="1" customWidth="1"/>
    <col min="183" max="183" width="14" style="40" bestFit="1" customWidth="1"/>
    <col min="184" max="184" width="12" style="40" bestFit="1" customWidth="1"/>
    <col min="185" max="185" width="10.28515625" style="40" bestFit="1" customWidth="1"/>
    <col min="186" max="186" width="8.7109375" style="40" bestFit="1" customWidth="1"/>
    <col min="187" max="187" width="0.85546875" style="40" customWidth="1"/>
    <col min="188" max="188" width="12.42578125" style="40" customWidth="1"/>
    <col min="189" max="189" width="10" style="40" customWidth="1"/>
    <col min="190" max="190" width="10.42578125" style="40" bestFit="1" customWidth="1"/>
    <col min="191" max="191" width="7.85546875" style="40" bestFit="1" customWidth="1"/>
    <col min="192" max="192" width="8.7109375" style="40" bestFit="1" customWidth="1"/>
    <col min="193" max="425" width="9.140625" style="40"/>
    <col min="426" max="426" width="12.85546875" style="40" customWidth="1"/>
    <col min="427" max="427" width="9.140625" style="40"/>
    <col min="428" max="428" width="0.85546875" style="40" customWidth="1"/>
    <col min="429" max="429" width="9.140625" style="40"/>
    <col min="430" max="430" width="0.85546875" style="40" customWidth="1"/>
    <col min="431" max="431" width="9.140625" style="40"/>
    <col min="432" max="432" width="1" style="40" customWidth="1"/>
    <col min="433" max="433" width="9.140625" style="40"/>
    <col min="434" max="434" width="1" style="40" customWidth="1"/>
    <col min="435" max="435" width="8.7109375" style="40" bestFit="1" customWidth="1"/>
    <col min="436" max="436" width="10.28515625" style="40" bestFit="1" customWidth="1"/>
    <col min="437" max="438" width="10.42578125" style="40" bestFit="1" customWidth="1"/>
    <col min="439" max="439" width="14" style="40" bestFit="1" customWidth="1"/>
    <col min="440" max="440" width="12" style="40" bestFit="1" customWidth="1"/>
    <col min="441" max="441" width="10.28515625" style="40" bestFit="1" customWidth="1"/>
    <col min="442" max="442" width="8.7109375" style="40" bestFit="1" customWidth="1"/>
    <col min="443" max="443" width="0.85546875" style="40" customWidth="1"/>
    <col min="444" max="444" width="12.42578125" style="40" customWidth="1"/>
    <col min="445" max="445" width="10" style="40" customWidth="1"/>
    <col min="446" max="446" width="10.42578125" style="40" bestFit="1" customWidth="1"/>
    <col min="447" max="447" width="7.85546875" style="40" bestFit="1" customWidth="1"/>
    <col min="448" max="448" width="8.7109375" style="40" bestFit="1" customWidth="1"/>
    <col min="449" max="681" width="9.140625" style="40"/>
    <col min="682" max="682" width="12.85546875" style="40" customWidth="1"/>
    <col min="683" max="683" width="9.140625" style="40"/>
    <col min="684" max="684" width="0.85546875" style="40" customWidth="1"/>
    <col min="685" max="685" width="9.140625" style="40"/>
    <col min="686" max="686" width="0.85546875" style="40" customWidth="1"/>
    <col min="687" max="687" width="9.140625" style="40"/>
    <col min="688" max="688" width="1" style="40" customWidth="1"/>
    <col min="689" max="689" width="9.140625" style="40"/>
    <col min="690" max="690" width="1" style="40" customWidth="1"/>
    <col min="691" max="691" width="8.7109375" style="40" bestFit="1" customWidth="1"/>
    <col min="692" max="692" width="10.28515625" style="40" bestFit="1" customWidth="1"/>
    <col min="693" max="694" width="10.42578125" style="40" bestFit="1" customWidth="1"/>
    <col min="695" max="695" width="14" style="40" bestFit="1" customWidth="1"/>
    <col min="696" max="696" width="12" style="40" bestFit="1" customWidth="1"/>
    <col min="697" max="697" width="10.28515625" style="40" bestFit="1" customWidth="1"/>
    <col min="698" max="698" width="8.7109375" style="40" bestFit="1" customWidth="1"/>
    <col min="699" max="699" width="0.85546875" style="40" customWidth="1"/>
    <col min="700" max="700" width="12.42578125" style="40" customWidth="1"/>
    <col min="701" max="701" width="10" style="40" customWidth="1"/>
    <col min="702" max="702" width="10.42578125" style="40" bestFit="1" customWidth="1"/>
    <col min="703" max="703" width="7.85546875" style="40" bestFit="1" customWidth="1"/>
    <col min="704" max="704" width="8.7109375" style="40" bestFit="1" customWidth="1"/>
    <col min="705" max="937" width="9.140625" style="40"/>
    <col min="938" max="938" width="12.85546875" style="40" customWidth="1"/>
    <col min="939" max="939" width="9.140625" style="40"/>
    <col min="940" max="940" width="0.85546875" style="40" customWidth="1"/>
    <col min="941" max="941" width="9.140625" style="40"/>
    <col min="942" max="942" width="0.85546875" style="40" customWidth="1"/>
    <col min="943" max="943" width="9.140625" style="40"/>
    <col min="944" max="944" width="1" style="40" customWidth="1"/>
    <col min="945" max="945" width="9.140625" style="40"/>
    <col min="946" max="946" width="1" style="40" customWidth="1"/>
    <col min="947" max="947" width="8.7109375" style="40" bestFit="1" customWidth="1"/>
    <col min="948" max="948" width="10.28515625" style="40" bestFit="1" customWidth="1"/>
    <col min="949" max="950" width="10.42578125" style="40" bestFit="1" customWidth="1"/>
    <col min="951" max="951" width="14" style="40" bestFit="1" customWidth="1"/>
    <col min="952" max="952" width="12" style="40" bestFit="1" customWidth="1"/>
    <col min="953" max="953" width="10.28515625" style="40" bestFit="1" customWidth="1"/>
    <col min="954" max="954" width="8.7109375" style="40" bestFit="1" customWidth="1"/>
    <col min="955" max="955" width="0.85546875" style="40" customWidth="1"/>
    <col min="956" max="956" width="12.42578125" style="40" customWidth="1"/>
    <col min="957" max="957" width="10" style="40" customWidth="1"/>
    <col min="958" max="958" width="10.42578125" style="40" bestFit="1" customWidth="1"/>
    <col min="959" max="959" width="7.85546875" style="40" bestFit="1" customWidth="1"/>
    <col min="960" max="960" width="8.7109375" style="40" bestFit="1" customWidth="1"/>
    <col min="961" max="1193" width="9.140625" style="40"/>
    <col min="1194" max="1194" width="12.85546875" style="40" customWidth="1"/>
    <col min="1195" max="1195" width="9.140625" style="40"/>
    <col min="1196" max="1196" width="0.85546875" style="40" customWidth="1"/>
    <col min="1197" max="1197" width="9.140625" style="40"/>
    <col min="1198" max="1198" width="0.85546875" style="40" customWidth="1"/>
    <col min="1199" max="1199" width="9.140625" style="40"/>
    <col min="1200" max="1200" width="1" style="40" customWidth="1"/>
    <col min="1201" max="1201" width="9.140625" style="40"/>
    <col min="1202" max="1202" width="1" style="40" customWidth="1"/>
    <col min="1203" max="1203" width="8.7109375" style="40" bestFit="1" customWidth="1"/>
    <col min="1204" max="1204" width="10.28515625" style="40" bestFit="1" customWidth="1"/>
    <col min="1205" max="1206" width="10.42578125" style="40" bestFit="1" customWidth="1"/>
    <col min="1207" max="1207" width="14" style="40" bestFit="1" customWidth="1"/>
    <col min="1208" max="1208" width="12" style="40" bestFit="1" customWidth="1"/>
    <col min="1209" max="1209" width="10.28515625" style="40" bestFit="1" customWidth="1"/>
    <col min="1210" max="1210" width="8.7109375" style="40" bestFit="1" customWidth="1"/>
    <col min="1211" max="1211" width="0.85546875" style="40" customWidth="1"/>
    <col min="1212" max="1212" width="12.42578125" style="40" customWidth="1"/>
    <col min="1213" max="1213" width="10" style="40" customWidth="1"/>
    <col min="1214" max="1214" width="10.42578125" style="40" bestFit="1" customWidth="1"/>
    <col min="1215" max="1215" width="7.85546875" style="40" bestFit="1" customWidth="1"/>
    <col min="1216" max="1216" width="8.7109375" style="40" bestFit="1" customWidth="1"/>
    <col min="1217" max="1449" width="9.140625" style="40"/>
    <col min="1450" max="1450" width="12.85546875" style="40" customWidth="1"/>
    <col min="1451" max="1451" width="9.140625" style="40"/>
    <col min="1452" max="1452" width="0.85546875" style="40" customWidth="1"/>
    <col min="1453" max="1453" width="9.140625" style="40"/>
    <col min="1454" max="1454" width="0.85546875" style="40" customWidth="1"/>
    <col min="1455" max="1455" width="9.140625" style="40"/>
    <col min="1456" max="1456" width="1" style="40" customWidth="1"/>
    <col min="1457" max="1457" width="9.140625" style="40"/>
    <col min="1458" max="1458" width="1" style="40" customWidth="1"/>
    <col min="1459" max="1459" width="8.7109375" style="40" bestFit="1" customWidth="1"/>
    <col min="1460" max="1460" width="10.28515625" style="40" bestFit="1" customWidth="1"/>
    <col min="1461" max="1462" width="10.42578125" style="40" bestFit="1" customWidth="1"/>
    <col min="1463" max="1463" width="14" style="40" bestFit="1" customWidth="1"/>
    <col min="1464" max="1464" width="12" style="40" bestFit="1" customWidth="1"/>
    <col min="1465" max="1465" width="10.28515625" style="40" bestFit="1" customWidth="1"/>
    <col min="1466" max="1466" width="8.7109375" style="40" bestFit="1" customWidth="1"/>
    <col min="1467" max="1467" width="0.85546875" style="40" customWidth="1"/>
    <col min="1468" max="1468" width="12.42578125" style="40" customWidth="1"/>
    <col min="1469" max="1469" width="10" style="40" customWidth="1"/>
    <col min="1470" max="1470" width="10.42578125" style="40" bestFit="1" customWidth="1"/>
    <col min="1471" max="1471" width="7.85546875" style="40" bestFit="1" customWidth="1"/>
    <col min="1472" max="1472" width="8.7109375" style="40" bestFit="1" customWidth="1"/>
    <col min="1473" max="1705" width="9.140625" style="40"/>
    <col min="1706" max="1706" width="12.85546875" style="40" customWidth="1"/>
    <col min="1707" max="1707" width="9.140625" style="40"/>
    <col min="1708" max="1708" width="0.85546875" style="40" customWidth="1"/>
    <col min="1709" max="1709" width="9.140625" style="40"/>
    <col min="1710" max="1710" width="0.85546875" style="40" customWidth="1"/>
    <col min="1711" max="1711" width="9.140625" style="40"/>
    <col min="1712" max="1712" width="1" style="40" customWidth="1"/>
    <col min="1713" max="1713" width="9.140625" style="40"/>
    <col min="1714" max="1714" width="1" style="40" customWidth="1"/>
    <col min="1715" max="1715" width="8.7109375" style="40" bestFit="1" customWidth="1"/>
    <col min="1716" max="1716" width="10.28515625" style="40" bestFit="1" customWidth="1"/>
    <col min="1717" max="1718" width="10.42578125" style="40" bestFit="1" customWidth="1"/>
    <col min="1719" max="1719" width="14" style="40" bestFit="1" customWidth="1"/>
    <col min="1720" max="1720" width="12" style="40" bestFit="1" customWidth="1"/>
    <col min="1721" max="1721" width="10.28515625" style="40" bestFit="1" customWidth="1"/>
    <col min="1722" max="1722" width="8.7109375" style="40" bestFit="1" customWidth="1"/>
    <col min="1723" max="1723" width="0.85546875" style="40" customWidth="1"/>
    <col min="1724" max="1724" width="12.42578125" style="40" customWidth="1"/>
    <col min="1725" max="1725" width="10" style="40" customWidth="1"/>
    <col min="1726" max="1726" width="10.42578125" style="40" bestFit="1" customWidth="1"/>
    <col min="1727" max="1727" width="7.85546875" style="40" bestFit="1" customWidth="1"/>
    <col min="1728" max="1728" width="8.7109375" style="40" bestFit="1" customWidth="1"/>
    <col min="1729" max="1961" width="9.140625" style="40"/>
    <col min="1962" max="1962" width="12.85546875" style="40" customWidth="1"/>
    <col min="1963" max="1963" width="9.140625" style="40"/>
    <col min="1964" max="1964" width="0.85546875" style="40" customWidth="1"/>
    <col min="1965" max="1965" width="9.140625" style="40"/>
    <col min="1966" max="1966" width="0.85546875" style="40" customWidth="1"/>
    <col min="1967" max="1967" width="9.140625" style="40"/>
    <col min="1968" max="1968" width="1" style="40" customWidth="1"/>
    <col min="1969" max="1969" width="9.140625" style="40"/>
    <col min="1970" max="1970" width="1" style="40" customWidth="1"/>
    <col min="1971" max="1971" width="8.7109375" style="40" bestFit="1" customWidth="1"/>
    <col min="1972" max="1972" width="10.28515625" style="40" bestFit="1" customWidth="1"/>
    <col min="1973" max="1974" width="10.42578125" style="40" bestFit="1" customWidth="1"/>
    <col min="1975" max="1975" width="14" style="40" bestFit="1" customWidth="1"/>
    <col min="1976" max="1976" width="12" style="40" bestFit="1" customWidth="1"/>
    <col min="1977" max="1977" width="10.28515625" style="40" bestFit="1" customWidth="1"/>
    <col min="1978" max="1978" width="8.7109375" style="40" bestFit="1" customWidth="1"/>
    <col min="1979" max="1979" width="0.85546875" style="40" customWidth="1"/>
    <col min="1980" max="1980" width="12.42578125" style="40" customWidth="1"/>
    <col min="1981" max="1981" width="10" style="40" customWidth="1"/>
    <col min="1982" max="1982" width="10.42578125" style="40" bestFit="1" customWidth="1"/>
    <col min="1983" max="1983" width="7.85546875" style="40" bestFit="1" customWidth="1"/>
    <col min="1984" max="1984" width="8.7109375" style="40" bestFit="1" customWidth="1"/>
    <col min="1985" max="2217" width="9.140625" style="40"/>
    <col min="2218" max="2218" width="12.85546875" style="40" customWidth="1"/>
    <col min="2219" max="2219" width="9.140625" style="40"/>
    <col min="2220" max="2220" width="0.85546875" style="40" customWidth="1"/>
    <col min="2221" max="2221" width="9.140625" style="40"/>
    <col min="2222" max="2222" width="0.85546875" style="40" customWidth="1"/>
    <col min="2223" max="2223" width="9.140625" style="40"/>
    <col min="2224" max="2224" width="1" style="40" customWidth="1"/>
    <col min="2225" max="2225" width="9.140625" style="40"/>
    <col min="2226" max="2226" width="1" style="40" customWidth="1"/>
    <col min="2227" max="2227" width="8.7109375" style="40" bestFit="1" customWidth="1"/>
    <col min="2228" max="2228" width="10.28515625" style="40" bestFit="1" customWidth="1"/>
    <col min="2229" max="2230" width="10.42578125" style="40" bestFit="1" customWidth="1"/>
    <col min="2231" max="2231" width="14" style="40" bestFit="1" customWidth="1"/>
    <col min="2232" max="2232" width="12" style="40" bestFit="1" customWidth="1"/>
    <col min="2233" max="2233" width="10.28515625" style="40" bestFit="1" customWidth="1"/>
    <col min="2234" max="2234" width="8.7109375" style="40" bestFit="1" customWidth="1"/>
    <col min="2235" max="2235" width="0.85546875" style="40" customWidth="1"/>
    <col min="2236" max="2236" width="12.42578125" style="40" customWidth="1"/>
    <col min="2237" max="2237" width="10" style="40" customWidth="1"/>
    <col min="2238" max="2238" width="10.42578125" style="40" bestFit="1" customWidth="1"/>
    <col min="2239" max="2239" width="7.85546875" style="40" bestFit="1" customWidth="1"/>
    <col min="2240" max="2240" width="8.7109375" style="40" bestFit="1" customWidth="1"/>
    <col min="2241" max="2473" width="9.140625" style="40"/>
    <col min="2474" max="2474" width="12.85546875" style="40" customWidth="1"/>
    <col min="2475" max="2475" width="9.140625" style="40"/>
    <col min="2476" max="2476" width="0.85546875" style="40" customWidth="1"/>
    <col min="2477" max="2477" width="9.140625" style="40"/>
    <col min="2478" max="2478" width="0.85546875" style="40" customWidth="1"/>
    <col min="2479" max="2479" width="9.140625" style="40"/>
    <col min="2480" max="2480" width="1" style="40" customWidth="1"/>
    <col min="2481" max="2481" width="9.140625" style="40"/>
    <col min="2482" max="2482" width="1" style="40" customWidth="1"/>
    <col min="2483" max="2483" width="8.7109375" style="40" bestFit="1" customWidth="1"/>
    <col min="2484" max="2484" width="10.28515625" style="40" bestFit="1" customWidth="1"/>
    <col min="2485" max="2486" width="10.42578125" style="40" bestFit="1" customWidth="1"/>
    <col min="2487" max="2487" width="14" style="40" bestFit="1" customWidth="1"/>
    <col min="2488" max="2488" width="12" style="40" bestFit="1" customWidth="1"/>
    <col min="2489" max="2489" width="10.28515625" style="40" bestFit="1" customWidth="1"/>
    <col min="2490" max="2490" width="8.7109375" style="40" bestFit="1" customWidth="1"/>
    <col min="2491" max="2491" width="0.85546875" style="40" customWidth="1"/>
    <col min="2492" max="2492" width="12.42578125" style="40" customWidth="1"/>
    <col min="2493" max="2493" width="10" style="40" customWidth="1"/>
    <col min="2494" max="2494" width="10.42578125" style="40" bestFit="1" customWidth="1"/>
    <col min="2495" max="2495" width="7.85546875" style="40" bestFit="1" customWidth="1"/>
    <col min="2496" max="2496" width="8.7109375" style="40" bestFit="1" customWidth="1"/>
    <col min="2497" max="2729" width="9.140625" style="40"/>
    <col min="2730" max="2730" width="12.85546875" style="40" customWidth="1"/>
    <col min="2731" max="2731" width="9.140625" style="40"/>
    <col min="2732" max="2732" width="0.85546875" style="40" customWidth="1"/>
    <col min="2733" max="2733" width="9.140625" style="40"/>
    <col min="2734" max="2734" width="0.85546875" style="40" customWidth="1"/>
    <col min="2735" max="2735" width="9.140625" style="40"/>
    <col min="2736" max="2736" width="1" style="40" customWidth="1"/>
    <col min="2737" max="2737" width="9.140625" style="40"/>
    <col min="2738" max="2738" width="1" style="40" customWidth="1"/>
    <col min="2739" max="2739" width="8.7109375" style="40" bestFit="1" customWidth="1"/>
    <col min="2740" max="2740" width="10.28515625" style="40" bestFit="1" customWidth="1"/>
    <col min="2741" max="2742" width="10.42578125" style="40" bestFit="1" customWidth="1"/>
    <col min="2743" max="2743" width="14" style="40" bestFit="1" customWidth="1"/>
    <col min="2744" max="2744" width="12" style="40" bestFit="1" customWidth="1"/>
    <col min="2745" max="2745" width="10.28515625" style="40" bestFit="1" customWidth="1"/>
    <col min="2746" max="2746" width="8.7109375" style="40" bestFit="1" customWidth="1"/>
    <col min="2747" max="2747" width="0.85546875" style="40" customWidth="1"/>
    <col min="2748" max="2748" width="12.42578125" style="40" customWidth="1"/>
    <col min="2749" max="2749" width="10" style="40" customWidth="1"/>
    <col min="2750" max="2750" width="10.42578125" style="40" bestFit="1" customWidth="1"/>
    <col min="2751" max="2751" width="7.85546875" style="40" bestFit="1" customWidth="1"/>
    <col min="2752" max="2752" width="8.7109375" style="40" bestFit="1" customWidth="1"/>
    <col min="2753" max="2985" width="9.140625" style="40"/>
    <col min="2986" max="2986" width="12.85546875" style="40" customWidth="1"/>
    <col min="2987" max="2987" width="9.140625" style="40"/>
    <col min="2988" max="2988" width="0.85546875" style="40" customWidth="1"/>
    <col min="2989" max="2989" width="9.140625" style="40"/>
    <col min="2990" max="2990" width="0.85546875" style="40" customWidth="1"/>
    <col min="2991" max="2991" width="9.140625" style="40"/>
    <col min="2992" max="2992" width="1" style="40" customWidth="1"/>
    <col min="2993" max="2993" width="9.140625" style="40"/>
    <col min="2994" max="2994" width="1" style="40" customWidth="1"/>
    <col min="2995" max="2995" width="8.7109375" style="40" bestFit="1" customWidth="1"/>
    <col min="2996" max="2996" width="10.28515625" style="40" bestFit="1" customWidth="1"/>
    <col min="2997" max="2998" width="10.42578125" style="40" bestFit="1" customWidth="1"/>
    <col min="2999" max="2999" width="14" style="40" bestFit="1" customWidth="1"/>
    <col min="3000" max="3000" width="12" style="40" bestFit="1" customWidth="1"/>
    <col min="3001" max="3001" width="10.28515625" style="40" bestFit="1" customWidth="1"/>
    <col min="3002" max="3002" width="8.7109375" style="40" bestFit="1" customWidth="1"/>
    <col min="3003" max="3003" width="0.85546875" style="40" customWidth="1"/>
    <col min="3004" max="3004" width="12.42578125" style="40" customWidth="1"/>
    <col min="3005" max="3005" width="10" style="40" customWidth="1"/>
    <col min="3006" max="3006" width="10.42578125" style="40" bestFit="1" customWidth="1"/>
    <col min="3007" max="3007" width="7.85546875" style="40" bestFit="1" customWidth="1"/>
    <col min="3008" max="3008" width="8.7109375" style="40" bestFit="1" customWidth="1"/>
    <col min="3009" max="3241" width="9.140625" style="40"/>
    <col min="3242" max="3242" width="12.85546875" style="40" customWidth="1"/>
    <col min="3243" max="3243" width="9.140625" style="40"/>
    <col min="3244" max="3244" width="0.85546875" style="40" customWidth="1"/>
    <col min="3245" max="3245" width="9.140625" style="40"/>
    <col min="3246" max="3246" width="0.85546875" style="40" customWidth="1"/>
    <col min="3247" max="3247" width="9.140625" style="40"/>
    <col min="3248" max="3248" width="1" style="40" customWidth="1"/>
    <col min="3249" max="3249" width="9.140625" style="40"/>
    <col min="3250" max="3250" width="1" style="40" customWidth="1"/>
    <col min="3251" max="3251" width="8.7109375" style="40" bestFit="1" customWidth="1"/>
    <col min="3252" max="3252" width="10.28515625" style="40" bestFit="1" customWidth="1"/>
    <col min="3253" max="3254" width="10.42578125" style="40" bestFit="1" customWidth="1"/>
    <col min="3255" max="3255" width="14" style="40" bestFit="1" customWidth="1"/>
    <col min="3256" max="3256" width="12" style="40" bestFit="1" customWidth="1"/>
    <col min="3257" max="3257" width="10.28515625" style="40" bestFit="1" customWidth="1"/>
    <col min="3258" max="3258" width="8.7109375" style="40" bestFit="1" customWidth="1"/>
    <col min="3259" max="3259" width="0.85546875" style="40" customWidth="1"/>
    <col min="3260" max="3260" width="12.42578125" style="40" customWidth="1"/>
    <col min="3261" max="3261" width="10" style="40" customWidth="1"/>
    <col min="3262" max="3262" width="10.42578125" style="40" bestFit="1" customWidth="1"/>
    <col min="3263" max="3263" width="7.85546875" style="40" bestFit="1" customWidth="1"/>
    <col min="3264" max="3264" width="8.7109375" style="40" bestFit="1" customWidth="1"/>
    <col min="3265" max="3497" width="9.140625" style="40"/>
    <col min="3498" max="3498" width="12.85546875" style="40" customWidth="1"/>
    <col min="3499" max="3499" width="9.140625" style="40"/>
    <col min="3500" max="3500" width="0.85546875" style="40" customWidth="1"/>
    <col min="3501" max="3501" width="9.140625" style="40"/>
    <col min="3502" max="3502" width="0.85546875" style="40" customWidth="1"/>
    <col min="3503" max="3503" width="9.140625" style="40"/>
    <col min="3504" max="3504" width="1" style="40" customWidth="1"/>
    <col min="3505" max="3505" width="9.140625" style="40"/>
    <col min="3506" max="3506" width="1" style="40" customWidth="1"/>
    <col min="3507" max="3507" width="8.7109375" style="40" bestFit="1" customWidth="1"/>
    <col min="3508" max="3508" width="10.28515625" style="40" bestFit="1" customWidth="1"/>
    <col min="3509" max="3510" width="10.42578125" style="40" bestFit="1" customWidth="1"/>
    <col min="3511" max="3511" width="14" style="40" bestFit="1" customWidth="1"/>
    <col min="3512" max="3512" width="12" style="40" bestFit="1" customWidth="1"/>
    <col min="3513" max="3513" width="10.28515625" style="40" bestFit="1" customWidth="1"/>
    <col min="3514" max="3514" width="8.7109375" style="40" bestFit="1" customWidth="1"/>
    <col min="3515" max="3515" width="0.85546875" style="40" customWidth="1"/>
    <col min="3516" max="3516" width="12.42578125" style="40" customWidth="1"/>
    <col min="3517" max="3517" width="10" style="40" customWidth="1"/>
    <col min="3518" max="3518" width="10.42578125" style="40" bestFit="1" customWidth="1"/>
    <col min="3519" max="3519" width="7.85546875" style="40" bestFit="1" customWidth="1"/>
    <col min="3520" max="3520" width="8.7109375" style="40" bestFit="1" customWidth="1"/>
    <col min="3521" max="3753" width="9.140625" style="40"/>
    <col min="3754" max="3754" width="12.85546875" style="40" customWidth="1"/>
    <col min="3755" max="3755" width="9.140625" style="40"/>
    <col min="3756" max="3756" width="0.85546875" style="40" customWidth="1"/>
    <col min="3757" max="3757" width="9.140625" style="40"/>
    <col min="3758" max="3758" width="0.85546875" style="40" customWidth="1"/>
    <col min="3759" max="3759" width="9.140625" style="40"/>
    <col min="3760" max="3760" width="1" style="40" customWidth="1"/>
    <col min="3761" max="3761" width="9.140625" style="40"/>
    <col min="3762" max="3762" width="1" style="40" customWidth="1"/>
    <col min="3763" max="3763" width="8.7109375" style="40" bestFit="1" customWidth="1"/>
    <col min="3764" max="3764" width="10.28515625" style="40" bestFit="1" customWidth="1"/>
    <col min="3765" max="3766" width="10.42578125" style="40" bestFit="1" customWidth="1"/>
    <col min="3767" max="3767" width="14" style="40" bestFit="1" customWidth="1"/>
    <col min="3768" max="3768" width="12" style="40" bestFit="1" customWidth="1"/>
    <col min="3769" max="3769" width="10.28515625" style="40" bestFit="1" customWidth="1"/>
    <col min="3770" max="3770" width="8.7109375" style="40" bestFit="1" customWidth="1"/>
    <col min="3771" max="3771" width="0.85546875" style="40" customWidth="1"/>
    <col min="3772" max="3772" width="12.42578125" style="40" customWidth="1"/>
    <col min="3773" max="3773" width="10" style="40" customWidth="1"/>
    <col min="3774" max="3774" width="10.42578125" style="40" bestFit="1" customWidth="1"/>
    <col min="3775" max="3775" width="7.85546875" style="40" bestFit="1" customWidth="1"/>
    <col min="3776" max="3776" width="8.7109375" style="40" bestFit="1" customWidth="1"/>
    <col min="3777" max="4009" width="9.140625" style="40"/>
    <col min="4010" max="4010" width="12.85546875" style="40" customWidth="1"/>
    <col min="4011" max="4011" width="9.140625" style="40"/>
    <col min="4012" max="4012" width="0.85546875" style="40" customWidth="1"/>
    <col min="4013" max="4013" width="9.140625" style="40"/>
    <col min="4014" max="4014" width="0.85546875" style="40" customWidth="1"/>
    <col min="4015" max="4015" width="9.140625" style="40"/>
    <col min="4016" max="4016" width="1" style="40" customWidth="1"/>
    <col min="4017" max="4017" width="9.140625" style="40"/>
    <col min="4018" max="4018" width="1" style="40" customWidth="1"/>
    <col min="4019" max="4019" width="8.7109375" style="40" bestFit="1" customWidth="1"/>
    <col min="4020" max="4020" width="10.28515625" style="40" bestFit="1" customWidth="1"/>
    <col min="4021" max="4022" width="10.42578125" style="40" bestFit="1" customWidth="1"/>
    <col min="4023" max="4023" width="14" style="40" bestFit="1" customWidth="1"/>
    <col min="4024" max="4024" width="12" style="40" bestFit="1" customWidth="1"/>
    <col min="4025" max="4025" width="10.28515625" style="40" bestFit="1" customWidth="1"/>
    <col min="4026" max="4026" width="8.7109375" style="40" bestFit="1" customWidth="1"/>
    <col min="4027" max="4027" width="0.85546875" style="40" customWidth="1"/>
    <col min="4028" max="4028" width="12.42578125" style="40" customWidth="1"/>
    <col min="4029" max="4029" width="10" style="40" customWidth="1"/>
    <col min="4030" max="4030" width="10.42578125" style="40" bestFit="1" customWidth="1"/>
    <col min="4031" max="4031" width="7.85546875" style="40" bestFit="1" customWidth="1"/>
    <col min="4032" max="4032" width="8.7109375" style="40" bestFit="1" customWidth="1"/>
    <col min="4033" max="4265" width="9.140625" style="40"/>
    <col min="4266" max="4266" width="12.85546875" style="40" customWidth="1"/>
    <col min="4267" max="4267" width="9.140625" style="40"/>
    <col min="4268" max="4268" width="0.85546875" style="40" customWidth="1"/>
    <col min="4269" max="4269" width="9.140625" style="40"/>
    <col min="4270" max="4270" width="0.85546875" style="40" customWidth="1"/>
    <col min="4271" max="4271" width="9.140625" style="40"/>
    <col min="4272" max="4272" width="1" style="40" customWidth="1"/>
    <col min="4273" max="4273" width="9.140625" style="40"/>
    <col min="4274" max="4274" width="1" style="40" customWidth="1"/>
    <col min="4275" max="4275" width="8.7109375" style="40" bestFit="1" customWidth="1"/>
    <col min="4276" max="4276" width="10.28515625" style="40" bestFit="1" customWidth="1"/>
    <col min="4277" max="4278" width="10.42578125" style="40" bestFit="1" customWidth="1"/>
    <col min="4279" max="4279" width="14" style="40" bestFit="1" customWidth="1"/>
    <col min="4280" max="4280" width="12" style="40" bestFit="1" customWidth="1"/>
    <col min="4281" max="4281" width="10.28515625" style="40" bestFit="1" customWidth="1"/>
    <col min="4282" max="4282" width="8.7109375" style="40" bestFit="1" customWidth="1"/>
    <col min="4283" max="4283" width="0.85546875" style="40" customWidth="1"/>
    <col min="4284" max="4284" width="12.42578125" style="40" customWidth="1"/>
    <col min="4285" max="4285" width="10" style="40" customWidth="1"/>
    <col min="4286" max="4286" width="10.42578125" style="40" bestFit="1" customWidth="1"/>
    <col min="4287" max="4287" width="7.85546875" style="40" bestFit="1" customWidth="1"/>
    <col min="4288" max="4288" width="8.7109375" style="40" bestFit="1" customWidth="1"/>
    <col min="4289" max="4521" width="9.140625" style="40"/>
    <col min="4522" max="4522" width="12.85546875" style="40" customWidth="1"/>
    <col min="4523" max="4523" width="9.140625" style="40"/>
    <col min="4524" max="4524" width="0.85546875" style="40" customWidth="1"/>
    <col min="4525" max="4525" width="9.140625" style="40"/>
    <col min="4526" max="4526" width="0.85546875" style="40" customWidth="1"/>
    <col min="4527" max="4527" width="9.140625" style="40"/>
    <col min="4528" max="4528" width="1" style="40" customWidth="1"/>
    <col min="4529" max="4529" width="9.140625" style="40"/>
    <col min="4530" max="4530" width="1" style="40" customWidth="1"/>
    <col min="4531" max="4531" width="8.7109375" style="40" bestFit="1" customWidth="1"/>
    <col min="4532" max="4532" width="10.28515625" style="40" bestFit="1" customWidth="1"/>
    <col min="4533" max="4534" width="10.42578125" style="40" bestFit="1" customWidth="1"/>
    <col min="4535" max="4535" width="14" style="40" bestFit="1" customWidth="1"/>
    <col min="4536" max="4536" width="12" style="40" bestFit="1" customWidth="1"/>
    <col min="4537" max="4537" width="10.28515625" style="40" bestFit="1" customWidth="1"/>
    <col min="4538" max="4538" width="8.7109375" style="40" bestFit="1" customWidth="1"/>
    <col min="4539" max="4539" width="0.85546875" style="40" customWidth="1"/>
    <col min="4540" max="4540" width="12.42578125" style="40" customWidth="1"/>
    <col min="4541" max="4541" width="10" style="40" customWidth="1"/>
    <col min="4542" max="4542" width="10.42578125" style="40" bestFit="1" customWidth="1"/>
    <col min="4543" max="4543" width="7.85546875" style="40" bestFit="1" customWidth="1"/>
    <col min="4544" max="4544" width="8.7109375" style="40" bestFit="1" customWidth="1"/>
    <col min="4545" max="4777" width="9.140625" style="40"/>
    <col min="4778" max="4778" width="12.85546875" style="40" customWidth="1"/>
    <col min="4779" max="4779" width="9.140625" style="40"/>
    <col min="4780" max="4780" width="0.85546875" style="40" customWidth="1"/>
    <col min="4781" max="4781" width="9.140625" style="40"/>
    <col min="4782" max="4782" width="0.85546875" style="40" customWidth="1"/>
    <col min="4783" max="4783" width="9.140625" style="40"/>
    <col min="4784" max="4784" width="1" style="40" customWidth="1"/>
    <col min="4785" max="4785" width="9.140625" style="40"/>
    <col min="4786" max="4786" width="1" style="40" customWidth="1"/>
    <col min="4787" max="4787" width="8.7109375" style="40" bestFit="1" customWidth="1"/>
    <col min="4788" max="4788" width="10.28515625" style="40" bestFit="1" customWidth="1"/>
    <col min="4789" max="4790" width="10.42578125" style="40" bestFit="1" customWidth="1"/>
    <col min="4791" max="4791" width="14" style="40" bestFit="1" customWidth="1"/>
    <col min="4792" max="4792" width="12" style="40" bestFit="1" customWidth="1"/>
    <col min="4793" max="4793" width="10.28515625" style="40" bestFit="1" customWidth="1"/>
    <col min="4794" max="4794" width="8.7109375" style="40" bestFit="1" customWidth="1"/>
    <col min="4795" max="4795" width="0.85546875" style="40" customWidth="1"/>
    <col min="4796" max="4796" width="12.42578125" style="40" customWidth="1"/>
    <col min="4797" max="4797" width="10" style="40" customWidth="1"/>
    <col min="4798" max="4798" width="10.42578125" style="40" bestFit="1" customWidth="1"/>
    <col min="4799" max="4799" width="7.85546875" style="40" bestFit="1" customWidth="1"/>
    <col min="4800" max="4800" width="8.7109375" style="40" bestFit="1" customWidth="1"/>
    <col min="4801" max="5033" width="9.140625" style="40"/>
    <col min="5034" max="5034" width="12.85546875" style="40" customWidth="1"/>
    <col min="5035" max="5035" width="9.140625" style="40"/>
    <col min="5036" max="5036" width="0.85546875" style="40" customWidth="1"/>
    <col min="5037" max="5037" width="9.140625" style="40"/>
    <col min="5038" max="5038" width="0.85546875" style="40" customWidth="1"/>
    <col min="5039" max="5039" width="9.140625" style="40"/>
    <col min="5040" max="5040" width="1" style="40" customWidth="1"/>
    <col min="5041" max="5041" width="9.140625" style="40"/>
    <col min="5042" max="5042" width="1" style="40" customWidth="1"/>
    <col min="5043" max="5043" width="8.7109375" style="40" bestFit="1" customWidth="1"/>
    <col min="5044" max="5044" width="10.28515625" style="40" bestFit="1" customWidth="1"/>
    <col min="5045" max="5046" width="10.42578125" style="40" bestFit="1" customWidth="1"/>
    <col min="5047" max="5047" width="14" style="40" bestFit="1" customWidth="1"/>
    <col min="5048" max="5048" width="12" style="40" bestFit="1" customWidth="1"/>
    <col min="5049" max="5049" width="10.28515625" style="40" bestFit="1" customWidth="1"/>
    <col min="5050" max="5050" width="8.7109375" style="40" bestFit="1" customWidth="1"/>
    <col min="5051" max="5051" width="0.85546875" style="40" customWidth="1"/>
    <col min="5052" max="5052" width="12.42578125" style="40" customWidth="1"/>
    <col min="5053" max="5053" width="10" style="40" customWidth="1"/>
    <col min="5054" max="5054" width="10.42578125" style="40" bestFit="1" customWidth="1"/>
    <col min="5055" max="5055" width="7.85546875" style="40" bestFit="1" customWidth="1"/>
    <col min="5056" max="5056" width="8.7109375" style="40" bestFit="1" customWidth="1"/>
    <col min="5057" max="5289" width="9.140625" style="40"/>
    <col min="5290" max="5290" width="12.85546875" style="40" customWidth="1"/>
    <col min="5291" max="5291" width="9.140625" style="40"/>
    <col min="5292" max="5292" width="0.85546875" style="40" customWidth="1"/>
    <col min="5293" max="5293" width="9.140625" style="40"/>
    <col min="5294" max="5294" width="0.85546875" style="40" customWidth="1"/>
    <col min="5295" max="5295" width="9.140625" style="40"/>
    <col min="5296" max="5296" width="1" style="40" customWidth="1"/>
    <col min="5297" max="5297" width="9.140625" style="40"/>
    <col min="5298" max="5298" width="1" style="40" customWidth="1"/>
    <col min="5299" max="5299" width="8.7109375" style="40" bestFit="1" customWidth="1"/>
    <col min="5300" max="5300" width="10.28515625" style="40" bestFit="1" customWidth="1"/>
    <col min="5301" max="5302" width="10.42578125" style="40" bestFit="1" customWidth="1"/>
    <col min="5303" max="5303" width="14" style="40" bestFit="1" customWidth="1"/>
    <col min="5304" max="5304" width="12" style="40" bestFit="1" customWidth="1"/>
    <col min="5305" max="5305" width="10.28515625" style="40" bestFit="1" customWidth="1"/>
    <col min="5306" max="5306" width="8.7109375" style="40" bestFit="1" customWidth="1"/>
    <col min="5307" max="5307" width="0.85546875" style="40" customWidth="1"/>
    <col min="5308" max="5308" width="12.42578125" style="40" customWidth="1"/>
    <col min="5309" max="5309" width="10" style="40" customWidth="1"/>
    <col min="5310" max="5310" width="10.42578125" style="40" bestFit="1" customWidth="1"/>
    <col min="5311" max="5311" width="7.85546875" style="40" bestFit="1" customWidth="1"/>
    <col min="5312" max="5312" width="8.7109375" style="40" bestFit="1" customWidth="1"/>
    <col min="5313" max="5545" width="9.140625" style="40"/>
    <col min="5546" max="5546" width="12.85546875" style="40" customWidth="1"/>
    <col min="5547" max="5547" width="9.140625" style="40"/>
    <col min="5548" max="5548" width="0.85546875" style="40" customWidth="1"/>
    <col min="5549" max="5549" width="9.140625" style="40"/>
    <col min="5550" max="5550" width="0.85546875" style="40" customWidth="1"/>
    <col min="5551" max="5551" width="9.140625" style="40"/>
    <col min="5552" max="5552" width="1" style="40" customWidth="1"/>
    <col min="5553" max="5553" width="9.140625" style="40"/>
    <col min="5554" max="5554" width="1" style="40" customWidth="1"/>
    <col min="5555" max="5555" width="8.7109375" style="40" bestFit="1" customWidth="1"/>
    <col min="5556" max="5556" width="10.28515625" style="40" bestFit="1" customWidth="1"/>
    <col min="5557" max="5558" width="10.42578125" style="40" bestFit="1" customWidth="1"/>
    <col min="5559" max="5559" width="14" style="40" bestFit="1" customWidth="1"/>
    <col min="5560" max="5560" width="12" style="40" bestFit="1" customWidth="1"/>
    <col min="5561" max="5561" width="10.28515625" style="40" bestFit="1" customWidth="1"/>
    <col min="5562" max="5562" width="8.7109375" style="40" bestFit="1" customWidth="1"/>
    <col min="5563" max="5563" width="0.85546875" style="40" customWidth="1"/>
    <col min="5564" max="5564" width="12.42578125" style="40" customWidth="1"/>
    <col min="5565" max="5565" width="10" style="40" customWidth="1"/>
    <col min="5566" max="5566" width="10.42578125" style="40" bestFit="1" customWidth="1"/>
    <col min="5567" max="5567" width="7.85546875" style="40" bestFit="1" customWidth="1"/>
    <col min="5568" max="5568" width="8.7109375" style="40" bestFit="1" customWidth="1"/>
    <col min="5569" max="5801" width="9.140625" style="40"/>
    <col min="5802" max="5802" width="12.85546875" style="40" customWidth="1"/>
    <col min="5803" max="5803" width="9.140625" style="40"/>
    <col min="5804" max="5804" width="0.85546875" style="40" customWidth="1"/>
    <col min="5805" max="5805" width="9.140625" style="40"/>
    <col min="5806" max="5806" width="0.85546875" style="40" customWidth="1"/>
    <col min="5807" max="5807" width="9.140625" style="40"/>
    <col min="5808" max="5808" width="1" style="40" customWidth="1"/>
    <col min="5809" max="5809" width="9.140625" style="40"/>
    <col min="5810" max="5810" width="1" style="40" customWidth="1"/>
    <col min="5811" max="5811" width="8.7109375" style="40" bestFit="1" customWidth="1"/>
    <col min="5812" max="5812" width="10.28515625" style="40" bestFit="1" customWidth="1"/>
    <col min="5813" max="5814" width="10.42578125" style="40" bestFit="1" customWidth="1"/>
    <col min="5815" max="5815" width="14" style="40" bestFit="1" customWidth="1"/>
    <col min="5816" max="5816" width="12" style="40" bestFit="1" customWidth="1"/>
    <col min="5817" max="5817" width="10.28515625" style="40" bestFit="1" customWidth="1"/>
    <col min="5818" max="5818" width="8.7109375" style="40" bestFit="1" customWidth="1"/>
    <col min="5819" max="5819" width="0.85546875" style="40" customWidth="1"/>
    <col min="5820" max="5820" width="12.42578125" style="40" customWidth="1"/>
    <col min="5821" max="5821" width="10" style="40" customWidth="1"/>
    <col min="5822" max="5822" width="10.42578125" style="40" bestFit="1" customWidth="1"/>
    <col min="5823" max="5823" width="7.85546875" style="40" bestFit="1" customWidth="1"/>
    <col min="5824" max="5824" width="8.7109375" style="40" bestFit="1" customWidth="1"/>
    <col min="5825" max="6057" width="9.140625" style="40"/>
    <col min="6058" max="6058" width="12.85546875" style="40" customWidth="1"/>
    <col min="6059" max="6059" width="9.140625" style="40"/>
    <col min="6060" max="6060" width="0.85546875" style="40" customWidth="1"/>
    <col min="6061" max="6061" width="9.140625" style="40"/>
    <col min="6062" max="6062" width="0.85546875" style="40" customWidth="1"/>
    <col min="6063" max="6063" width="9.140625" style="40"/>
    <col min="6064" max="6064" width="1" style="40" customWidth="1"/>
    <col min="6065" max="6065" width="9.140625" style="40"/>
    <col min="6066" max="6066" width="1" style="40" customWidth="1"/>
    <col min="6067" max="6067" width="8.7109375" style="40" bestFit="1" customWidth="1"/>
    <col min="6068" max="6068" width="10.28515625" style="40" bestFit="1" customWidth="1"/>
    <col min="6069" max="6070" width="10.42578125" style="40" bestFit="1" customWidth="1"/>
    <col min="6071" max="6071" width="14" style="40" bestFit="1" customWidth="1"/>
    <col min="6072" max="6072" width="12" style="40" bestFit="1" customWidth="1"/>
    <col min="6073" max="6073" width="10.28515625" style="40" bestFit="1" customWidth="1"/>
    <col min="6074" max="6074" width="8.7109375" style="40" bestFit="1" customWidth="1"/>
    <col min="6075" max="6075" width="0.85546875" style="40" customWidth="1"/>
    <col min="6076" max="6076" width="12.42578125" style="40" customWidth="1"/>
    <col min="6077" max="6077" width="10" style="40" customWidth="1"/>
    <col min="6078" max="6078" width="10.42578125" style="40" bestFit="1" customWidth="1"/>
    <col min="6079" max="6079" width="7.85546875" style="40" bestFit="1" customWidth="1"/>
    <col min="6080" max="6080" width="8.7109375" style="40" bestFit="1" customWidth="1"/>
    <col min="6081" max="6313" width="9.140625" style="40"/>
    <col min="6314" max="6314" width="12.85546875" style="40" customWidth="1"/>
    <col min="6315" max="6315" width="9.140625" style="40"/>
    <col min="6316" max="6316" width="0.85546875" style="40" customWidth="1"/>
    <col min="6317" max="6317" width="9.140625" style="40"/>
    <col min="6318" max="6318" width="0.85546875" style="40" customWidth="1"/>
    <col min="6319" max="6319" width="9.140625" style="40"/>
    <col min="6320" max="6320" width="1" style="40" customWidth="1"/>
    <col min="6321" max="6321" width="9.140625" style="40"/>
    <col min="6322" max="6322" width="1" style="40" customWidth="1"/>
    <col min="6323" max="6323" width="8.7109375" style="40" bestFit="1" customWidth="1"/>
    <col min="6324" max="6324" width="10.28515625" style="40" bestFit="1" customWidth="1"/>
    <col min="6325" max="6326" width="10.42578125" style="40" bestFit="1" customWidth="1"/>
    <col min="6327" max="6327" width="14" style="40" bestFit="1" customWidth="1"/>
    <col min="6328" max="6328" width="12" style="40" bestFit="1" customWidth="1"/>
    <col min="6329" max="6329" width="10.28515625" style="40" bestFit="1" customWidth="1"/>
    <col min="6330" max="6330" width="8.7109375" style="40" bestFit="1" customWidth="1"/>
    <col min="6331" max="6331" width="0.85546875" style="40" customWidth="1"/>
    <col min="6332" max="6332" width="12.42578125" style="40" customWidth="1"/>
    <col min="6333" max="6333" width="10" style="40" customWidth="1"/>
    <col min="6334" max="6334" width="10.42578125" style="40" bestFit="1" customWidth="1"/>
    <col min="6335" max="6335" width="7.85546875" style="40" bestFit="1" customWidth="1"/>
    <col min="6336" max="6336" width="8.7109375" style="40" bestFit="1" customWidth="1"/>
    <col min="6337" max="6569" width="9.140625" style="40"/>
    <col min="6570" max="6570" width="12.85546875" style="40" customWidth="1"/>
    <col min="6571" max="6571" width="9.140625" style="40"/>
    <col min="6572" max="6572" width="0.85546875" style="40" customWidth="1"/>
    <col min="6573" max="6573" width="9.140625" style="40"/>
    <col min="6574" max="6574" width="0.85546875" style="40" customWidth="1"/>
    <col min="6575" max="6575" width="9.140625" style="40"/>
    <col min="6576" max="6576" width="1" style="40" customWidth="1"/>
    <col min="6577" max="6577" width="9.140625" style="40"/>
    <col min="6578" max="6578" width="1" style="40" customWidth="1"/>
    <col min="6579" max="6579" width="8.7109375" style="40" bestFit="1" customWidth="1"/>
    <col min="6580" max="6580" width="10.28515625" style="40" bestFit="1" customWidth="1"/>
    <col min="6581" max="6582" width="10.42578125" style="40" bestFit="1" customWidth="1"/>
    <col min="6583" max="6583" width="14" style="40" bestFit="1" customWidth="1"/>
    <col min="6584" max="6584" width="12" style="40" bestFit="1" customWidth="1"/>
    <col min="6585" max="6585" width="10.28515625" style="40" bestFit="1" customWidth="1"/>
    <col min="6586" max="6586" width="8.7109375" style="40" bestFit="1" customWidth="1"/>
    <col min="6587" max="6587" width="0.85546875" style="40" customWidth="1"/>
    <col min="6588" max="6588" width="12.42578125" style="40" customWidth="1"/>
    <col min="6589" max="6589" width="10" style="40" customWidth="1"/>
    <col min="6590" max="6590" width="10.42578125" style="40" bestFit="1" customWidth="1"/>
    <col min="6591" max="6591" width="7.85546875" style="40" bestFit="1" customWidth="1"/>
    <col min="6592" max="6592" width="8.7109375" style="40" bestFit="1" customWidth="1"/>
    <col min="6593" max="6825" width="9.140625" style="40"/>
    <col min="6826" max="6826" width="12.85546875" style="40" customWidth="1"/>
    <col min="6827" max="6827" width="9.140625" style="40"/>
    <col min="6828" max="6828" width="0.85546875" style="40" customWidth="1"/>
    <col min="6829" max="6829" width="9.140625" style="40"/>
    <col min="6830" max="6830" width="0.85546875" style="40" customWidth="1"/>
    <col min="6831" max="6831" width="9.140625" style="40"/>
    <col min="6832" max="6832" width="1" style="40" customWidth="1"/>
    <col min="6833" max="6833" width="9.140625" style="40"/>
    <col min="6834" max="6834" width="1" style="40" customWidth="1"/>
    <col min="6835" max="6835" width="8.7109375" style="40" bestFit="1" customWidth="1"/>
    <col min="6836" max="6836" width="10.28515625" style="40" bestFit="1" customWidth="1"/>
    <col min="6837" max="6838" width="10.42578125" style="40" bestFit="1" customWidth="1"/>
    <col min="6839" max="6839" width="14" style="40" bestFit="1" customWidth="1"/>
    <col min="6840" max="6840" width="12" style="40" bestFit="1" customWidth="1"/>
    <col min="6841" max="6841" width="10.28515625" style="40" bestFit="1" customWidth="1"/>
    <col min="6842" max="6842" width="8.7109375" style="40" bestFit="1" customWidth="1"/>
    <col min="6843" max="6843" width="0.85546875" style="40" customWidth="1"/>
    <col min="6844" max="6844" width="12.42578125" style="40" customWidth="1"/>
    <col min="6845" max="6845" width="10" style="40" customWidth="1"/>
    <col min="6846" max="6846" width="10.42578125" style="40" bestFit="1" customWidth="1"/>
    <col min="6847" max="6847" width="7.85546875" style="40" bestFit="1" customWidth="1"/>
    <col min="6848" max="6848" width="8.7109375" style="40" bestFit="1" customWidth="1"/>
    <col min="6849" max="7081" width="9.140625" style="40"/>
    <col min="7082" max="7082" width="12.85546875" style="40" customWidth="1"/>
    <col min="7083" max="7083" width="9.140625" style="40"/>
    <col min="7084" max="7084" width="0.85546875" style="40" customWidth="1"/>
    <col min="7085" max="7085" width="9.140625" style="40"/>
    <col min="7086" max="7086" width="0.85546875" style="40" customWidth="1"/>
    <col min="7087" max="7087" width="9.140625" style="40"/>
    <col min="7088" max="7088" width="1" style="40" customWidth="1"/>
    <col min="7089" max="7089" width="9.140625" style="40"/>
    <col min="7090" max="7090" width="1" style="40" customWidth="1"/>
    <col min="7091" max="7091" width="8.7109375" style="40" bestFit="1" customWidth="1"/>
    <col min="7092" max="7092" width="10.28515625" style="40" bestFit="1" customWidth="1"/>
    <col min="7093" max="7094" width="10.42578125" style="40" bestFit="1" customWidth="1"/>
    <col min="7095" max="7095" width="14" style="40" bestFit="1" customWidth="1"/>
    <col min="7096" max="7096" width="12" style="40" bestFit="1" customWidth="1"/>
    <col min="7097" max="7097" width="10.28515625" style="40" bestFit="1" customWidth="1"/>
    <col min="7098" max="7098" width="8.7109375" style="40" bestFit="1" customWidth="1"/>
    <col min="7099" max="7099" width="0.85546875" style="40" customWidth="1"/>
    <col min="7100" max="7100" width="12.42578125" style="40" customWidth="1"/>
    <col min="7101" max="7101" width="10" style="40" customWidth="1"/>
    <col min="7102" max="7102" width="10.42578125" style="40" bestFit="1" customWidth="1"/>
    <col min="7103" max="7103" width="7.85546875" style="40" bestFit="1" customWidth="1"/>
    <col min="7104" max="7104" width="8.7109375" style="40" bestFit="1" customWidth="1"/>
    <col min="7105" max="7337" width="9.140625" style="40"/>
    <col min="7338" max="7338" width="12.85546875" style="40" customWidth="1"/>
    <col min="7339" max="7339" width="9.140625" style="40"/>
    <col min="7340" max="7340" width="0.85546875" style="40" customWidth="1"/>
    <col min="7341" max="7341" width="9.140625" style="40"/>
    <col min="7342" max="7342" width="0.85546875" style="40" customWidth="1"/>
    <col min="7343" max="7343" width="9.140625" style="40"/>
    <col min="7344" max="7344" width="1" style="40" customWidth="1"/>
    <col min="7345" max="7345" width="9.140625" style="40"/>
    <col min="7346" max="7346" width="1" style="40" customWidth="1"/>
    <col min="7347" max="7347" width="8.7109375" style="40" bestFit="1" customWidth="1"/>
    <col min="7348" max="7348" width="10.28515625" style="40" bestFit="1" customWidth="1"/>
    <col min="7349" max="7350" width="10.42578125" style="40" bestFit="1" customWidth="1"/>
    <col min="7351" max="7351" width="14" style="40" bestFit="1" customWidth="1"/>
    <col min="7352" max="7352" width="12" style="40" bestFit="1" customWidth="1"/>
    <col min="7353" max="7353" width="10.28515625" style="40" bestFit="1" customWidth="1"/>
    <col min="7354" max="7354" width="8.7109375" style="40" bestFit="1" customWidth="1"/>
    <col min="7355" max="7355" width="0.85546875" style="40" customWidth="1"/>
    <col min="7356" max="7356" width="12.42578125" style="40" customWidth="1"/>
    <col min="7357" max="7357" width="10" style="40" customWidth="1"/>
    <col min="7358" max="7358" width="10.42578125" style="40" bestFit="1" customWidth="1"/>
    <col min="7359" max="7359" width="7.85546875" style="40" bestFit="1" customWidth="1"/>
    <col min="7360" max="7360" width="8.7109375" style="40" bestFit="1" customWidth="1"/>
    <col min="7361" max="7593" width="9.140625" style="40"/>
    <col min="7594" max="7594" width="12.85546875" style="40" customWidth="1"/>
    <col min="7595" max="7595" width="9.140625" style="40"/>
    <col min="7596" max="7596" width="0.85546875" style="40" customWidth="1"/>
    <col min="7597" max="7597" width="9.140625" style="40"/>
    <col min="7598" max="7598" width="0.85546875" style="40" customWidth="1"/>
    <col min="7599" max="7599" width="9.140625" style="40"/>
    <col min="7600" max="7600" width="1" style="40" customWidth="1"/>
    <col min="7601" max="7601" width="9.140625" style="40"/>
    <col min="7602" max="7602" width="1" style="40" customWidth="1"/>
    <col min="7603" max="7603" width="8.7109375" style="40" bestFit="1" customWidth="1"/>
    <col min="7604" max="7604" width="10.28515625" style="40" bestFit="1" customWidth="1"/>
    <col min="7605" max="7606" width="10.42578125" style="40" bestFit="1" customWidth="1"/>
    <col min="7607" max="7607" width="14" style="40" bestFit="1" customWidth="1"/>
    <col min="7608" max="7608" width="12" style="40" bestFit="1" customWidth="1"/>
    <col min="7609" max="7609" width="10.28515625" style="40" bestFit="1" customWidth="1"/>
    <col min="7610" max="7610" width="8.7109375" style="40" bestFit="1" customWidth="1"/>
    <col min="7611" max="7611" width="0.85546875" style="40" customWidth="1"/>
    <col min="7612" max="7612" width="12.42578125" style="40" customWidth="1"/>
    <col min="7613" max="7613" width="10" style="40" customWidth="1"/>
    <col min="7614" max="7614" width="10.42578125" style="40" bestFit="1" customWidth="1"/>
    <col min="7615" max="7615" width="7.85546875" style="40" bestFit="1" customWidth="1"/>
    <col min="7616" max="7616" width="8.7109375" style="40" bestFit="1" customWidth="1"/>
    <col min="7617" max="7849" width="9.140625" style="40"/>
    <col min="7850" max="7850" width="12.85546875" style="40" customWidth="1"/>
    <col min="7851" max="7851" width="9.140625" style="40"/>
    <col min="7852" max="7852" width="0.85546875" style="40" customWidth="1"/>
    <col min="7853" max="7853" width="9.140625" style="40"/>
    <col min="7854" max="7854" width="0.85546875" style="40" customWidth="1"/>
    <col min="7855" max="7855" width="9.140625" style="40"/>
    <col min="7856" max="7856" width="1" style="40" customWidth="1"/>
    <col min="7857" max="7857" width="9.140625" style="40"/>
    <col min="7858" max="7858" width="1" style="40" customWidth="1"/>
    <col min="7859" max="7859" width="8.7109375" style="40" bestFit="1" customWidth="1"/>
    <col min="7860" max="7860" width="10.28515625" style="40" bestFit="1" customWidth="1"/>
    <col min="7861" max="7862" width="10.42578125" style="40" bestFit="1" customWidth="1"/>
    <col min="7863" max="7863" width="14" style="40" bestFit="1" customWidth="1"/>
    <col min="7864" max="7864" width="12" style="40" bestFit="1" customWidth="1"/>
    <col min="7865" max="7865" width="10.28515625" style="40" bestFit="1" customWidth="1"/>
    <col min="7866" max="7866" width="8.7109375" style="40" bestFit="1" customWidth="1"/>
    <col min="7867" max="7867" width="0.85546875" style="40" customWidth="1"/>
    <col min="7868" max="7868" width="12.42578125" style="40" customWidth="1"/>
    <col min="7869" max="7869" width="10" style="40" customWidth="1"/>
    <col min="7870" max="7870" width="10.42578125" style="40" bestFit="1" customWidth="1"/>
    <col min="7871" max="7871" width="7.85546875" style="40" bestFit="1" customWidth="1"/>
    <col min="7872" max="7872" width="8.7109375" style="40" bestFit="1" customWidth="1"/>
    <col min="7873" max="8105" width="9.140625" style="40"/>
    <col min="8106" max="8106" width="12.85546875" style="40" customWidth="1"/>
    <col min="8107" max="8107" width="9.140625" style="40"/>
    <col min="8108" max="8108" width="0.85546875" style="40" customWidth="1"/>
    <col min="8109" max="8109" width="9.140625" style="40"/>
    <col min="8110" max="8110" width="0.85546875" style="40" customWidth="1"/>
    <col min="8111" max="8111" width="9.140625" style="40"/>
    <col min="8112" max="8112" width="1" style="40" customWidth="1"/>
    <col min="8113" max="8113" width="9.140625" style="40"/>
    <col min="8114" max="8114" width="1" style="40" customWidth="1"/>
    <col min="8115" max="8115" width="8.7109375" style="40" bestFit="1" customWidth="1"/>
    <col min="8116" max="8116" width="10.28515625" style="40" bestFit="1" customWidth="1"/>
    <col min="8117" max="8118" width="10.42578125" style="40" bestFit="1" customWidth="1"/>
    <col min="8119" max="8119" width="14" style="40" bestFit="1" customWidth="1"/>
    <col min="8120" max="8120" width="12" style="40" bestFit="1" customWidth="1"/>
    <col min="8121" max="8121" width="10.28515625" style="40" bestFit="1" customWidth="1"/>
    <col min="8122" max="8122" width="8.7109375" style="40" bestFit="1" customWidth="1"/>
    <col min="8123" max="8123" width="0.85546875" style="40" customWidth="1"/>
    <col min="8124" max="8124" width="12.42578125" style="40" customWidth="1"/>
    <col min="8125" max="8125" width="10" style="40" customWidth="1"/>
    <col min="8126" max="8126" width="10.42578125" style="40" bestFit="1" customWidth="1"/>
    <col min="8127" max="8127" width="7.85546875" style="40" bestFit="1" customWidth="1"/>
    <col min="8128" max="8128" width="8.7109375" style="40" bestFit="1" customWidth="1"/>
    <col min="8129" max="8361" width="9.140625" style="40"/>
    <col min="8362" max="8362" width="12.85546875" style="40" customWidth="1"/>
    <col min="8363" max="8363" width="9.140625" style="40"/>
    <col min="8364" max="8364" width="0.85546875" style="40" customWidth="1"/>
    <col min="8365" max="8365" width="9.140625" style="40"/>
    <col min="8366" max="8366" width="0.85546875" style="40" customWidth="1"/>
    <col min="8367" max="8367" width="9.140625" style="40"/>
    <col min="8368" max="8368" width="1" style="40" customWidth="1"/>
    <col min="8369" max="8369" width="9.140625" style="40"/>
    <col min="8370" max="8370" width="1" style="40" customWidth="1"/>
    <col min="8371" max="8371" width="8.7109375" style="40" bestFit="1" customWidth="1"/>
    <col min="8372" max="8372" width="10.28515625" style="40" bestFit="1" customWidth="1"/>
    <col min="8373" max="8374" width="10.42578125" style="40" bestFit="1" customWidth="1"/>
    <col min="8375" max="8375" width="14" style="40" bestFit="1" customWidth="1"/>
    <col min="8376" max="8376" width="12" style="40" bestFit="1" customWidth="1"/>
    <col min="8377" max="8377" width="10.28515625" style="40" bestFit="1" customWidth="1"/>
    <col min="8378" max="8378" width="8.7109375" style="40" bestFit="1" customWidth="1"/>
    <col min="8379" max="8379" width="0.85546875" style="40" customWidth="1"/>
    <col min="8380" max="8380" width="12.42578125" style="40" customWidth="1"/>
    <col min="8381" max="8381" width="10" style="40" customWidth="1"/>
    <col min="8382" max="8382" width="10.42578125" style="40" bestFit="1" customWidth="1"/>
    <col min="8383" max="8383" width="7.85546875" style="40" bestFit="1" customWidth="1"/>
    <col min="8384" max="8384" width="8.7109375" style="40" bestFit="1" customWidth="1"/>
    <col min="8385" max="8617" width="9.140625" style="40"/>
    <col min="8618" max="8618" width="12.85546875" style="40" customWidth="1"/>
    <col min="8619" max="8619" width="9.140625" style="40"/>
    <col min="8620" max="8620" width="0.85546875" style="40" customWidth="1"/>
    <col min="8621" max="8621" width="9.140625" style="40"/>
    <col min="8622" max="8622" width="0.85546875" style="40" customWidth="1"/>
    <col min="8623" max="8623" width="9.140625" style="40"/>
    <col min="8624" max="8624" width="1" style="40" customWidth="1"/>
    <col min="8625" max="8625" width="9.140625" style="40"/>
    <col min="8626" max="8626" width="1" style="40" customWidth="1"/>
    <col min="8627" max="8627" width="8.7109375" style="40" bestFit="1" customWidth="1"/>
    <col min="8628" max="8628" width="10.28515625" style="40" bestFit="1" customWidth="1"/>
    <col min="8629" max="8630" width="10.42578125" style="40" bestFit="1" customWidth="1"/>
    <col min="8631" max="8631" width="14" style="40" bestFit="1" customWidth="1"/>
    <col min="8632" max="8632" width="12" style="40" bestFit="1" customWidth="1"/>
    <col min="8633" max="8633" width="10.28515625" style="40" bestFit="1" customWidth="1"/>
    <col min="8634" max="8634" width="8.7109375" style="40" bestFit="1" customWidth="1"/>
    <col min="8635" max="8635" width="0.85546875" style="40" customWidth="1"/>
    <col min="8636" max="8636" width="12.42578125" style="40" customWidth="1"/>
    <col min="8637" max="8637" width="10" style="40" customWidth="1"/>
    <col min="8638" max="8638" width="10.42578125" style="40" bestFit="1" customWidth="1"/>
    <col min="8639" max="8639" width="7.85546875" style="40" bestFit="1" customWidth="1"/>
    <col min="8640" max="8640" width="8.7109375" style="40" bestFit="1" customWidth="1"/>
    <col min="8641" max="8873" width="9.140625" style="40"/>
    <col min="8874" max="8874" width="12.85546875" style="40" customWidth="1"/>
    <col min="8875" max="8875" width="9.140625" style="40"/>
    <col min="8876" max="8876" width="0.85546875" style="40" customWidth="1"/>
    <col min="8877" max="8877" width="9.140625" style="40"/>
    <col min="8878" max="8878" width="0.85546875" style="40" customWidth="1"/>
    <col min="8879" max="8879" width="9.140625" style="40"/>
    <col min="8880" max="8880" width="1" style="40" customWidth="1"/>
    <col min="8881" max="8881" width="9.140625" style="40"/>
    <col min="8882" max="8882" width="1" style="40" customWidth="1"/>
    <col min="8883" max="8883" width="8.7109375" style="40" bestFit="1" customWidth="1"/>
    <col min="8884" max="8884" width="10.28515625" style="40" bestFit="1" customWidth="1"/>
    <col min="8885" max="8886" width="10.42578125" style="40" bestFit="1" customWidth="1"/>
    <col min="8887" max="8887" width="14" style="40" bestFit="1" customWidth="1"/>
    <col min="8888" max="8888" width="12" style="40" bestFit="1" customWidth="1"/>
    <col min="8889" max="8889" width="10.28515625" style="40" bestFit="1" customWidth="1"/>
    <col min="8890" max="8890" width="8.7109375" style="40" bestFit="1" customWidth="1"/>
    <col min="8891" max="8891" width="0.85546875" style="40" customWidth="1"/>
    <col min="8892" max="8892" width="12.42578125" style="40" customWidth="1"/>
    <col min="8893" max="8893" width="10" style="40" customWidth="1"/>
    <col min="8894" max="8894" width="10.42578125" style="40" bestFit="1" customWidth="1"/>
    <col min="8895" max="8895" width="7.85546875" style="40" bestFit="1" customWidth="1"/>
    <col min="8896" max="8896" width="8.7109375" style="40" bestFit="1" customWidth="1"/>
    <col min="8897" max="9129" width="9.140625" style="40"/>
    <col min="9130" max="9130" width="12.85546875" style="40" customWidth="1"/>
    <col min="9131" max="9131" width="9.140625" style="40"/>
    <col min="9132" max="9132" width="0.85546875" style="40" customWidth="1"/>
    <col min="9133" max="9133" width="9.140625" style="40"/>
    <col min="9134" max="9134" width="0.85546875" style="40" customWidth="1"/>
    <col min="9135" max="9135" width="9.140625" style="40"/>
    <col min="9136" max="9136" width="1" style="40" customWidth="1"/>
    <col min="9137" max="9137" width="9.140625" style="40"/>
    <col min="9138" max="9138" width="1" style="40" customWidth="1"/>
    <col min="9139" max="9139" width="8.7109375" style="40" bestFit="1" customWidth="1"/>
    <col min="9140" max="9140" width="10.28515625" style="40" bestFit="1" customWidth="1"/>
    <col min="9141" max="9142" width="10.42578125" style="40" bestFit="1" customWidth="1"/>
    <col min="9143" max="9143" width="14" style="40" bestFit="1" customWidth="1"/>
    <col min="9144" max="9144" width="12" style="40" bestFit="1" customWidth="1"/>
    <col min="9145" max="9145" width="10.28515625" style="40" bestFit="1" customWidth="1"/>
    <col min="9146" max="9146" width="8.7109375" style="40" bestFit="1" customWidth="1"/>
    <col min="9147" max="9147" width="0.85546875" style="40" customWidth="1"/>
    <col min="9148" max="9148" width="12.42578125" style="40" customWidth="1"/>
    <col min="9149" max="9149" width="10" style="40" customWidth="1"/>
    <col min="9150" max="9150" width="10.42578125" style="40" bestFit="1" customWidth="1"/>
    <col min="9151" max="9151" width="7.85546875" style="40" bestFit="1" customWidth="1"/>
    <col min="9152" max="9152" width="8.7109375" style="40" bestFit="1" customWidth="1"/>
    <col min="9153" max="9385" width="9.140625" style="40"/>
    <col min="9386" max="9386" width="12.85546875" style="40" customWidth="1"/>
    <col min="9387" max="9387" width="9.140625" style="40"/>
    <col min="9388" max="9388" width="0.85546875" style="40" customWidth="1"/>
    <col min="9389" max="9389" width="9.140625" style="40"/>
    <col min="9390" max="9390" width="0.85546875" style="40" customWidth="1"/>
    <col min="9391" max="9391" width="9.140625" style="40"/>
    <col min="9392" max="9392" width="1" style="40" customWidth="1"/>
    <col min="9393" max="9393" width="9.140625" style="40"/>
    <col min="9394" max="9394" width="1" style="40" customWidth="1"/>
    <col min="9395" max="9395" width="8.7109375" style="40" bestFit="1" customWidth="1"/>
    <col min="9396" max="9396" width="10.28515625" style="40" bestFit="1" customWidth="1"/>
    <col min="9397" max="9398" width="10.42578125" style="40" bestFit="1" customWidth="1"/>
    <col min="9399" max="9399" width="14" style="40" bestFit="1" customWidth="1"/>
    <col min="9400" max="9400" width="12" style="40" bestFit="1" customWidth="1"/>
    <col min="9401" max="9401" width="10.28515625" style="40" bestFit="1" customWidth="1"/>
    <col min="9402" max="9402" width="8.7109375" style="40" bestFit="1" customWidth="1"/>
    <col min="9403" max="9403" width="0.85546875" style="40" customWidth="1"/>
    <col min="9404" max="9404" width="12.42578125" style="40" customWidth="1"/>
    <col min="9405" max="9405" width="10" style="40" customWidth="1"/>
    <col min="9406" max="9406" width="10.42578125" style="40" bestFit="1" customWidth="1"/>
    <col min="9407" max="9407" width="7.85546875" style="40" bestFit="1" customWidth="1"/>
    <col min="9408" max="9408" width="8.7109375" style="40" bestFit="1" customWidth="1"/>
    <col min="9409" max="9641" width="9.140625" style="40"/>
    <col min="9642" max="9642" width="12.85546875" style="40" customWidth="1"/>
    <col min="9643" max="9643" width="9.140625" style="40"/>
    <col min="9644" max="9644" width="0.85546875" style="40" customWidth="1"/>
    <col min="9645" max="9645" width="9.140625" style="40"/>
    <col min="9646" max="9646" width="0.85546875" style="40" customWidth="1"/>
    <col min="9647" max="9647" width="9.140625" style="40"/>
    <col min="9648" max="9648" width="1" style="40" customWidth="1"/>
    <col min="9649" max="9649" width="9.140625" style="40"/>
    <col min="9650" max="9650" width="1" style="40" customWidth="1"/>
    <col min="9651" max="9651" width="8.7109375" style="40" bestFit="1" customWidth="1"/>
    <col min="9652" max="9652" width="10.28515625" style="40" bestFit="1" customWidth="1"/>
    <col min="9653" max="9654" width="10.42578125" style="40" bestFit="1" customWidth="1"/>
    <col min="9655" max="9655" width="14" style="40" bestFit="1" customWidth="1"/>
    <col min="9656" max="9656" width="12" style="40" bestFit="1" customWidth="1"/>
    <col min="9657" max="9657" width="10.28515625" style="40" bestFit="1" customWidth="1"/>
    <col min="9658" max="9658" width="8.7109375" style="40" bestFit="1" customWidth="1"/>
    <col min="9659" max="9659" width="0.85546875" style="40" customWidth="1"/>
    <col min="9660" max="9660" width="12.42578125" style="40" customWidth="1"/>
    <col min="9661" max="9661" width="10" style="40" customWidth="1"/>
    <col min="9662" max="9662" width="10.42578125" style="40" bestFit="1" customWidth="1"/>
    <col min="9663" max="9663" width="7.85546875" style="40" bestFit="1" customWidth="1"/>
    <col min="9664" max="9664" width="8.7109375" style="40" bestFit="1" customWidth="1"/>
    <col min="9665" max="9897" width="9.140625" style="40"/>
    <col min="9898" max="9898" width="12.85546875" style="40" customWidth="1"/>
    <col min="9899" max="9899" width="9.140625" style="40"/>
    <col min="9900" max="9900" width="0.85546875" style="40" customWidth="1"/>
    <col min="9901" max="9901" width="9.140625" style="40"/>
    <col min="9902" max="9902" width="0.85546875" style="40" customWidth="1"/>
    <col min="9903" max="9903" width="9.140625" style="40"/>
    <col min="9904" max="9904" width="1" style="40" customWidth="1"/>
    <col min="9905" max="9905" width="9.140625" style="40"/>
    <col min="9906" max="9906" width="1" style="40" customWidth="1"/>
    <col min="9907" max="9907" width="8.7109375" style="40" bestFit="1" customWidth="1"/>
    <col min="9908" max="9908" width="10.28515625" style="40" bestFit="1" customWidth="1"/>
    <col min="9909" max="9910" width="10.42578125" style="40" bestFit="1" customWidth="1"/>
    <col min="9911" max="9911" width="14" style="40" bestFit="1" customWidth="1"/>
    <col min="9912" max="9912" width="12" style="40" bestFit="1" customWidth="1"/>
    <col min="9913" max="9913" width="10.28515625" style="40" bestFit="1" customWidth="1"/>
    <col min="9914" max="9914" width="8.7109375" style="40" bestFit="1" customWidth="1"/>
    <col min="9915" max="9915" width="0.85546875" style="40" customWidth="1"/>
    <col min="9916" max="9916" width="12.42578125" style="40" customWidth="1"/>
    <col min="9917" max="9917" width="10" style="40" customWidth="1"/>
    <col min="9918" max="9918" width="10.42578125" style="40" bestFit="1" customWidth="1"/>
    <col min="9919" max="9919" width="7.85546875" style="40" bestFit="1" customWidth="1"/>
    <col min="9920" max="9920" width="8.7109375" style="40" bestFit="1" customWidth="1"/>
    <col min="9921" max="10153" width="9.140625" style="40"/>
    <col min="10154" max="10154" width="12.85546875" style="40" customWidth="1"/>
    <col min="10155" max="10155" width="9.140625" style="40"/>
    <col min="10156" max="10156" width="0.85546875" style="40" customWidth="1"/>
    <col min="10157" max="10157" width="9.140625" style="40"/>
    <col min="10158" max="10158" width="0.85546875" style="40" customWidth="1"/>
    <col min="10159" max="10159" width="9.140625" style="40"/>
    <col min="10160" max="10160" width="1" style="40" customWidth="1"/>
    <col min="10161" max="10161" width="9.140625" style="40"/>
    <col min="10162" max="10162" width="1" style="40" customWidth="1"/>
    <col min="10163" max="10163" width="8.7109375" style="40" bestFit="1" customWidth="1"/>
    <col min="10164" max="10164" width="10.28515625" style="40" bestFit="1" customWidth="1"/>
    <col min="10165" max="10166" width="10.42578125" style="40" bestFit="1" customWidth="1"/>
    <col min="10167" max="10167" width="14" style="40" bestFit="1" customWidth="1"/>
    <col min="10168" max="10168" width="12" style="40" bestFit="1" customWidth="1"/>
    <col min="10169" max="10169" width="10.28515625" style="40" bestFit="1" customWidth="1"/>
    <col min="10170" max="10170" width="8.7109375" style="40" bestFit="1" customWidth="1"/>
    <col min="10171" max="10171" width="0.85546875" style="40" customWidth="1"/>
    <col min="10172" max="10172" width="12.42578125" style="40" customWidth="1"/>
    <col min="10173" max="10173" width="10" style="40" customWidth="1"/>
    <col min="10174" max="10174" width="10.42578125" style="40" bestFit="1" customWidth="1"/>
    <col min="10175" max="10175" width="7.85546875" style="40" bestFit="1" customWidth="1"/>
    <col min="10176" max="10176" width="8.7109375" style="40" bestFit="1" customWidth="1"/>
    <col min="10177" max="10409" width="9.140625" style="40"/>
    <col min="10410" max="10410" width="12.85546875" style="40" customWidth="1"/>
    <col min="10411" max="10411" width="9.140625" style="40"/>
    <col min="10412" max="10412" width="0.85546875" style="40" customWidth="1"/>
    <col min="10413" max="10413" width="9.140625" style="40"/>
    <col min="10414" max="10414" width="0.85546875" style="40" customWidth="1"/>
    <col min="10415" max="10415" width="9.140625" style="40"/>
    <col min="10416" max="10416" width="1" style="40" customWidth="1"/>
    <col min="10417" max="10417" width="9.140625" style="40"/>
    <col min="10418" max="10418" width="1" style="40" customWidth="1"/>
    <col min="10419" max="10419" width="8.7109375" style="40" bestFit="1" customWidth="1"/>
    <col min="10420" max="10420" width="10.28515625" style="40" bestFit="1" customWidth="1"/>
    <col min="10421" max="10422" width="10.42578125" style="40" bestFit="1" customWidth="1"/>
    <col min="10423" max="10423" width="14" style="40" bestFit="1" customWidth="1"/>
    <col min="10424" max="10424" width="12" style="40" bestFit="1" customWidth="1"/>
    <col min="10425" max="10425" width="10.28515625" style="40" bestFit="1" customWidth="1"/>
    <col min="10426" max="10426" width="8.7109375" style="40" bestFit="1" customWidth="1"/>
    <col min="10427" max="10427" width="0.85546875" style="40" customWidth="1"/>
    <col min="10428" max="10428" width="12.42578125" style="40" customWidth="1"/>
    <col min="10429" max="10429" width="10" style="40" customWidth="1"/>
    <col min="10430" max="10430" width="10.42578125" style="40" bestFit="1" customWidth="1"/>
    <col min="10431" max="10431" width="7.85546875" style="40" bestFit="1" customWidth="1"/>
    <col min="10432" max="10432" width="8.7109375" style="40" bestFit="1" customWidth="1"/>
    <col min="10433" max="10665" width="9.140625" style="40"/>
    <col min="10666" max="10666" width="12.85546875" style="40" customWidth="1"/>
    <col min="10667" max="10667" width="9.140625" style="40"/>
    <col min="10668" max="10668" width="0.85546875" style="40" customWidth="1"/>
    <col min="10669" max="10669" width="9.140625" style="40"/>
    <col min="10670" max="10670" width="0.85546875" style="40" customWidth="1"/>
    <col min="10671" max="10671" width="9.140625" style="40"/>
    <col min="10672" max="10672" width="1" style="40" customWidth="1"/>
    <col min="10673" max="10673" width="9.140625" style="40"/>
    <col min="10674" max="10674" width="1" style="40" customWidth="1"/>
    <col min="10675" max="10675" width="8.7109375" style="40" bestFit="1" customWidth="1"/>
    <col min="10676" max="10676" width="10.28515625" style="40" bestFit="1" customWidth="1"/>
    <col min="10677" max="10678" width="10.42578125" style="40" bestFit="1" customWidth="1"/>
    <col min="10679" max="10679" width="14" style="40" bestFit="1" customWidth="1"/>
    <col min="10680" max="10680" width="12" style="40" bestFit="1" customWidth="1"/>
    <col min="10681" max="10681" width="10.28515625" style="40" bestFit="1" customWidth="1"/>
    <col min="10682" max="10682" width="8.7109375" style="40" bestFit="1" customWidth="1"/>
    <col min="10683" max="10683" width="0.85546875" style="40" customWidth="1"/>
    <col min="10684" max="10684" width="12.42578125" style="40" customWidth="1"/>
    <col min="10685" max="10685" width="10" style="40" customWidth="1"/>
    <col min="10686" max="10686" width="10.42578125" style="40" bestFit="1" customWidth="1"/>
    <col min="10687" max="10687" width="7.85546875" style="40" bestFit="1" customWidth="1"/>
    <col min="10688" max="10688" width="8.7109375" style="40" bestFit="1" customWidth="1"/>
    <col min="10689" max="10921" width="9.140625" style="40"/>
    <col min="10922" max="10922" width="12.85546875" style="40" customWidth="1"/>
    <col min="10923" max="10923" width="9.140625" style="40"/>
    <col min="10924" max="10924" width="0.85546875" style="40" customWidth="1"/>
    <col min="10925" max="10925" width="9.140625" style="40"/>
    <col min="10926" max="10926" width="0.85546875" style="40" customWidth="1"/>
    <col min="10927" max="10927" width="9.140625" style="40"/>
    <col min="10928" max="10928" width="1" style="40" customWidth="1"/>
    <col min="10929" max="10929" width="9.140625" style="40"/>
    <col min="10930" max="10930" width="1" style="40" customWidth="1"/>
    <col min="10931" max="10931" width="8.7109375" style="40" bestFit="1" customWidth="1"/>
    <col min="10932" max="10932" width="10.28515625" style="40" bestFit="1" customWidth="1"/>
    <col min="10933" max="10934" width="10.42578125" style="40" bestFit="1" customWidth="1"/>
    <col min="10935" max="10935" width="14" style="40" bestFit="1" customWidth="1"/>
    <col min="10936" max="10936" width="12" style="40" bestFit="1" customWidth="1"/>
    <col min="10937" max="10937" width="10.28515625" style="40" bestFit="1" customWidth="1"/>
    <col min="10938" max="10938" width="8.7109375" style="40" bestFit="1" customWidth="1"/>
    <col min="10939" max="10939" width="0.85546875" style="40" customWidth="1"/>
    <col min="10940" max="10940" width="12.42578125" style="40" customWidth="1"/>
    <col min="10941" max="10941" width="10" style="40" customWidth="1"/>
    <col min="10942" max="10942" width="10.42578125" style="40" bestFit="1" customWidth="1"/>
    <col min="10943" max="10943" width="7.85546875" style="40" bestFit="1" customWidth="1"/>
    <col min="10944" max="10944" width="8.7109375" style="40" bestFit="1" customWidth="1"/>
    <col min="10945" max="11177" width="9.140625" style="40"/>
    <col min="11178" max="11178" width="12.85546875" style="40" customWidth="1"/>
    <col min="11179" max="11179" width="9.140625" style="40"/>
    <col min="11180" max="11180" width="0.85546875" style="40" customWidth="1"/>
    <col min="11181" max="11181" width="9.140625" style="40"/>
    <col min="11182" max="11182" width="0.85546875" style="40" customWidth="1"/>
    <col min="11183" max="11183" width="9.140625" style="40"/>
    <col min="11184" max="11184" width="1" style="40" customWidth="1"/>
    <col min="11185" max="11185" width="9.140625" style="40"/>
    <col min="11186" max="11186" width="1" style="40" customWidth="1"/>
    <col min="11187" max="11187" width="8.7109375" style="40" bestFit="1" customWidth="1"/>
    <col min="11188" max="11188" width="10.28515625" style="40" bestFit="1" customWidth="1"/>
    <col min="11189" max="11190" width="10.42578125" style="40" bestFit="1" customWidth="1"/>
    <col min="11191" max="11191" width="14" style="40" bestFit="1" customWidth="1"/>
    <col min="11192" max="11192" width="12" style="40" bestFit="1" customWidth="1"/>
    <col min="11193" max="11193" width="10.28515625" style="40" bestFit="1" customWidth="1"/>
    <col min="11194" max="11194" width="8.7109375" style="40" bestFit="1" customWidth="1"/>
    <col min="11195" max="11195" width="0.85546875" style="40" customWidth="1"/>
    <col min="11196" max="11196" width="12.42578125" style="40" customWidth="1"/>
    <col min="11197" max="11197" width="10" style="40" customWidth="1"/>
    <col min="11198" max="11198" width="10.42578125" style="40" bestFit="1" customWidth="1"/>
    <col min="11199" max="11199" width="7.85546875" style="40" bestFit="1" customWidth="1"/>
    <col min="11200" max="11200" width="8.7109375" style="40" bestFit="1" customWidth="1"/>
    <col min="11201" max="11433" width="9.140625" style="40"/>
    <col min="11434" max="11434" width="12.85546875" style="40" customWidth="1"/>
    <col min="11435" max="11435" width="9.140625" style="40"/>
    <col min="11436" max="11436" width="0.85546875" style="40" customWidth="1"/>
    <col min="11437" max="11437" width="9.140625" style="40"/>
    <col min="11438" max="11438" width="0.85546875" style="40" customWidth="1"/>
    <col min="11439" max="11439" width="9.140625" style="40"/>
    <col min="11440" max="11440" width="1" style="40" customWidth="1"/>
    <col min="11441" max="11441" width="9.140625" style="40"/>
    <col min="11442" max="11442" width="1" style="40" customWidth="1"/>
    <col min="11443" max="11443" width="8.7109375" style="40" bestFit="1" customWidth="1"/>
    <col min="11444" max="11444" width="10.28515625" style="40" bestFit="1" customWidth="1"/>
    <col min="11445" max="11446" width="10.42578125" style="40" bestFit="1" customWidth="1"/>
    <col min="11447" max="11447" width="14" style="40" bestFit="1" customWidth="1"/>
    <col min="11448" max="11448" width="12" style="40" bestFit="1" customWidth="1"/>
    <col min="11449" max="11449" width="10.28515625" style="40" bestFit="1" customWidth="1"/>
    <col min="11450" max="11450" width="8.7109375" style="40" bestFit="1" customWidth="1"/>
    <col min="11451" max="11451" width="0.85546875" style="40" customWidth="1"/>
    <col min="11452" max="11452" width="12.42578125" style="40" customWidth="1"/>
    <col min="11453" max="11453" width="10" style="40" customWidth="1"/>
    <col min="11454" max="11454" width="10.42578125" style="40" bestFit="1" customWidth="1"/>
    <col min="11455" max="11455" width="7.85546875" style="40" bestFit="1" customWidth="1"/>
    <col min="11456" max="11456" width="8.7109375" style="40" bestFit="1" customWidth="1"/>
    <col min="11457" max="11689" width="9.140625" style="40"/>
    <col min="11690" max="11690" width="12.85546875" style="40" customWidth="1"/>
    <col min="11691" max="11691" width="9.140625" style="40"/>
    <col min="11692" max="11692" width="0.85546875" style="40" customWidth="1"/>
    <col min="11693" max="11693" width="9.140625" style="40"/>
    <col min="11694" max="11694" width="0.85546875" style="40" customWidth="1"/>
    <col min="11695" max="11695" width="9.140625" style="40"/>
    <col min="11696" max="11696" width="1" style="40" customWidth="1"/>
    <col min="11697" max="11697" width="9.140625" style="40"/>
    <col min="11698" max="11698" width="1" style="40" customWidth="1"/>
    <col min="11699" max="11699" width="8.7109375" style="40" bestFit="1" customWidth="1"/>
    <col min="11700" max="11700" width="10.28515625" style="40" bestFit="1" customWidth="1"/>
    <col min="11701" max="11702" width="10.42578125" style="40" bestFit="1" customWidth="1"/>
    <col min="11703" max="11703" width="14" style="40" bestFit="1" customWidth="1"/>
    <col min="11704" max="11704" width="12" style="40" bestFit="1" customWidth="1"/>
    <col min="11705" max="11705" width="10.28515625" style="40" bestFit="1" customWidth="1"/>
    <col min="11706" max="11706" width="8.7109375" style="40" bestFit="1" customWidth="1"/>
    <col min="11707" max="11707" width="0.85546875" style="40" customWidth="1"/>
    <col min="11708" max="11708" width="12.42578125" style="40" customWidth="1"/>
    <col min="11709" max="11709" width="10" style="40" customWidth="1"/>
    <col min="11710" max="11710" width="10.42578125" style="40" bestFit="1" customWidth="1"/>
    <col min="11711" max="11711" width="7.85546875" style="40" bestFit="1" customWidth="1"/>
    <col min="11712" max="11712" width="8.7109375" style="40" bestFit="1" customWidth="1"/>
    <col min="11713" max="11945" width="9.140625" style="40"/>
    <col min="11946" max="11946" width="12.85546875" style="40" customWidth="1"/>
    <col min="11947" max="11947" width="9.140625" style="40"/>
    <col min="11948" max="11948" width="0.85546875" style="40" customWidth="1"/>
    <col min="11949" max="11949" width="9.140625" style="40"/>
    <col min="11950" max="11950" width="0.85546875" style="40" customWidth="1"/>
    <col min="11951" max="11951" width="9.140625" style="40"/>
    <col min="11952" max="11952" width="1" style="40" customWidth="1"/>
    <col min="11953" max="11953" width="9.140625" style="40"/>
    <col min="11954" max="11954" width="1" style="40" customWidth="1"/>
    <col min="11955" max="11955" width="8.7109375" style="40" bestFit="1" customWidth="1"/>
    <col min="11956" max="11956" width="10.28515625" style="40" bestFit="1" customWidth="1"/>
    <col min="11957" max="11958" width="10.42578125" style="40" bestFit="1" customWidth="1"/>
    <col min="11959" max="11959" width="14" style="40" bestFit="1" customWidth="1"/>
    <col min="11960" max="11960" width="12" style="40" bestFit="1" customWidth="1"/>
    <col min="11961" max="11961" width="10.28515625" style="40" bestFit="1" customWidth="1"/>
    <col min="11962" max="11962" width="8.7109375" style="40" bestFit="1" customWidth="1"/>
    <col min="11963" max="11963" width="0.85546875" style="40" customWidth="1"/>
    <col min="11964" max="11964" width="12.42578125" style="40" customWidth="1"/>
    <col min="11965" max="11965" width="10" style="40" customWidth="1"/>
    <col min="11966" max="11966" width="10.42578125" style="40" bestFit="1" customWidth="1"/>
    <col min="11967" max="11967" width="7.85546875" style="40" bestFit="1" customWidth="1"/>
    <col min="11968" max="11968" width="8.7109375" style="40" bestFit="1" customWidth="1"/>
    <col min="11969" max="12201" width="9.140625" style="40"/>
    <col min="12202" max="12202" width="12.85546875" style="40" customWidth="1"/>
    <col min="12203" max="12203" width="9.140625" style="40"/>
    <col min="12204" max="12204" width="0.85546875" style="40" customWidth="1"/>
    <col min="12205" max="12205" width="9.140625" style="40"/>
    <col min="12206" max="12206" width="0.85546875" style="40" customWidth="1"/>
    <col min="12207" max="12207" width="9.140625" style="40"/>
    <col min="12208" max="12208" width="1" style="40" customWidth="1"/>
    <col min="12209" max="12209" width="9.140625" style="40"/>
    <col min="12210" max="12210" width="1" style="40" customWidth="1"/>
    <col min="12211" max="12211" width="8.7109375" style="40" bestFit="1" customWidth="1"/>
    <col min="12212" max="12212" width="10.28515625" style="40" bestFit="1" customWidth="1"/>
    <col min="12213" max="12214" width="10.42578125" style="40" bestFit="1" customWidth="1"/>
    <col min="12215" max="12215" width="14" style="40" bestFit="1" customWidth="1"/>
    <col min="12216" max="12216" width="12" style="40" bestFit="1" customWidth="1"/>
    <col min="12217" max="12217" width="10.28515625" style="40" bestFit="1" customWidth="1"/>
    <col min="12218" max="12218" width="8.7109375" style="40" bestFit="1" customWidth="1"/>
    <col min="12219" max="12219" width="0.85546875" style="40" customWidth="1"/>
    <col min="12220" max="12220" width="12.42578125" style="40" customWidth="1"/>
    <col min="12221" max="12221" width="10" style="40" customWidth="1"/>
    <col min="12222" max="12222" width="10.42578125" style="40" bestFit="1" customWidth="1"/>
    <col min="12223" max="12223" width="7.85546875" style="40" bestFit="1" customWidth="1"/>
    <col min="12224" max="12224" width="8.7109375" style="40" bestFit="1" customWidth="1"/>
    <col min="12225" max="12457" width="9.140625" style="40"/>
    <col min="12458" max="12458" width="12.85546875" style="40" customWidth="1"/>
    <col min="12459" max="12459" width="9.140625" style="40"/>
    <col min="12460" max="12460" width="0.85546875" style="40" customWidth="1"/>
    <col min="12461" max="12461" width="9.140625" style="40"/>
    <col min="12462" max="12462" width="0.85546875" style="40" customWidth="1"/>
    <col min="12463" max="12463" width="9.140625" style="40"/>
    <col min="12464" max="12464" width="1" style="40" customWidth="1"/>
    <col min="12465" max="12465" width="9.140625" style="40"/>
    <col min="12466" max="12466" width="1" style="40" customWidth="1"/>
    <col min="12467" max="12467" width="8.7109375" style="40" bestFit="1" customWidth="1"/>
    <col min="12468" max="12468" width="10.28515625" style="40" bestFit="1" customWidth="1"/>
    <col min="12469" max="12470" width="10.42578125" style="40" bestFit="1" customWidth="1"/>
    <col min="12471" max="12471" width="14" style="40" bestFit="1" customWidth="1"/>
    <col min="12472" max="12472" width="12" style="40" bestFit="1" customWidth="1"/>
    <col min="12473" max="12473" width="10.28515625" style="40" bestFit="1" customWidth="1"/>
    <col min="12474" max="12474" width="8.7109375" style="40" bestFit="1" customWidth="1"/>
    <col min="12475" max="12475" width="0.85546875" style="40" customWidth="1"/>
    <col min="12476" max="12476" width="12.42578125" style="40" customWidth="1"/>
    <col min="12477" max="12477" width="10" style="40" customWidth="1"/>
    <col min="12478" max="12478" width="10.42578125" style="40" bestFit="1" customWidth="1"/>
    <col min="12479" max="12479" width="7.85546875" style="40" bestFit="1" customWidth="1"/>
    <col min="12480" max="12480" width="8.7109375" style="40" bestFit="1" customWidth="1"/>
    <col min="12481" max="12713" width="9.140625" style="40"/>
    <col min="12714" max="12714" width="12.85546875" style="40" customWidth="1"/>
    <col min="12715" max="12715" width="9.140625" style="40"/>
    <col min="12716" max="12716" width="0.85546875" style="40" customWidth="1"/>
    <col min="12717" max="12717" width="9.140625" style="40"/>
    <col min="12718" max="12718" width="0.85546875" style="40" customWidth="1"/>
    <col min="12719" max="12719" width="9.140625" style="40"/>
    <col min="12720" max="12720" width="1" style="40" customWidth="1"/>
    <col min="12721" max="12721" width="9.140625" style="40"/>
    <col min="12722" max="12722" width="1" style="40" customWidth="1"/>
    <col min="12723" max="12723" width="8.7109375" style="40" bestFit="1" customWidth="1"/>
    <col min="12724" max="12724" width="10.28515625" style="40" bestFit="1" customWidth="1"/>
    <col min="12725" max="12726" width="10.42578125" style="40" bestFit="1" customWidth="1"/>
    <col min="12727" max="12727" width="14" style="40" bestFit="1" customWidth="1"/>
    <col min="12728" max="12728" width="12" style="40" bestFit="1" customWidth="1"/>
    <col min="12729" max="12729" width="10.28515625" style="40" bestFit="1" customWidth="1"/>
    <col min="12730" max="12730" width="8.7109375" style="40" bestFit="1" customWidth="1"/>
    <col min="12731" max="12731" width="0.85546875" style="40" customWidth="1"/>
    <col min="12732" max="12732" width="12.42578125" style="40" customWidth="1"/>
    <col min="12733" max="12733" width="10" style="40" customWidth="1"/>
    <col min="12734" max="12734" width="10.42578125" style="40" bestFit="1" customWidth="1"/>
    <col min="12735" max="12735" width="7.85546875" style="40" bestFit="1" customWidth="1"/>
    <col min="12736" max="12736" width="8.7109375" style="40" bestFit="1" customWidth="1"/>
    <col min="12737" max="12969" width="9.140625" style="40"/>
    <col min="12970" max="12970" width="12.85546875" style="40" customWidth="1"/>
    <col min="12971" max="12971" width="9.140625" style="40"/>
    <col min="12972" max="12972" width="0.85546875" style="40" customWidth="1"/>
    <col min="12973" max="12973" width="9.140625" style="40"/>
    <col min="12974" max="12974" width="0.85546875" style="40" customWidth="1"/>
    <col min="12975" max="12975" width="9.140625" style="40"/>
    <col min="12976" max="12976" width="1" style="40" customWidth="1"/>
    <col min="12977" max="12977" width="9.140625" style="40"/>
    <col min="12978" max="12978" width="1" style="40" customWidth="1"/>
    <col min="12979" max="12979" width="8.7109375" style="40" bestFit="1" customWidth="1"/>
    <col min="12980" max="12980" width="10.28515625" style="40" bestFit="1" customWidth="1"/>
    <col min="12981" max="12982" width="10.42578125" style="40" bestFit="1" customWidth="1"/>
    <col min="12983" max="12983" width="14" style="40" bestFit="1" customWidth="1"/>
    <col min="12984" max="12984" width="12" style="40" bestFit="1" customWidth="1"/>
    <col min="12985" max="12985" width="10.28515625" style="40" bestFit="1" customWidth="1"/>
    <col min="12986" max="12986" width="8.7109375" style="40" bestFit="1" customWidth="1"/>
    <col min="12987" max="12987" width="0.85546875" style="40" customWidth="1"/>
    <col min="12988" max="12988" width="12.42578125" style="40" customWidth="1"/>
    <col min="12989" max="12989" width="10" style="40" customWidth="1"/>
    <col min="12990" max="12990" width="10.42578125" style="40" bestFit="1" customWidth="1"/>
    <col min="12991" max="12991" width="7.85546875" style="40" bestFit="1" customWidth="1"/>
    <col min="12992" max="12992" width="8.7109375" style="40" bestFit="1" customWidth="1"/>
    <col min="12993" max="13225" width="9.140625" style="40"/>
    <col min="13226" max="13226" width="12.85546875" style="40" customWidth="1"/>
    <col min="13227" max="13227" width="9.140625" style="40"/>
    <col min="13228" max="13228" width="0.85546875" style="40" customWidth="1"/>
    <col min="13229" max="13229" width="9.140625" style="40"/>
    <col min="13230" max="13230" width="0.85546875" style="40" customWidth="1"/>
    <col min="13231" max="13231" width="9.140625" style="40"/>
    <col min="13232" max="13232" width="1" style="40" customWidth="1"/>
    <col min="13233" max="13233" width="9.140625" style="40"/>
    <col min="13234" max="13234" width="1" style="40" customWidth="1"/>
    <col min="13235" max="13235" width="8.7109375" style="40" bestFit="1" customWidth="1"/>
    <col min="13236" max="13236" width="10.28515625" style="40" bestFit="1" customWidth="1"/>
    <col min="13237" max="13238" width="10.42578125" style="40" bestFit="1" customWidth="1"/>
    <col min="13239" max="13239" width="14" style="40" bestFit="1" customWidth="1"/>
    <col min="13240" max="13240" width="12" style="40" bestFit="1" customWidth="1"/>
    <col min="13241" max="13241" width="10.28515625" style="40" bestFit="1" customWidth="1"/>
    <col min="13242" max="13242" width="8.7109375" style="40" bestFit="1" customWidth="1"/>
    <col min="13243" max="13243" width="0.85546875" style="40" customWidth="1"/>
    <col min="13244" max="13244" width="12.42578125" style="40" customWidth="1"/>
    <col min="13245" max="13245" width="10" style="40" customWidth="1"/>
    <col min="13246" max="13246" width="10.42578125" style="40" bestFit="1" customWidth="1"/>
    <col min="13247" max="13247" width="7.85546875" style="40" bestFit="1" customWidth="1"/>
    <col min="13248" max="13248" width="8.7109375" style="40" bestFit="1" customWidth="1"/>
    <col min="13249" max="13481" width="9.140625" style="40"/>
    <col min="13482" max="13482" width="12.85546875" style="40" customWidth="1"/>
    <col min="13483" max="13483" width="9.140625" style="40"/>
    <col min="13484" max="13484" width="0.85546875" style="40" customWidth="1"/>
    <col min="13485" max="13485" width="9.140625" style="40"/>
    <col min="13486" max="13486" width="0.85546875" style="40" customWidth="1"/>
    <col min="13487" max="13487" width="9.140625" style="40"/>
    <col min="13488" max="13488" width="1" style="40" customWidth="1"/>
    <col min="13489" max="13489" width="9.140625" style="40"/>
    <col min="13490" max="13490" width="1" style="40" customWidth="1"/>
    <col min="13491" max="13491" width="8.7109375" style="40" bestFit="1" customWidth="1"/>
    <col min="13492" max="13492" width="10.28515625" style="40" bestFit="1" customWidth="1"/>
    <col min="13493" max="13494" width="10.42578125" style="40" bestFit="1" customWidth="1"/>
    <col min="13495" max="13495" width="14" style="40" bestFit="1" customWidth="1"/>
    <col min="13496" max="13496" width="12" style="40" bestFit="1" customWidth="1"/>
    <col min="13497" max="13497" width="10.28515625" style="40" bestFit="1" customWidth="1"/>
    <col min="13498" max="13498" width="8.7109375" style="40" bestFit="1" customWidth="1"/>
    <col min="13499" max="13499" width="0.85546875" style="40" customWidth="1"/>
    <col min="13500" max="13500" width="12.42578125" style="40" customWidth="1"/>
    <col min="13501" max="13501" width="10" style="40" customWidth="1"/>
    <col min="13502" max="13502" width="10.42578125" style="40" bestFit="1" customWidth="1"/>
    <col min="13503" max="13503" width="7.85546875" style="40" bestFit="1" customWidth="1"/>
    <col min="13504" max="13504" width="8.7109375" style="40" bestFit="1" customWidth="1"/>
    <col min="13505" max="13737" width="9.140625" style="40"/>
    <col min="13738" max="13738" width="12.85546875" style="40" customWidth="1"/>
    <col min="13739" max="13739" width="9.140625" style="40"/>
    <col min="13740" max="13740" width="0.85546875" style="40" customWidth="1"/>
    <col min="13741" max="13741" width="9.140625" style="40"/>
    <col min="13742" max="13742" width="0.85546875" style="40" customWidth="1"/>
    <col min="13743" max="13743" width="9.140625" style="40"/>
    <col min="13744" max="13744" width="1" style="40" customWidth="1"/>
    <col min="13745" max="13745" width="9.140625" style="40"/>
    <col min="13746" max="13746" width="1" style="40" customWidth="1"/>
    <col min="13747" max="13747" width="8.7109375" style="40" bestFit="1" customWidth="1"/>
    <col min="13748" max="13748" width="10.28515625" style="40" bestFit="1" customWidth="1"/>
    <col min="13749" max="13750" width="10.42578125" style="40" bestFit="1" customWidth="1"/>
    <col min="13751" max="13751" width="14" style="40" bestFit="1" customWidth="1"/>
    <col min="13752" max="13752" width="12" style="40" bestFit="1" customWidth="1"/>
    <col min="13753" max="13753" width="10.28515625" style="40" bestFit="1" customWidth="1"/>
    <col min="13754" max="13754" width="8.7109375" style="40" bestFit="1" customWidth="1"/>
    <col min="13755" max="13755" width="0.85546875" style="40" customWidth="1"/>
    <col min="13756" max="13756" width="12.42578125" style="40" customWidth="1"/>
    <col min="13757" max="13757" width="10" style="40" customWidth="1"/>
    <col min="13758" max="13758" width="10.42578125" style="40" bestFit="1" customWidth="1"/>
    <col min="13759" max="13759" width="7.85546875" style="40" bestFit="1" customWidth="1"/>
    <col min="13760" max="13760" width="8.7109375" style="40" bestFit="1" customWidth="1"/>
    <col min="13761" max="13993" width="9.140625" style="40"/>
    <col min="13994" max="13994" width="12.85546875" style="40" customWidth="1"/>
    <col min="13995" max="13995" width="9.140625" style="40"/>
    <col min="13996" max="13996" width="0.85546875" style="40" customWidth="1"/>
    <col min="13997" max="13997" width="9.140625" style="40"/>
    <col min="13998" max="13998" width="0.85546875" style="40" customWidth="1"/>
    <col min="13999" max="13999" width="9.140625" style="40"/>
    <col min="14000" max="14000" width="1" style="40" customWidth="1"/>
    <col min="14001" max="14001" width="9.140625" style="40"/>
    <col min="14002" max="14002" width="1" style="40" customWidth="1"/>
    <col min="14003" max="14003" width="8.7109375" style="40" bestFit="1" customWidth="1"/>
    <col min="14004" max="14004" width="10.28515625" style="40" bestFit="1" customWidth="1"/>
    <col min="14005" max="14006" width="10.42578125" style="40" bestFit="1" customWidth="1"/>
    <col min="14007" max="14007" width="14" style="40" bestFit="1" customWidth="1"/>
    <col min="14008" max="14008" width="12" style="40" bestFit="1" customWidth="1"/>
    <col min="14009" max="14009" width="10.28515625" style="40" bestFit="1" customWidth="1"/>
    <col min="14010" max="14010" width="8.7109375" style="40" bestFit="1" customWidth="1"/>
    <col min="14011" max="14011" width="0.85546875" style="40" customWidth="1"/>
    <col min="14012" max="14012" width="12.42578125" style="40" customWidth="1"/>
    <col min="14013" max="14013" width="10" style="40" customWidth="1"/>
    <col min="14014" max="14014" width="10.42578125" style="40" bestFit="1" customWidth="1"/>
    <col min="14015" max="14015" width="7.85546875" style="40" bestFit="1" customWidth="1"/>
    <col min="14016" max="14016" width="8.7109375" style="40" bestFit="1" customWidth="1"/>
    <col min="14017" max="14249" width="9.140625" style="40"/>
    <col min="14250" max="14250" width="12.85546875" style="40" customWidth="1"/>
    <col min="14251" max="14251" width="9.140625" style="40"/>
    <col min="14252" max="14252" width="0.85546875" style="40" customWidth="1"/>
    <col min="14253" max="14253" width="9.140625" style="40"/>
    <col min="14254" max="14254" width="0.85546875" style="40" customWidth="1"/>
    <col min="14255" max="14255" width="9.140625" style="40"/>
    <col min="14256" max="14256" width="1" style="40" customWidth="1"/>
    <col min="14257" max="14257" width="9.140625" style="40"/>
    <col min="14258" max="14258" width="1" style="40" customWidth="1"/>
    <col min="14259" max="14259" width="8.7109375" style="40" bestFit="1" customWidth="1"/>
    <col min="14260" max="14260" width="10.28515625" style="40" bestFit="1" customWidth="1"/>
    <col min="14261" max="14262" width="10.42578125" style="40" bestFit="1" customWidth="1"/>
    <col min="14263" max="14263" width="14" style="40" bestFit="1" customWidth="1"/>
    <col min="14264" max="14264" width="12" style="40" bestFit="1" customWidth="1"/>
    <col min="14265" max="14265" width="10.28515625" style="40" bestFit="1" customWidth="1"/>
    <col min="14266" max="14266" width="8.7109375" style="40" bestFit="1" customWidth="1"/>
    <col min="14267" max="14267" width="0.85546875" style="40" customWidth="1"/>
    <col min="14268" max="14268" width="12.42578125" style="40" customWidth="1"/>
    <col min="14269" max="14269" width="10" style="40" customWidth="1"/>
    <col min="14270" max="14270" width="10.42578125" style="40" bestFit="1" customWidth="1"/>
    <col min="14271" max="14271" width="7.85546875" style="40" bestFit="1" customWidth="1"/>
    <col min="14272" max="14272" width="8.7109375" style="40" bestFit="1" customWidth="1"/>
    <col min="14273" max="14505" width="9.140625" style="40"/>
    <col min="14506" max="14506" width="12.85546875" style="40" customWidth="1"/>
    <col min="14507" max="14507" width="9.140625" style="40"/>
    <col min="14508" max="14508" width="0.85546875" style="40" customWidth="1"/>
    <col min="14509" max="14509" width="9.140625" style="40"/>
    <col min="14510" max="14510" width="0.85546875" style="40" customWidth="1"/>
    <col min="14511" max="14511" width="9.140625" style="40"/>
    <col min="14512" max="14512" width="1" style="40" customWidth="1"/>
    <col min="14513" max="14513" width="9.140625" style="40"/>
    <col min="14514" max="14514" width="1" style="40" customWidth="1"/>
    <col min="14515" max="14515" width="8.7109375" style="40" bestFit="1" customWidth="1"/>
    <col min="14516" max="14516" width="10.28515625" style="40" bestFit="1" customWidth="1"/>
    <col min="14517" max="14518" width="10.42578125" style="40" bestFit="1" customWidth="1"/>
    <col min="14519" max="14519" width="14" style="40" bestFit="1" customWidth="1"/>
    <col min="14520" max="14520" width="12" style="40" bestFit="1" customWidth="1"/>
    <col min="14521" max="14521" width="10.28515625" style="40" bestFit="1" customWidth="1"/>
    <col min="14522" max="14522" width="8.7109375" style="40" bestFit="1" customWidth="1"/>
    <col min="14523" max="14523" width="0.85546875" style="40" customWidth="1"/>
    <col min="14524" max="14524" width="12.42578125" style="40" customWidth="1"/>
    <col min="14525" max="14525" width="10" style="40" customWidth="1"/>
    <col min="14526" max="14526" width="10.42578125" style="40" bestFit="1" customWidth="1"/>
    <col min="14527" max="14527" width="7.85546875" style="40" bestFit="1" customWidth="1"/>
    <col min="14528" max="14528" width="8.7109375" style="40" bestFit="1" customWidth="1"/>
    <col min="14529" max="14761" width="9.140625" style="40"/>
    <col min="14762" max="14762" width="12.85546875" style="40" customWidth="1"/>
    <col min="14763" max="14763" width="9.140625" style="40"/>
    <col min="14764" max="14764" width="0.85546875" style="40" customWidth="1"/>
    <col min="14765" max="14765" width="9.140625" style="40"/>
    <col min="14766" max="14766" width="0.85546875" style="40" customWidth="1"/>
    <col min="14767" max="14767" width="9.140625" style="40"/>
    <col min="14768" max="14768" width="1" style="40" customWidth="1"/>
    <col min="14769" max="14769" width="9.140625" style="40"/>
    <col min="14770" max="14770" width="1" style="40" customWidth="1"/>
    <col min="14771" max="14771" width="8.7109375" style="40" bestFit="1" customWidth="1"/>
    <col min="14772" max="14772" width="10.28515625" style="40" bestFit="1" customWidth="1"/>
    <col min="14773" max="14774" width="10.42578125" style="40" bestFit="1" customWidth="1"/>
    <col min="14775" max="14775" width="14" style="40" bestFit="1" customWidth="1"/>
    <col min="14776" max="14776" width="12" style="40" bestFit="1" customWidth="1"/>
    <col min="14777" max="14777" width="10.28515625" style="40" bestFit="1" customWidth="1"/>
    <col min="14778" max="14778" width="8.7109375" style="40" bestFit="1" customWidth="1"/>
    <col min="14779" max="14779" width="0.85546875" style="40" customWidth="1"/>
    <col min="14780" max="14780" width="12.42578125" style="40" customWidth="1"/>
    <col min="14781" max="14781" width="10" style="40" customWidth="1"/>
    <col min="14782" max="14782" width="10.42578125" style="40" bestFit="1" customWidth="1"/>
    <col min="14783" max="14783" width="7.85546875" style="40" bestFit="1" customWidth="1"/>
    <col min="14784" max="14784" width="8.7109375" style="40" bestFit="1" customWidth="1"/>
    <col min="14785" max="15017" width="9.140625" style="40"/>
    <col min="15018" max="15018" width="12.85546875" style="40" customWidth="1"/>
    <col min="15019" max="15019" width="9.140625" style="40"/>
    <col min="15020" max="15020" width="0.85546875" style="40" customWidth="1"/>
    <col min="15021" max="15021" width="9.140625" style="40"/>
    <col min="15022" max="15022" width="0.85546875" style="40" customWidth="1"/>
    <col min="15023" max="15023" width="9.140625" style="40"/>
    <col min="15024" max="15024" width="1" style="40" customWidth="1"/>
    <col min="15025" max="15025" width="9.140625" style="40"/>
    <col min="15026" max="15026" width="1" style="40" customWidth="1"/>
    <col min="15027" max="15027" width="8.7109375" style="40" bestFit="1" customWidth="1"/>
    <col min="15028" max="15028" width="10.28515625" style="40" bestFit="1" customWidth="1"/>
    <col min="15029" max="15030" width="10.42578125" style="40" bestFit="1" customWidth="1"/>
    <col min="15031" max="15031" width="14" style="40" bestFit="1" customWidth="1"/>
    <col min="15032" max="15032" width="12" style="40" bestFit="1" customWidth="1"/>
    <col min="15033" max="15033" width="10.28515625" style="40" bestFit="1" customWidth="1"/>
    <col min="15034" max="15034" width="8.7109375" style="40" bestFit="1" customWidth="1"/>
    <col min="15035" max="15035" width="0.85546875" style="40" customWidth="1"/>
    <col min="15036" max="15036" width="12.42578125" style="40" customWidth="1"/>
    <col min="15037" max="15037" width="10" style="40" customWidth="1"/>
    <col min="15038" max="15038" width="10.42578125" style="40" bestFit="1" customWidth="1"/>
    <col min="15039" max="15039" width="7.85546875" style="40" bestFit="1" customWidth="1"/>
    <col min="15040" max="15040" width="8.7109375" style="40" bestFit="1" customWidth="1"/>
    <col min="15041" max="15273" width="9.140625" style="40"/>
    <col min="15274" max="15274" width="12.85546875" style="40" customWidth="1"/>
    <col min="15275" max="15275" width="9.140625" style="40"/>
    <col min="15276" max="15276" width="0.85546875" style="40" customWidth="1"/>
    <col min="15277" max="15277" width="9.140625" style="40"/>
    <col min="15278" max="15278" width="0.85546875" style="40" customWidth="1"/>
    <col min="15279" max="15279" width="9.140625" style="40"/>
    <col min="15280" max="15280" width="1" style="40" customWidth="1"/>
    <col min="15281" max="15281" width="9.140625" style="40"/>
    <col min="15282" max="15282" width="1" style="40" customWidth="1"/>
    <col min="15283" max="15283" width="8.7109375" style="40" bestFit="1" customWidth="1"/>
    <col min="15284" max="15284" width="10.28515625" style="40" bestFit="1" customWidth="1"/>
    <col min="15285" max="15286" width="10.42578125" style="40" bestFit="1" customWidth="1"/>
    <col min="15287" max="15287" width="14" style="40" bestFit="1" customWidth="1"/>
    <col min="15288" max="15288" width="12" style="40" bestFit="1" customWidth="1"/>
    <col min="15289" max="15289" width="10.28515625" style="40" bestFit="1" customWidth="1"/>
    <col min="15290" max="15290" width="8.7109375" style="40" bestFit="1" customWidth="1"/>
    <col min="15291" max="15291" width="0.85546875" style="40" customWidth="1"/>
    <col min="15292" max="15292" width="12.42578125" style="40" customWidth="1"/>
    <col min="15293" max="15293" width="10" style="40" customWidth="1"/>
    <col min="15294" max="15294" width="10.42578125" style="40" bestFit="1" customWidth="1"/>
    <col min="15295" max="15295" width="7.85546875" style="40" bestFit="1" customWidth="1"/>
    <col min="15296" max="15296" width="8.7109375" style="40" bestFit="1" customWidth="1"/>
    <col min="15297" max="15529" width="9.140625" style="40"/>
    <col min="15530" max="15530" width="12.85546875" style="40" customWidth="1"/>
    <col min="15531" max="15531" width="9.140625" style="40"/>
    <col min="15532" max="15532" width="0.85546875" style="40" customWidth="1"/>
    <col min="15533" max="15533" width="9.140625" style="40"/>
    <col min="15534" max="15534" width="0.85546875" style="40" customWidth="1"/>
    <col min="15535" max="15535" width="9.140625" style="40"/>
    <col min="15536" max="15536" width="1" style="40" customWidth="1"/>
    <col min="15537" max="15537" width="9.140625" style="40"/>
    <col min="15538" max="15538" width="1" style="40" customWidth="1"/>
    <col min="15539" max="15539" width="8.7109375" style="40" bestFit="1" customWidth="1"/>
    <col min="15540" max="15540" width="10.28515625" style="40" bestFit="1" customWidth="1"/>
    <col min="15541" max="15542" width="10.42578125" style="40" bestFit="1" customWidth="1"/>
    <col min="15543" max="15543" width="14" style="40" bestFit="1" customWidth="1"/>
    <col min="15544" max="15544" width="12" style="40" bestFit="1" customWidth="1"/>
    <col min="15545" max="15545" width="10.28515625" style="40" bestFit="1" customWidth="1"/>
    <col min="15546" max="15546" width="8.7109375" style="40" bestFit="1" customWidth="1"/>
    <col min="15547" max="15547" width="0.85546875" style="40" customWidth="1"/>
    <col min="15548" max="15548" width="12.42578125" style="40" customWidth="1"/>
    <col min="15549" max="15549" width="10" style="40" customWidth="1"/>
    <col min="15550" max="15550" width="10.42578125" style="40" bestFit="1" customWidth="1"/>
    <col min="15551" max="15551" width="7.85546875" style="40" bestFit="1" customWidth="1"/>
    <col min="15552" max="15552" width="8.7109375" style="40" bestFit="1" customWidth="1"/>
    <col min="15553" max="15785" width="9.140625" style="40"/>
    <col min="15786" max="15786" width="12.85546875" style="40" customWidth="1"/>
    <col min="15787" max="15787" width="9.140625" style="40"/>
    <col min="15788" max="15788" width="0.85546875" style="40" customWidth="1"/>
    <col min="15789" max="15789" width="9.140625" style="40"/>
    <col min="15790" max="15790" width="0.85546875" style="40" customWidth="1"/>
    <col min="15791" max="15791" width="9.140625" style="40"/>
    <col min="15792" max="15792" width="1" style="40" customWidth="1"/>
    <col min="15793" max="15793" width="9.140625" style="40"/>
    <col min="15794" max="15794" width="1" style="40" customWidth="1"/>
    <col min="15795" max="15795" width="8.7109375" style="40" bestFit="1" customWidth="1"/>
    <col min="15796" max="15796" width="10.28515625" style="40" bestFit="1" customWidth="1"/>
    <col min="15797" max="15798" width="10.42578125" style="40" bestFit="1" customWidth="1"/>
    <col min="15799" max="15799" width="14" style="40" bestFit="1" customWidth="1"/>
    <col min="15800" max="15800" width="12" style="40" bestFit="1" customWidth="1"/>
    <col min="15801" max="15801" width="10.28515625" style="40" bestFit="1" customWidth="1"/>
    <col min="15802" max="15802" width="8.7109375" style="40" bestFit="1" customWidth="1"/>
    <col min="15803" max="15803" width="0.85546875" style="40" customWidth="1"/>
    <col min="15804" max="15804" width="12.42578125" style="40" customWidth="1"/>
    <col min="15805" max="15805" width="10" style="40" customWidth="1"/>
    <col min="15806" max="15806" width="10.42578125" style="40" bestFit="1" customWidth="1"/>
    <col min="15807" max="15807" width="7.85546875" style="40" bestFit="1" customWidth="1"/>
    <col min="15808" max="15808" width="8.7109375" style="40" bestFit="1" customWidth="1"/>
    <col min="15809" max="16041" width="9.140625" style="40"/>
    <col min="16042" max="16042" width="12.85546875" style="40" customWidth="1"/>
    <col min="16043" max="16043" width="9.140625" style="40"/>
    <col min="16044" max="16044" width="0.85546875" style="40" customWidth="1"/>
    <col min="16045" max="16045" width="9.140625" style="40"/>
    <col min="16046" max="16046" width="0.85546875" style="40" customWidth="1"/>
    <col min="16047" max="16047" width="9.140625" style="40"/>
    <col min="16048" max="16048" width="1" style="40" customWidth="1"/>
    <col min="16049" max="16049" width="9.140625" style="40"/>
    <col min="16050" max="16050" width="1" style="40" customWidth="1"/>
    <col min="16051" max="16051" width="8.7109375" style="40" bestFit="1" customWidth="1"/>
    <col min="16052" max="16052" width="10.28515625" style="40" bestFit="1" customWidth="1"/>
    <col min="16053" max="16054" width="10.42578125" style="40" bestFit="1" customWidth="1"/>
    <col min="16055" max="16055" width="14" style="40" bestFit="1" customWidth="1"/>
    <col min="16056" max="16056" width="12" style="40" bestFit="1" customWidth="1"/>
    <col min="16057" max="16057" width="10.28515625" style="40" bestFit="1" customWidth="1"/>
    <col min="16058" max="16058" width="8.7109375" style="40" bestFit="1" customWidth="1"/>
    <col min="16059" max="16059" width="0.85546875" style="40" customWidth="1"/>
    <col min="16060" max="16060" width="12.42578125" style="40" customWidth="1"/>
    <col min="16061" max="16061" width="10" style="40" customWidth="1"/>
    <col min="16062" max="16062" width="10.42578125" style="40" bestFit="1" customWidth="1"/>
    <col min="16063" max="16063" width="7.85546875" style="40" bestFit="1" customWidth="1"/>
    <col min="16064" max="16064" width="8.7109375" style="40" bestFit="1" customWidth="1"/>
    <col min="16065" max="16384" width="9.140625" style="40"/>
  </cols>
  <sheetData>
    <row r="1" spans="1:48" s="105" customFormat="1" ht="12.75" x14ac:dyDescent="0.2">
      <c r="A1" s="61" t="s">
        <v>153</v>
      </c>
    </row>
    <row r="2" spans="1:48" s="105" customFormat="1" ht="21" customHeight="1" x14ac:dyDescent="0.2">
      <c r="A2" s="62" t="s">
        <v>154</v>
      </c>
      <c r="B2" s="104"/>
      <c r="C2" s="104"/>
      <c r="D2" s="104"/>
      <c r="E2" s="104"/>
      <c r="F2" s="104"/>
      <c r="G2" s="104"/>
      <c r="H2" s="104"/>
      <c r="I2" s="104"/>
      <c r="J2" s="104"/>
      <c r="Q2" s="39"/>
      <c r="R2" s="39"/>
      <c r="S2" s="39"/>
      <c r="T2" s="39"/>
      <c r="U2" s="39"/>
      <c r="V2" s="39"/>
      <c r="W2" s="39"/>
      <c r="X2" s="39"/>
      <c r="Y2" s="39"/>
      <c r="Z2" s="39"/>
      <c r="AA2" s="39"/>
      <c r="AB2" s="39"/>
      <c r="AC2" s="39"/>
      <c r="AD2" s="39"/>
      <c r="AE2" s="39"/>
    </row>
    <row r="3" spans="1:48" s="105" customFormat="1" ht="23.25" customHeight="1" x14ac:dyDescent="0.2">
      <c r="A3" s="8"/>
      <c r="B3" s="306" t="s">
        <v>25</v>
      </c>
      <c r="C3" s="307"/>
      <c r="D3" s="307"/>
      <c r="E3" s="307"/>
      <c r="F3" s="307"/>
      <c r="G3" s="307"/>
      <c r="H3" s="307"/>
      <c r="I3" s="307"/>
      <c r="J3" s="13"/>
      <c r="K3" s="306" t="s">
        <v>26</v>
      </c>
      <c r="L3" s="308"/>
      <c r="M3" s="308"/>
      <c r="N3" s="308"/>
      <c r="Q3" s="39"/>
      <c r="R3" s="39"/>
      <c r="S3" s="39"/>
      <c r="T3" s="39"/>
      <c r="U3" s="39"/>
      <c r="V3" s="39"/>
      <c r="W3" s="39"/>
      <c r="X3" s="39"/>
      <c r="Y3" s="39"/>
      <c r="Z3" s="39"/>
      <c r="AA3" s="39"/>
      <c r="AB3" s="39"/>
      <c r="AC3" s="39"/>
      <c r="AD3" s="39"/>
      <c r="AE3" s="39"/>
    </row>
    <row r="4" spans="1:48" s="105" customFormat="1" ht="67.5" x14ac:dyDescent="0.2">
      <c r="A4" s="15" t="s">
        <v>6</v>
      </c>
      <c r="B4" s="98" t="s">
        <v>2</v>
      </c>
      <c r="C4" s="17" t="s">
        <v>11</v>
      </c>
      <c r="D4" s="17" t="s">
        <v>81</v>
      </c>
      <c r="E4" s="17" t="s">
        <v>124</v>
      </c>
      <c r="F4" s="17" t="s">
        <v>80</v>
      </c>
      <c r="G4" s="17" t="s">
        <v>7</v>
      </c>
      <c r="H4" s="18" t="s">
        <v>3</v>
      </c>
      <c r="I4" s="18" t="s">
        <v>53</v>
      </c>
      <c r="J4" s="104"/>
      <c r="K4" s="98" t="s">
        <v>4</v>
      </c>
      <c r="L4" s="17" t="s">
        <v>85</v>
      </c>
      <c r="M4" s="17" t="s">
        <v>5</v>
      </c>
      <c r="N4" s="17" t="s">
        <v>10</v>
      </c>
      <c r="Q4" s="162"/>
      <c r="R4" s="162"/>
      <c r="S4" s="162"/>
      <c r="T4" s="162"/>
      <c r="U4" s="162"/>
      <c r="V4" s="162"/>
      <c r="W4" s="162"/>
      <c r="X4" s="162"/>
      <c r="Y4" s="39"/>
      <c r="Z4" s="162"/>
      <c r="AA4" s="162"/>
      <c r="AB4" s="162"/>
      <c r="AC4" s="162"/>
      <c r="AD4" s="39"/>
      <c r="AE4" s="39"/>
    </row>
    <row r="5" spans="1:48" ht="15" customHeight="1" x14ac:dyDescent="0.2">
      <c r="A5" s="43" t="s">
        <v>14</v>
      </c>
      <c r="B5" s="100">
        <v>16162947.9</v>
      </c>
      <c r="C5" s="124">
        <v>2578387</v>
      </c>
      <c r="D5" s="124">
        <v>1898092</v>
      </c>
      <c r="E5" s="124">
        <v>29099660.199999999</v>
      </c>
      <c r="F5" s="124">
        <v>3892933</v>
      </c>
      <c r="G5" s="124">
        <v>18741334.899999999</v>
      </c>
      <c r="H5" s="124">
        <v>34890685.200000003</v>
      </c>
      <c r="I5" s="124">
        <v>53632020.100000001</v>
      </c>
      <c r="J5" s="124"/>
      <c r="K5" s="100">
        <v>40296873.100000001</v>
      </c>
      <c r="L5" s="124">
        <v>357702</v>
      </c>
      <c r="M5" s="124">
        <v>12053470</v>
      </c>
      <c r="N5" s="124">
        <v>52708045.100000001</v>
      </c>
      <c r="O5" s="152"/>
      <c r="P5" s="80"/>
      <c r="Q5" s="50"/>
      <c r="R5" s="50"/>
      <c r="S5" s="50"/>
      <c r="T5" s="50"/>
      <c r="U5" s="50"/>
      <c r="V5" s="50"/>
      <c r="W5" s="50"/>
      <c r="X5" s="50"/>
      <c r="Y5" s="50"/>
      <c r="Z5" s="50"/>
      <c r="AA5" s="50"/>
      <c r="AB5" s="50"/>
      <c r="AC5" s="50"/>
      <c r="AD5" s="287"/>
      <c r="AE5" s="287"/>
      <c r="AF5" s="80"/>
      <c r="AG5" s="80"/>
      <c r="AH5" s="80"/>
      <c r="AI5" s="80"/>
      <c r="AJ5" s="80"/>
      <c r="AK5" s="80"/>
      <c r="AL5" s="80"/>
      <c r="AM5" s="80"/>
      <c r="AN5" s="80"/>
      <c r="AO5" s="80"/>
      <c r="AP5" s="80"/>
      <c r="AQ5" s="80"/>
      <c r="AR5" s="80"/>
      <c r="AS5" s="80"/>
      <c r="AT5" s="80"/>
      <c r="AU5" s="80"/>
      <c r="AV5" s="80"/>
    </row>
    <row r="6" spans="1:48" ht="22.5" x14ac:dyDescent="0.2">
      <c r="A6" s="109" t="s">
        <v>49</v>
      </c>
      <c r="B6" s="100">
        <v>7340183</v>
      </c>
      <c r="C6" s="124">
        <v>2123197</v>
      </c>
      <c r="D6" s="132" t="s">
        <v>108</v>
      </c>
      <c r="E6" s="124">
        <v>11764386</v>
      </c>
      <c r="F6" s="124">
        <v>1613366</v>
      </c>
      <c r="G6" s="124">
        <v>9463380</v>
      </c>
      <c r="H6" s="124">
        <v>13377752</v>
      </c>
      <c r="I6" s="124">
        <v>22841132</v>
      </c>
      <c r="J6" s="123"/>
      <c r="K6" s="100">
        <v>14071133</v>
      </c>
      <c r="L6" s="124" t="s">
        <v>108</v>
      </c>
      <c r="M6" s="124">
        <v>8769999</v>
      </c>
      <c r="N6" s="124">
        <v>22841132</v>
      </c>
      <c r="O6" s="79"/>
      <c r="P6" s="80"/>
      <c r="Q6" s="50"/>
      <c r="R6" s="50"/>
      <c r="S6" s="50"/>
      <c r="T6" s="50"/>
      <c r="U6" s="50"/>
      <c r="V6" s="50"/>
      <c r="W6" s="50"/>
      <c r="X6" s="50"/>
      <c r="Y6" s="50"/>
      <c r="Z6" s="50"/>
      <c r="AA6" s="50"/>
      <c r="AB6" s="50"/>
      <c r="AC6" s="50"/>
      <c r="AD6" s="287"/>
      <c r="AE6" s="287"/>
      <c r="AF6" s="80"/>
      <c r="AG6" s="80"/>
      <c r="AH6" s="80"/>
      <c r="AI6" s="80"/>
      <c r="AJ6" s="80"/>
      <c r="AK6" s="80"/>
      <c r="AL6" s="80"/>
      <c r="AM6" s="80"/>
      <c r="AN6" s="80"/>
      <c r="AO6" s="80"/>
      <c r="AP6" s="80"/>
    </row>
    <row r="7" spans="1:48" x14ac:dyDescent="0.2">
      <c r="A7" s="76" t="s">
        <v>28</v>
      </c>
      <c r="B7" s="100">
        <v>653889</v>
      </c>
      <c r="C7" s="124">
        <v>111202</v>
      </c>
      <c r="D7" s="132" t="s">
        <v>108</v>
      </c>
      <c r="E7" s="124">
        <v>1202472</v>
      </c>
      <c r="F7" s="124">
        <v>167562</v>
      </c>
      <c r="G7" s="124">
        <v>765091</v>
      </c>
      <c r="H7" s="124">
        <v>1370034</v>
      </c>
      <c r="I7" s="124">
        <v>2135125</v>
      </c>
      <c r="J7" s="123"/>
      <c r="K7" s="100">
        <v>1916568</v>
      </c>
      <c r="L7" s="124" t="s">
        <v>108</v>
      </c>
      <c r="M7" s="124">
        <v>196511</v>
      </c>
      <c r="N7" s="124">
        <v>2113079</v>
      </c>
      <c r="O7" s="79"/>
      <c r="P7" s="80"/>
      <c r="Q7" s="50"/>
      <c r="R7" s="50"/>
      <c r="S7" s="50"/>
      <c r="T7" s="50"/>
      <c r="U7" s="50"/>
      <c r="V7" s="50"/>
      <c r="W7" s="50"/>
      <c r="X7" s="50"/>
      <c r="Y7" s="50"/>
      <c r="Z7" s="50"/>
      <c r="AA7" s="50"/>
      <c r="AB7" s="50"/>
      <c r="AC7" s="50"/>
      <c r="AD7" s="287"/>
      <c r="AE7" s="287"/>
      <c r="AF7" s="80"/>
      <c r="AG7" s="80"/>
      <c r="AH7" s="80"/>
      <c r="AI7" s="80"/>
      <c r="AJ7" s="80"/>
      <c r="AK7" s="80"/>
      <c r="AL7" s="80"/>
      <c r="AM7" s="80"/>
      <c r="AN7" s="80"/>
      <c r="AO7" s="80"/>
      <c r="AP7" s="80"/>
    </row>
    <row r="8" spans="1:48" x14ac:dyDescent="0.2">
      <c r="A8" s="76" t="s">
        <v>29</v>
      </c>
      <c r="B8" s="100">
        <v>138339</v>
      </c>
      <c r="C8" s="124">
        <v>17710</v>
      </c>
      <c r="D8" s="124">
        <v>233819</v>
      </c>
      <c r="E8" s="124">
        <v>284624</v>
      </c>
      <c r="F8" s="124">
        <v>19878</v>
      </c>
      <c r="G8" s="124">
        <v>156049</v>
      </c>
      <c r="H8" s="124">
        <v>538321</v>
      </c>
      <c r="I8" s="124">
        <v>694370</v>
      </c>
      <c r="J8" s="123"/>
      <c r="K8" s="100">
        <v>661816</v>
      </c>
      <c r="L8" s="124">
        <v>14559</v>
      </c>
      <c r="M8" s="124">
        <v>38579</v>
      </c>
      <c r="N8" s="124">
        <v>714954</v>
      </c>
      <c r="O8" s="79"/>
      <c r="P8" s="80"/>
      <c r="Q8" s="50"/>
      <c r="R8" s="50"/>
      <c r="S8" s="50"/>
      <c r="T8" s="50"/>
      <c r="U8" s="50"/>
      <c r="V8" s="50"/>
      <c r="W8" s="50"/>
      <c r="X8" s="50"/>
      <c r="Y8" s="50"/>
      <c r="Z8" s="50"/>
      <c r="AA8" s="50"/>
      <c r="AB8" s="50"/>
      <c r="AC8" s="50"/>
      <c r="AD8" s="287"/>
      <c r="AE8" s="287"/>
      <c r="AF8" s="80"/>
      <c r="AG8" s="80"/>
      <c r="AH8" s="80"/>
      <c r="AI8" s="80"/>
      <c r="AJ8" s="80"/>
      <c r="AK8" s="80"/>
      <c r="AL8" s="80"/>
      <c r="AM8" s="80"/>
      <c r="AN8" s="80"/>
      <c r="AO8" s="80"/>
      <c r="AP8" s="80"/>
    </row>
    <row r="9" spans="1:48" x14ac:dyDescent="0.2">
      <c r="A9" s="76" t="s">
        <v>30</v>
      </c>
      <c r="B9" s="100">
        <v>358533</v>
      </c>
      <c r="C9" s="124">
        <v>6750</v>
      </c>
      <c r="D9" s="124">
        <v>3361</v>
      </c>
      <c r="E9" s="124">
        <v>1002621</v>
      </c>
      <c r="F9" s="124">
        <v>9032</v>
      </c>
      <c r="G9" s="124">
        <v>365283</v>
      </c>
      <c r="H9" s="124">
        <v>1015014</v>
      </c>
      <c r="I9" s="124">
        <v>1380297</v>
      </c>
      <c r="J9" s="123"/>
      <c r="K9" s="100">
        <v>1170593</v>
      </c>
      <c r="L9" s="124" t="s">
        <v>108</v>
      </c>
      <c r="M9" s="124">
        <v>175322</v>
      </c>
      <c r="N9" s="124">
        <v>1345915</v>
      </c>
      <c r="O9" s="79"/>
      <c r="P9" s="80"/>
      <c r="Q9" s="48"/>
      <c r="R9" s="48"/>
      <c r="S9" s="48"/>
      <c r="T9" s="48"/>
      <c r="U9" s="48"/>
      <c r="V9" s="48"/>
      <c r="W9" s="48"/>
      <c r="X9" s="48"/>
      <c r="Y9" s="48"/>
      <c r="Z9" s="48"/>
      <c r="AA9" s="48"/>
      <c r="AB9" s="48"/>
      <c r="AC9" s="48"/>
      <c r="AD9" s="80"/>
      <c r="AE9" s="80"/>
      <c r="AF9" s="80"/>
      <c r="AG9" s="80"/>
      <c r="AH9" s="80"/>
      <c r="AI9" s="80"/>
      <c r="AJ9" s="80"/>
      <c r="AK9" s="80"/>
      <c r="AL9" s="80"/>
      <c r="AM9" s="80"/>
      <c r="AN9" s="80"/>
      <c r="AO9" s="80"/>
      <c r="AP9" s="80"/>
    </row>
    <row r="10" spans="1:48" x14ac:dyDescent="0.2">
      <c r="A10" s="76" t="s">
        <v>31</v>
      </c>
      <c r="B10" s="100">
        <v>301014</v>
      </c>
      <c r="C10" s="124">
        <v>26067</v>
      </c>
      <c r="D10" s="124">
        <v>732</v>
      </c>
      <c r="E10" s="124">
        <v>827643</v>
      </c>
      <c r="F10" s="124">
        <v>125575</v>
      </c>
      <c r="G10" s="124">
        <v>327081</v>
      </c>
      <c r="H10" s="124">
        <v>953950</v>
      </c>
      <c r="I10" s="124">
        <v>1281031</v>
      </c>
      <c r="J10" s="123"/>
      <c r="K10" s="100">
        <v>1152623</v>
      </c>
      <c r="L10" s="124">
        <v>13267</v>
      </c>
      <c r="M10" s="124">
        <v>115294</v>
      </c>
      <c r="N10" s="124">
        <v>1281184</v>
      </c>
      <c r="O10" s="79"/>
      <c r="P10" s="80"/>
      <c r="Q10" s="48"/>
      <c r="R10" s="48"/>
      <c r="S10" s="48"/>
      <c r="T10" s="48"/>
      <c r="U10" s="48"/>
      <c r="V10" s="48"/>
      <c r="W10" s="48"/>
      <c r="X10" s="48"/>
      <c r="Y10" s="48"/>
      <c r="Z10" s="48"/>
      <c r="AA10" s="48"/>
      <c r="AB10" s="48"/>
      <c r="AC10" s="48"/>
      <c r="AD10" s="80"/>
      <c r="AE10" s="80"/>
      <c r="AF10" s="80"/>
      <c r="AG10" s="80"/>
      <c r="AH10" s="80"/>
      <c r="AI10" s="80"/>
      <c r="AJ10" s="80"/>
      <c r="AK10" s="80"/>
      <c r="AL10" s="80"/>
      <c r="AM10" s="80"/>
      <c r="AN10" s="80"/>
      <c r="AO10" s="80"/>
      <c r="AP10" s="80"/>
    </row>
    <row r="11" spans="1:48" x14ac:dyDescent="0.2">
      <c r="A11" s="76" t="s">
        <v>32</v>
      </c>
      <c r="B11" s="100">
        <v>173254</v>
      </c>
      <c r="C11" s="124">
        <v>5018</v>
      </c>
      <c r="D11" s="132" t="s">
        <v>108</v>
      </c>
      <c r="E11" s="124">
        <v>412503</v>
      </c>
      <c r="F11" s="124">
        <v>50843</v>
      </c>
      <c r="G11" s="124">
        <v>178272</v>
      </c>
      <c r="H11" s="124">
        <v>463346</v>
      </c>
      <c r="I11" s="124">
        <v>641618</v>
      </c>
      <c r="J11" s="123"/>
      <c r="K11" s="100">
        <v>566830</v>
      </c>
      <c r="L11" s="124" t="s">
        <v>108</v>
      </c>
      <c r="M11" s="124">
        <v>74788</v>
      </c>
      <c r="N11" s="124">
        <v>641618</v>
      </c>
      <c r="O11" s="79"/>
      <c r="P11" s="80"/>
      <c r="Q11" s="48"/>
      <c r="R11" s="48"/>
      <c r="S11" s="48"/>
      <c r="T11" s="48"/>
      <c r="U11" s="48"/>
      <c r="V11" s="48"/>
      <c r="W11" s="48"/>
      <c r="X11" s="48"/>
      <c r="Y11" s="48"/>
      <c r="Z11" s="48"/>
      <c r="AA11" s="48"/>
      <c r="AB11" s="48"/>
      <c r="AC11" s="48"/>
      <c r="AD11" s="80"/>
      <c r="AE11" s="80"/>
      <c r="AF11" s="80"/>
      <c r="AG11" s="80"/>
      <c r="AH11" s="80"/>
      <c r="AI11" s="80"/>
      <c r="AJ11" s="80"/>
      <c r="AK11" s="80"/>
      <c r="AL11" s="80"/>
      <c r="AM11" s="80"/>
      <c r="AN11" s="80"/>
      <c r="AO11" s="80"/>
      <c r="AP11" s="80"/>
    </row>
    <row r="12" spans="1:48" x14ac:dyDescent="0.2">
      <c r="A12" s="76" t="s">
        <v>33</v>
      </c>
      <c r="B12" s="100">
        <v>349933.9</v>
      </c>
      <c r="C12" s="132" t="s">
        <v>108</v>
      </c>
      <c r="D12" s="132" t="s">
        <v>108</v>
      </c>
      <c r="E12" s="124">
        <v>505360.2</v>
      </c>
      <c r="F12" s="124">
        <v>54496</v>
      </c>
      <c r="G12" s="124">
        <v>349933.9</v>
      </c>
      <c r="H12" s="124">
        <v>559856.19999999995</v>
      </c>
      <c r="I12" s="124">
        <v>909790.1</v>
      </c>
      <c r="J12" s="123"/>
      <c r="K12" s="100">
        <v>807888.1</v>
      </c>
      <c r="L12" s="124">
        <v>19620</v>
      </c>
      <c r="M12" s="124">
        <v>64485</v>
      </c>
      <c r="N12" s="124">
        <v>891993.1</v>
      </c>
      <c r="O12" s="79"/>
      <c r="P12" s="80"/>
      <c r="Q12" s="48"/>
      <c r="R12" s="48"/>
      <c r="S12" s="48"/>
      <c r="T12" s="48"/>
      <c r="U12" s="48"/>
      <c r="V12" s="48"/>
      <c r="W12" s="48"/>
      <c r="X12" s="48"/>
      <c r="Y12" s="48"/>
      <c r="Z12" s="48"/>
      <c r="AA12" s="48"/>
      <c r="AB12" s="48"/>
      <c r="AC12" s="48"/>
      <c r="AD12" s="80"/>
      <c r="AE12" s="80"/>
      <c r="AF12" s="80"/>
      <c r="AG12" s="80"/>
      <c r="AH12" s="80"/>
      <c r="AI12" s="80"/>
      <c r="AJ12" s="80"/>
      <c r="AK12" s="80"/>
      <c r="AL12" s="80"/>
      <c r="AM12" s="80"/>
      <c r="AN12" s="80"/>
      <c r="AO12" s="80"/>
      <c r="AP12" s="80"/>
    </row>
    <row r="13" spans="1:48" x14ac:dyDescent="0.2">
      <c r="A13" s="76" t="s">
        <v>34</v>
      </c>
      <c r="B13" s="100">
        <v>8425</v>
      </c>
      <c r="C13" s="124">
        <v>12</v>
      </c>
      <c r="D13" s="124">
        <v>93884</v>
      </c>
      <c r="E13" s="132" t="s">
        <v>108</v>
      </c>
      <c r="F13" s="124">
        <v>1775</v>
      </c>
      <c r="G13" s="124">
        <v>8437</v>
      </c>
      <c r="H13" s="124">
        <v>95659</v>
      </c>
      <c r="I13" s="124">
        <v>104096</v>
      </c>
      <c r="J13" s="123"/>
      <c r="K13" s="100">
        <v>97465</v>
      </c>
      <c r="L13" s="124">
        <v>1666</v>
      </c>
      <c r="M13" s="124">
        <v>4965</v>
      </c>
      <c r="N13" s="124">
        <v>104096</v>
      </c>
      <c r="O13" s="79"/>
      <c r="P13" s="80"/>
      <c r="Q13" s="48"/>
      <c r="R13" s="48"/>
      <c r="S13" s="48"/>
      <c r="T13" s="48"/>
      <c r="U13" s="48"/>
      <c r="V13" s="48"/>
      <c r="W13" s="48"/>
      <c r="X13" s="48"/>
      <c r="Y13" s="48"/>
      <c r="Z13" s="48"/>
      <c r="AA13" s="48"/>
      <c r="AB13" s="48"/>
      <c r="AC13" s="48"/>
      <c r="AD13" s="80"/>
      <c r="AE13" s="80"/>
      <c r="AF13" s="80"/>
      <c r="AG13" s="80"/>
      <c r="AH13" s="80"/>
      <c r="AI13" s="80"/>
      <c r="AJ13" s="80"/>
      <c r="AK13" s="80"/>
      <c r="AL13" s="80"/>
      <c r="AM13" s="80"/>
      <c r="AN13" s="80"/>
      <c r="AO13" s="80"/>
      <c r="AP13" s="80"/>
    </row>
    <row r="14" spans="1:48" x14ac:dyDescent="0.2">
      <c r="A14" s="76" t="s">
        <v>35</v>
      </c>
      <c r="B14" s="100">
        <v>158656</v>
      </c>
      <c r="C14" s="124">
        <v>29398</v>
      </c>
      <c r="D14" s="124">
        <v>62485</v>
      </c>
      <c r="E14" s="124">
        <v>193395</v>
      </c>
      <c r="F14" s="124">
        <v>21458</v>
      </c>
      <c r="G14" s="124">
        <v>188054</v>
      </c>
      <c r="H14" s="124">
        <v>277338</v>
      </c>
      <c r="I14" s="124">
        <v>465392</v>
      </c>
      <c r="J14" s="123"/>
      <c r="K14" s="100">
        <v>412733</v>
      </c>
      <c r="L14" s="124">
        <v>3566</v>
      </c>
      <c r="M14" s="124">
        <v>49093</v>
      </c>
      <c r="N14" s="124">
        <v>465392</v>
      </c>
      <c r="O14" s="79"/>
      <c r="P14" s="80"/>
      <c r="Q14" s="48"/>
      <c r="R14" s="48"/>
      <c r="S14" s="48"/>
      <c r="T14" s="48"/>
      <c r="U14" s="48"/>
      <c r="V14" s="48"/>
      <c r="W14" s="48"/>
      <c r="X14" s="48"/>
      <c r="Y14" s="48"/>
      <c r="Z14" s="48"/>
      <c r="AA14" s="48"/>
      <c r="AB14" s="48"/>
      <c r="AC14" s="48"/>
      <c r="AD14" s="80"/>
      <c r="AE14" s="80"/>
      <c r="AF14" s="80"/>
      <c r="AG14" s="80"/>
      <c r="AH14" s="80"/>
      <c r="AI14" s="80"/>
      <c r="AJ14" s="80"/>
      <c r="AK14" s="80"/>
      <c r="AL14" s="80"/>
      <c r="AM14" s="80"/>
      <c r="AN14" s="80"/>
      <c r="AO14" s="80"/>
      <c r="AP14" s="80"/>
    </row>
    <row r="15" spans="1:48" x14ac:dyDescent="0.2">
      <c r="A15" s="76" t="s">
        <v>36</v>
      </c>
      <c r="B15" s="100">
        <v>2112904</v>
      </c>
      <c r="C15" s="124">
        <v>214897</v>
      </c>
      <c r="D15" s="124">
        <v>7700</v>
      </c>
      <c r="E15" s="124">
        <v>3511650</v>
      </c>
      <c r="F15" s="124">
        <v>545309</v>
      </c>
      <c r="G15" s="124">
        <v>2327801</v>
      </c>
      <c r="H15" s="124">
        <v>4064659</v>
      </c>
      <c r="I15" s="124">
        <v>6392460</v>
      </c>
      <c r="J15" s="123"/>
      <c r="K15" s="100">
        <v>5051007</v>
      </c>
      <c r="L15" s="124">
        <v>55367</v>
      </c>
      <c r="M15" s="124">
        <v>1111365</v>
      </c>
      <c r="N15" s="124">
        <v>6217739</v>
      </c>
      <c r="O15" s="79"/>
      <c r="P15" s="80"/>
      <c r="Q15" s="48"/>
      <c r="R15" s="48"/>
      <c r="S15" s="48"/>
      <c r="T15" s="48"/>
      <c r="U15" s="48"/>
      <c r="V15" s="48"/>
      <c r="W15" s="48"/>
      <c r="X15" s="48"/>
      <c r="Y15" s="48"/>
      <c r="Z15" s="48"/>
      <c r="AA15" s="48"/>
      <c r="AB15" s="48"/>
      <c r="AC15" s="48"/>
      <c r="AD15" s="80"/>
      <c r="AE15" s="80"/>
      <c r="AF15" s="80"/>
      <c r="AG15" s="80"/>
      <c r="AH15" s="80"/>
      <c r="AI15" s="80"/>
      <c r="AJ15" s="80"/>
      <c r="AK15" s="80"/>
      <c r="AL15" s="80"/>
      <c r="AM15" s="80"/>
      <c r="AN15" s="80"/>
      <c r="AO15" s="80"/>
      <c r="AP15" s="80"/>
    </row>
    <row r="16" spans="1:48" x14ac:dyDescent="0.2">
      <c r="A16" s="76" t="s">
        <v>37</v>
      </c>
      <c r="B16" s="100">
        <v>360902</v>
      </c>
      <c r="C16" s="124">
        <v>6401</v>
      </c>
      <c r="D16" s="132" t="s">
        <v>108</v>
      </c>
      <c r="E16" s="124">
        <v>615800</v>
      </c>
      <c r="F16" s="124">
        <v>7514</v>
      </c>
      <c r="G16" s="124">
        <v>367303</v>
      </c>
      <c r="H16" s="124">
        <v>623314</v>
      </c>
      <c r="I16" s="124">
        <v>990617</v>
      </c>
      <c r="J16" s="123"/>
      <c r="K16" s="100">
        <v>863640</v>
      </c>
      <c r="L16" s="124">
        <v>29635</v>
      </c>
      <c r="M16" s="124">
        <v>98458</v>
      </c>
      <c r="N16" s="124">
        <v>991733</v>
      </c>
      <c r="O16" s="79"/>
      <c r="P16" s="80"/>
      <c r="Q16" s="48"/>
      <c r="R16" s="48"/>
      <c r="S16" s="48"/>
      <c r="T16" s="48"/>
      <c r="U16" s="48"/>
      <c r="V16" s="48"/>
      <c r="W16" s="48"/>
      <c r="X16" s="48"/>
      <c r="Y16" s="48"/>
      <c r="Z16" s="48"/>
      <c r="AA16" s="48"/>
      <c r="AB16" s="48"/>
      <c r="AC16" s="48"/>
      <c r="AD16" s="80"/>
      <c r="AE16" s="80"/>
      <c r="AF16" s="80"/>
      <c r="AG16" s="80"/>
      <c r="AH16" s="80"/>
      <c r="AI16" s="80"/>
      <c r="AJ16" s="80"/>
      <c r="AK16" s="80"/>
      <c r="AL16" s="80"/>
      <c r="AM16" s="80"/>
      <c r="AN16" s="80"/>
      <c r="AO16" s="80"/>
      <c r="AP16" s="80"/>
    </row>
    <row r="17" spans="1:42" x14ac:dyDescent="0.2">
      <c r="A17" s="76" t="s">
        <v>38</v>
      </c>
      <c r="B17" s="100">
        <v>2644451</v>
      </c>
      <c r="C17" s="124">
        <v>8430</v>
      </c>
      <c r="D17" s="124">
        <v>210631</v>
      </c>
      <c r="E17" s="124">
        <v>5547698</v>
      </c>
      <c r="F17" s="124">
        <v>392044</v>
      </c>
      <c r="G17" s="124">
        <v>2652881</v>
      </c>
      <c r="H17" s="124">
        <v>6150373</v>
      </c>
      <c r="I17" s="124">
        <v>8803254</v>
      </c>
      <c r="J17" s="123"/>
      <c r="K17" s="100">
        <v>7735270</v>
      </c>
      <c r="L17" s="124">
        <v>173668</v>
      </c>
      <c r="M17" s="124">
        <v>894263</v>
      </c>
      <c r="N17" s="124">
        <v>8803201</v>
      </c>
      <c r="O17" s="79"/>
      <c r="P17" s="80"/>
      <c r="Q17" s="48"/>
      <c r="R17" s="48"/>
      <c r="S17" s="48"/>
      <c r="T17" s="48"/>
      <c r="U17" s="48"/>
      <c r="V17" s="48"/>
      <c r="W17" s="48"/>
      <c r="X17" s="48"/>
      <c r="Y17" s="48"/>
      <c r="Z17" s="48"/>
      <c r="AA17" s="48"/>
      <c r="AB17" s="48"/>
      <c r="AC17" s="48"/>
      <c r="AD17" s="80"/>
      <c r="AE17" s="80"/>
      <c r="AF17" s="80"/>
      <c r="AG17" s="80"/>
      <c r="AH17" s="80"/>
      <c r="AI17" s="80"/>
      <c r="AJ17" s="80"/>
      <c r="AK17" s="80"/>
      <c r="AL17" s="80"/>
      <c r="AM17" s="80"/>
      <c r="AN17" s="80"/>
      <c r="AO17" s="80"/>
      <c r="AP17" s="80"/>
    </row>
    <row r="18" spans="1:42" x14ac:dyDescent="0.2">
      <c r="A18" s="76" t="s">
        <v>39</v>
      </c>
      <c r="B18" s="100">
        <v>192276</v>
      </c>
      <c r="C18" s="132" t="s">
        <v>108</v>
      </c>
      <c r="D18" s="124">
        <v>13521</v>
      </c>
      <c r="E18" s="124">
        <v>601711</v>
      </c>
      <c r="F18" s="124">
        <v>24835</v>
      </c>
      <c r="G18" s="124">
        <v>192276</v>
      </c>
      <c r="H18" s="124">
        <v>640067</v>
      </c>
      <c r="I18" s="124">
        <v>832343</v>
      </c>
      <c r="J18" s="123"/>
      <c r="K18" s="100">
        <v>786350</v>
      </c>
      <c r="L18" s="124">
        <v>13766</v>
      </c>
      <c r="M18" s="124">
        <v>32227</v>
      </c>
      <c r="N18" s="124">
        <v>832343</v>
      </c>
      <c r="O18" s="79"/>
      <c r="P18" s="80"/>
      <c r="Q18" s="48"/>
      <c r="R18" s="48"/>
      <c r="S18" s="48"/>
      <c r="T18" s="48"/>
      <c r="U18" s="48"/>
      <c r="V18" s="48"/>
      <c r="W18" s="48"/>
      <c r="X18" s="48"/>
      <c r="Y18" s="48"/>
      <c r="Z18" s="48"/>
      <c r="AA18" s="48"/>
      <c r="AB18" s="48"/>
      <c r="AC18" s="48"/>
      <c r="AD18" s="80"/>
      <c r="AE18" s="80"/>
      <c r="AF18" s="80"/>
      <c r="AG18" s="80"/>
      <c r="AH18" s="80"/>
      <c r="AI18" s="80"/>
      <c r="AJ18" s="80"/>
      <c r="AK18" s="80"/>
      <c r="AL18" s="80"/>
      <c r="AM18" s="80"/>
      <c r="AN18" s="80"/>
      <c r="AO18" s="80"/>
      <c r="AP18" s="80"/>
    </row>
    <row r="19" spans="1:42" x14ac:dyDescent="0.2">
      <c r="A19" s="76" t="s">
        <v>40</v>
      </c>
      <c r="B19" s="100">
        <v>147215</v>
      </c>
      <c r="C19" s="124">
        <v>638</v>
      </c>
      <c r="D19" s="132" t="s">
        <v>108</v>
      </c>
      <c r="E19" s="124">
        <v>542222</v>
      </c>
      <c r="F19" s="124">
        <v>48053</v>
      </c>
      <c r="G19" s="124">
        <v>147853</v>
      </c>
      <c r="H19" s="124">
        <v>590275</v>
      </c>
      <c r="I19" s="124">
        <v>738128</v>
      </c>
      <c r="J19" s="123"/>
      <c r="K19" s="100">
        <v>763431</v>
      </c>
      <c r="L19" s="124">
        <v>2349</v>
      </c>
      <c r="M19" s="124">
        <v>78730</v>
      </c>
      <c r="N19" s="124">
        <v>844510</v>
      </c>
      <c r="O19" s="79"/>
      <c r="P19" s="80"/>
      <c r="Q19" s="48"/>
      <c r="R19" s="48"/>
      <c r="S19" s="48"/>
      <c r="T19" s="48"/>
      <c r="U19" s="48"/>
      <c r="V19" s="48"/>
      <c r="W19" s="48"/>
      <c r="X19" s="48"/>
      <c r="Y19" s="48"/>
      <c r="Z19" s="48"/>
      <c r="AA19" s="48"/>
      <c r="AB19" s="48"/>
      <c r="AC19" s="48"/>
      <c r="AD19" s="80"/>
      <c r="AE19" s="80"/>
      <c r="AF19" s="80"/>
      <c r="AG19" s="80"/>
      <c r="AH19" s="80"/>
      <c r="AI19" s="80"/>
      <c r="AJ19" s="80"/>
      <c r="AK19" s="80"/>
      <c r="AL19" s="80"/>
      <c r="AM19" s="80"/>
      <c r="AN19" s="80"/>
      <c r="AO19" s="80"/>
      <c r="AP19" s="80"/>
    </row>
    <row r="20" spans="1:42" x14ac:dyDescent="0.2">
      <c r="A20" s="76" t="s">
        <v>41</v>
      </c>
      <c r="B20" s="100">
        <v>138359</v>
      </c>
      <c r="C20" s="124">
        <v>12101</v>
      </c>
      <c r="D20" s="124">
        <v>223389</v>
      </c>
      <c r="E20" s="124">
        <v>256977</v>
      </c>
      <c r="F20" s="124">
        <v>20191</v>
      </c>
      <c r="G20" s="124">
        <v>150460</v>
      </c>
      <c r="H20" s="124">
        <v>500557</v>
      </c>
      <c r="I20" s="124">
        <v>651017</v>
      </c>
      <c r="J20" s="123"/>
      <c r="K20" s="100">
        <v>585524</v>
      </c>
      <c r="L20" s="124">
        <v>7266</v>
      </c>
      <c r="M20" s="124">
        <v>44706</v>
      </c>
      <c r="N20" s="124">
        <v>637496</v>
      </c>
      <c r="O20" s="79"/>
      <c r="P20" s="80"/>
      <c r="Q20" s="48"/>
      <c r="R20" s="48"/>
      <c r="S20" s="48"/>
      <c r="T20" s="48"/>
      <c r="U20" s="48"/>
      <c r="V20" s="48"/>
      <c r="W20" s="48"/>
      <c r="X20" s="48"/>
      <c r="Y20" s="48"/>
      <c r="Z20" s="48"/>
      <c r="AA20" s="48"/>
      <c r="AB20" s="48"/>
      <c r="AC20" s="48"/>
      <c r="AD20" s="80"/>
      <c r="AE20" s="80"/>
      <c r="AF20" s="80"/>
      <c r="AG20" s="80"/>
      <c r="AH20" s="80"/>
      <c r="AI20" s="80"/>
      <c r="AJ20" s="80"/>
      <c r="AK20" s="80"/>
      <c r="AL20" s="80"/>
      <c r="AM20" s="80"/>
      <c r="AN20" s="80"/>
      <c r="AO20" s="80"/>
      <c r="AP20" s="80"/>
    </row>
    <row r="21" spans="1:42" x14ac:dyDescent="0.2">
      <c r="A21" s="76" t="s">
        <v>42</v>
      </c>
      <c r="B21" s="100">
        <v>111886</v>
      </c>
      <c r="C21" s="124">
        <v>3933</v>
      </c>
      <c r="D21" s="124">
        <v>773</v>
      </c>
      <c r="E21" s="124">
        <v>535000</v>
      </c>
      <c r="F21" s="124">
        <v>47703</v>
      </c>
      <c r="G21" s="124">
        <v>115819</v>
      </c>
      <c r="H21" s="124">
        <v>583476</v>
      </c>
      <c r="I21" s="124">
        <v>699295</v>
      </c>
      <c r="J21" s="123"/>
      <c r="K21" s="100">
        <v>662571</v>
      </c>
      <c r="L21" s="124">
        <v>16118</v>
      </c>
      <c r="M21" s="124">
        <v>79100</v>
      </c>
      <c r="N21" s="124">
        <v>757789</v>
      </c>
      <c r="O21" s="79"/>
      <c r="P21" s="80"/>
      <c r="Q21" s="48"/>
      <c r="R21" s="48"/>
      <c r="S21" s="48"/>
      <c r="T21" s="48"/>
      <c r="U21" s="48"/>
      <c r="V21" s="48"/>
      <c r="W21" s="48"/>
      <c r="X21" s="48"/>
      <c r="Y21" s="48"/>
      <c r="Z21" s="48"/>
      <c r="AA21" s="48"/>
      <c r="AB21" s="48"/>
      <c r="AC21" s="48"/>
      <c r="AD21" s="80"/>
      <c r="AE21" s="80"/>
      <c r="AF21" s="80"/>
      <c r="AG21" s="80"/>
      <c r="AH21" s="80"/>
      <c r="AI21" s="80"/>
      <c r="AJ21" s="80"/>
      <c r="AK21" s="80"/>
      <c r="AL21" s="80"/>
      <c r="AM21" s="80"/>
      <c r="AN21" s="80"/>
      <c r="AO21" s="80"/>
      <c r="AP21" s="80"/>
    </row>
    <row r="22" spans="1:42" x14ac:dyDescent="0.2">
      <c r="A22" s="76" t="s">
        <v>43</v>
      </c>
      <c r="B22" s="100">
        <v>177467</v>
      </c>
      <c r="C22" s="124">
        <v>5606</v>
      </c>
      <c r="D22" s="124">
        <v>5478</v>
      </c>
      <c r="E22" s="124">
        <v>554648</v>
      </c>
      <c r="F22" s="124">
        <v>44528</v>
      </c>
      <c r="G22" s="124">
        <v>183073</v>
      </c>
      <c r="H22" s="124">
        <v>604654</v>
      </c>
      <c r="I22" s="124">
        <v>787727</v>
      </c>
      <c r="J22" s="124"/>
      <c r="K22" s="100">
        <v>747814</v>
      </c>
      <c r="L22" s="124">
        <v>6855</v>
      </c>
      <c r="M22" s="124">
        <v>33074</v>
      </c>
      <c r="N22" s="124">
        <v>787743</v>
      </c>
      <c r="O22" s="79"/>
      <c r="P22" s="80"/>
      <c r="Q22" s="48"/>
      <c r="R22" s="48"/>
      <c r="S22" s="48"/>
      <c r="T22" s="48"/>
      <c r="U22" s="48"/>
      <c r="V22" s="48"/>
      <c r="W22" s="48"/>
      <c r="X22" s="48"/>
      <c r="Y22" s="48"/>
      <c r="Z22" s="48"/>
      <c r="AA22" s="48"/>
      <c r="AB22" s="48"/>
      <c r="AC22" s="48"/>
      <c r="AD22" s="80"/>
      <c r="AE22" s="80"/>
      <c r="AF22" s="80"/>
      <c r="AG22" s="80"/>
      <c r="AH22" s="80"/>
      <c r="AI22" s="80"/>
      <c r="AJ22" s="80"/>
      <c r="AK22" s="80"/>
      <c r="AL22" s="80"/>
      <c r="AM22" s="80"/>
      <c r="AN22" s="80"/>
      <c r="AO22" s="80"/>
      <c r="AP22" s="80"/>
    </row>
    <row r="23" spans="1:42" x14ac:dyDescent="0.2">
      <c r="A23" s="76" t="s">
        <v>44</v>
      </c>
      <c r="B23" s="100">
        <v>261672</v>
      </c>
      <c r="C23" s="124" t="s">
        <v>108</v>
      </c>
      <c r="D23" s="124">
        <v>466329</v>
      </c>
      <c r="E23" s="124">
        <v>171765</v>
      </c>
      <c r="F23" s="124">
        <v>16258</v>
      </c>
      <c r="G23" s="124">
        <v>261672</v>
      </c>
      <c r="H23" s="124">
        <v>654352</v>
      </c>
      <c r="I23" s="124">
        <v>916024</v>
      </c>
      <c r="J23" s="124"/>
      <c r="K23" s="100">
        <v>536167</v>
      </c>
      <c r="L23" s="124" t="s">
        <v>108</v>
      </c>
      <c r="M23" s="124">
        <v>48253</v>
      </c>
      <c r="N23" s="124">
        <v>584420</v>
      </c>
      <c r="O23" s="79"/>
      <c r="P23" s="80"/>
      <c r="Q23" s="48"/>
      <c r="R23" s="48"/>
      <c r="S23" s="48"/>
      <c r="T23" s="48"/>
      <c r="U23" s="48"/>
      <c r="V23" s="48"/>
      <c r="W23" s="48"/>
      <c r="X23" s="48"/>
      <c r="Y23" s="48"/>
      <c r="Z23" s="48"/>
      <c r="AA23" s="48"/>
      <c r="AB23" s="48"/>
      <c r="AC23" s="48"/>
      <c r="AD23" s="80"/>
      <c r="AE23" s="80"/>
      <c r="AF23" s="80"/>
      <c r="AG23" s="80"/>
      <c r="AH23" s="80"/>
      <c r="AI23" s="80"/>
      <c r="AJ23" s="80"/>
      <c r="AK23" s="80"/>
      <c r="AL23" s="80"/>
      <c r="AM23" s="80"/>
      <c r="AN23" s="80"/>
      <c r="AO23" s="80"/>
      <c r="AP23" s="80"/>
    </row>
    <row r="24" spans="1:42" x14ac:dyDescent="0.2">
      <c r="A24" s="76" t="s">
        <v>45</v>
      </c>
      <c r="B24" s="100">
        <v>135736</v>
      </c>
      <c r="C24" s="124" t="s">
        <v>108</v>
      </c>
      <c r="D24" s="124" t="s">
        <v>108</v>
      </c>
      <c r="E24" s="124">
        <v>226045</v>
      </c>
      <c r="F24" s="124">
        <v>23450</v>
      </c>
      <c r="G24" s="124">
        <v>135736</v>
      </c>
      <c r="H24" s="124">
        <v>249495</v>
      </c>
      <c r="I24" s="124">
        <v>385231</v>
      </c>
      <c r="J24" s="124"/>
      <c r="K24" s="100">
        <v>364192</v>
      </c>
      <c r="L24" s="124" t="s">
        <v>108</v>
      </c>
      <c r="M24" s="124">
        <v>24234</v>
      </c>
      <c r="N24" s="124">
        <v>388426</v>
      </c>
      <c r="O24" s="79"/>
      <c r="P24" s="80"/>
      <c r="Q24" s="48"/>
      <c r="R24" s="48"/>
      <c r="S24" s="48"/>
      <c r="T24" s="48"/>
      <c r="U24" s="48"/>
      <c r="V24" s="48"/>
      <c r="W24" s="48"/>
      <c r="X24" s="48"/>
      <c r="Y24" s="48"/>
      <c r="Z24" s="48"/>
      <c r="AA24" s="48"/>
      <c r="AB24" s="48"/>
      <c r="AC24" s="48"/>
      <c r="AD24" s="80"/>
      <c r="AE24" s="80"/>
      <c r="AF24" s="80"/>
      <c r="AG24" s="80"/>
      <c r="AH24" s="80"/>
      <c r="AI24" s="80"/>
      <c r="AJ24" s="80"/>
      <c r="AK24" s="80"/>
      <c r="AL24" s="80"/>
      <c r="AM24" s="80"/>
      <c r="AN24" s="80"/>
      <c r="AO24" s="80"/>
      <c r="AP24" s="80"/>
    </row>
    <row r="25" spans="1:42" x14ac:dyDescent="0.2">
      <c r="A25" s="77" t="s">
        <v>46</v>
      </c>
      <c r="B25" s="100">
        <v>232376</v>
      </c>
      <c r="C25" s="124">
        <v>7027</v>
      </c>
      <c r="D25" s="124">
        <v>283628</v>
      </c>
      <c r="E25" s="124">
        <v>205152</v>
      </c>
      <c r="F25" s="124">
        <v>42866</v>
      </c>
      <c r="G25" s="124">
        <v>239403</v>
      </c>
      <c r="H25" s="124">
        <v>531646</v>
      </c>
      <c r="I25" s="124">
        <v>771049</v>
      </c>
      <c r="J25" s="124"/>
      <c r="K25" s="100">
        <v>734501</v>
      </c>
      <c r="L25" s="124" t="s">
        <v>108</v>
      </c>
      <c r="M25" s="124">
        <v>67127</v>
      </c>
      <c r="N25" s="124">
        <v>801628</v>
      </c>
      <c r="O25" s="79"/>
      <c r="P25" s="80"/>
      <c r="Q25" s="48"/>
      <c r="R25" s="48"/>
      <c r="S25" s="48"/>
      <c r="T25" s="48"/>
      <c r="U25" s="48"/>
      <c r="V25" s="48"/>
      <c r="W25" s="48"/>
      <c r="X25" s="48"/>
      <c r="Y25" s="48"/>
      <c r="Z25" s="48"/>
      <c r="AA25" s="48"/>
      <c r="AB25" s="48"/>
      <c r="AC25" s="48"/>
      <c r="AD25" s="80"/>
      <c r="AE25" s="80"/>
      <c r="AF25" s="80"/>
      <c r="AG25" s="80"/>
      <c r="AH25" s="80"/>
      <c r="AI25" s="80"/>
      <c r="AJ25" s="80"/>
      <c r="AK25" s="80"/>
      <c r="AL25" s="80"/>
      <c r="AM25" s="80"/>
      <c r="AN25" s="80"/>
      <c r="AO25" s="80"/>
      <c r="AP25" s="80"/>
    </row>
    <row r="26" spans="1:42" x14ac:dyDescent="0.2">
      <c r="A26" s="92" t="s">
        <v>47</v>
      </c>
      <c r="B26" s="101">
        <v>165477</v>
      </c>
      <c r="C26" s="106" t="s">
        <v>108</v>
      </c>
      <c r="D26" s="106">
        <v>292362</v>
      </c>
      <c r="E26" s="106">
        <v>137988</v>
      </c>
      <c r="F26" s="106">
        <v>616197</v>
      </c>
      <c r="G26" s="106">
        <v>165477</v>
      </c>
      <c r="H26" s="106">
        <v>1046547</v>
      </c>
      <c r="I26" s="106">
        <v>1212024</v>
      </c>
      <c r="J26" s="106"/>
      <c r="K26" s="101">
        <v>608757</v>
      </c>
      <c r="L26" s="106" t="s">
        <v>108</v>
      </c>
      <c r="M26" s="106">
        <v>52897</v>
      </c>
      <c r="N26" s="106">
        <v>661654</v>
      </c>
      <c r="O26" s="79"/>
      <c r="P26" s="80"/>
      <c r="Q26" s="48"/>
      <c r="R26" s="48"/>
      <c r="S26" s="48"/>
      <c r="T26" s="48"/>
      <c r="U26" s="48"/>
      <c r="V26" s="48"/>
      <c r="W26" s="48"/>
      <c r="X26" s="48"/>
      <c r="Y26" s="48"/>
      <c r="Z26" s="48"/>
      <c r="AA26" s="48"/>
      <c r="AB26" s="48"/>
      <c r="AC26" s="48"/>
      <c r="AD26" s="80"/>
      <c r="AE26" s="80"/>
      <c r="AF26" s="80"/>
      <c r="AG26" s="80"/>
      <c r="AH26" s="80"/>
      <c r="AI26" s="80"/>
      <c r="AJ26" s="80"/>
      <c r="AK26" s="80"/>
      <c r="AL26" s="80"/>
      <c r="AM26" s="80"/>
      <c r="AN26" s="80"/>
      <c r="AO26" s="80"/>
      <c r="AP26" s="80"/>
    </row>
    <row r="29" spans="1:42" x14ac:dyDescent="0.2">
      <c r="E29" s="54"/>
      <c r="F29" s="54"/>
      <c r="V29" s="80"/>
      <c r="AC29" s="80"/>
    </row>
    <row r="31" spans="1:42" x14ac:dyDescent="0.2">
      <c r="F31" s="54"/>
      <c r="G31" s="280"/>
      <c r="N31" s="54"/>
      <c r="AJ31" s="123"/>
      <c r="AK31" s="280"/>
    </row>
    <row r="33" spans="2:15" x14ac:dyDescent="0.2">
      <c r="B33" s="27"/>
      <c r="C33" s="27"/>
      <c r="D33" s="27"/>
      <c r="E33" s="27"/>
      <c r="F33" s="27"/>
      <c r="G33" s="27"/>
      <c r="H33" s="27"/>
      <c r="I33" s="27"/>
      <c r="J33" s="27"/>
      <c r="K33" s="27"/>
      <c r="L33" s="27"/>
      <c r="M33" s="27"/>
      <c r="N33" s="27"/>
      <c r="O33" s="27"/>
    </row>
  </sheetData>
  <mergeCells count="2">
    <mergeCell ref="B3:I3"/>
    <mergeCell ref="K3:N3"/>
  </mergeCells>
  <pageMargins left="0.75" right="0.75" top="1" bottom="1" header="0.5" footer="0.5"/>
  <pageSetup paperSize="9" scale="9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dimension ref="A1:AR32"/>
  <sheetViews>
    <sheetView zoomScaleNormal="100" workbookViewId="0"/>
  </sheetViews>
  <sheetFormatPr defaultColWidth="9.140625" defaultRowHeight="11.25" x14ac:dyDescent="0.2"/>
  <cols>
    <col min="1" max="1" width="19.42578125" style="7" customWidth="1"/>
    <col min="2" max="2" width="10.28515625" style="7" customWidth="1"/>
    <col min="3" max="3" width="0.85546875" style="7" customWidth="1"/>
    <col min="4" max="4" width="10.28515625" style="7" customWidth="1"/>
    <col min="5" max="5" width="0.85546875" style="7" customWidth="1"/>
    <col min="6" max="6" width="10.28515625" style="7" customWidth="1"/>
    <col min="7" max="7" width="0.85546875" style="7" customWidth="1"/>
    <col min="8" max="8" width="10.28515625" style="131" customWidth="1"/>
    <col min="9" max="9" width="0.85546875" style="131" customWidth="1"/>
    <col min="10" max="10" width="10.28515625" style="131" customWidth="1"/>
    <col min="11" max="11" width="0.85546875" style="131" customWidth="1"/>
    <col min="12" max="12" width="12.28515625" style="131" bestFit="1" customWidth="1"/>
    <col min="13" max="13" width="0.85546875" style="131" customWidth="1"/>
    <col min="14" max="14" width="12.28515625" style="131" bestFit="1" customWidth="1"/>
    <col min="15" max="15" width="0.85546875" style="131" customWidth="1"/>
    <col min="16" max="16" width="6.5703125" style="48" bestFit="1" customWidth="1"/>
    <col min="17" max="17" width="1.42578125" style="27" bestFit="1" customWidth="1"/>
    <col min="18" max="18" width="6.5703125" style="27" bestFit="1" customWidth="1"/>
    <col min="19" max="19" width="1.42578125" style="27" bestFit="1" customWidth="1"/>
    <col min="20" max="20" width="7.85546875" style="27" bestFit="1" customWidth="1"/>
    <col min="21" max="21" width="1.42578125" style="48" bestFit="1" customWidth="1"/>
    <col min="22" max="22" width="8.85546875" style="48" bestFit="1" customWidth="1"/>
    <col min="23" max="23" width="1.42578125" style="48" bestFit="1" customWidth="1"/>
    <col min="24" max="24" width="8.85546875" style="48" bestFit="1" customWidth="1"/>
    <col min="25" max="25" width="1.42578125" style="48" bestFit="1" customWidth="1"/>
    <col min="26" max="26" width="7.85546875" style="48" bestFit="1" customWidth="1"/>
    <col min="27" max="27" width="1.42578125" style="48" bestFit="1" customWidth="1"/>
    <col min="28" max="28" width="8.85546875" style="48" bestFit="1" customWidth="1"/>
    <col min="29" max="29" width="4.85546875" style="40" customWidth="1"/>
    <col min="30" max="30" width="6" style="40" bestFit="1" customWidth="1"/>
    <col min="31" max="31" width="4.85546875" style="40" customWidth="1"/>
    <col min="32" max="32" width="5.42578125" style="40" bestFit="1" customWidth="1"/>
    <col min="33" max="33" width="9.140625" style="40"/>
    <col min="34" max="34" width="6" style="40" bestFit="1" customWidth="1"/>
    <col min="35" max="35" width="9.140625" style="40"/>
    <col min="36" max="36" width="10.5703125" style="40" bestFit="1" customWidth="1"/>
    <col min="37" max="37" width="9.140625" style="40"/>
    <col min="38" max="38" width="10.5703125" style="40" bestFit="1" customWidth="1"/>
    <col min="39" max="39" width="9.140625" style="40"/>
    <col min="40" max="40" width="10.5703125" style="40" bestFit="1" customWidth="1"/>
    <col min="41" max="41" width="9.140625" style="40"/>
    <col min="42" max="42" width="10.5703125" style="40" bestFit="1" customWidth="1"/>
    <col min="43" max="16384" width="9.140625" style="40"/>
  </cols>
  <sheetData>
    <row r="1" spans="1:44" s="7" customFormat="1" ht="14.25" x14ac:dyDescent="0.2">
      <c r="A1" s="61" t="s">
        <v>155</v>
      </c>
      <c r="H1" s="122"/>
      <c r="I1" s="131"/>
      <c r="O1" s="131"/>
      <c r="P1" s="27"/>
      <c r="Q1" s="27"/>
      <c r="R1" s="27"/>
      <c r="S1" s="27"/>
      <c r="T1" s="27"/>
      <c r="U1" s="27"/>
      <c r="V1" s="27"/>
      <c r="W1" s="27"/>
      <c r="X1" s="27"/>
      <c r="Y1" s="27"/>
      <c r="Z1" s="27"/>
      <c r="AA1" s="27"/>
      <c r="AB1" s="27"/>
    </row>
    <row r="2" spans="1:44" s="7" customFormat="1" ht="21" customHeight="1" x14ac:dyDescent="0.2">
      <c r="A2" s="62" t="s">
        <v>156</v>
      </c>
      <c r="B2" s="5"/>
      <c r="C2" s="5"/>
      <c r="D2" s="5"/>
      <c r="E2" s="5"/>
      <c r="F2" s="5"/>
      <c r="G2" s="5"/>
      <c r="H2" s="104"/>
      <c r="I2" s="41"/>
      <c r="J2" s="5"/>
      <c r="K2" s="5"/>
      <c r="L2" s="5"/>
      <c r="M2" s="5"/>
      <c r="O2" s="41"/>
      <c r="P2" s="27"/>
      <c r="Q2" s="27"/>
      <c r="R2" s="27"/>
      <c r="S2" s="27"/>
      <c r="T2" s="27"/>
      <c r="U2" s="27"/>
      <c r="V2" s="27"/>
      <c r="W2" s="27"/>
      <c r="X2" s="27"/>
      <c r="Y2" s="27"/>
      <c r="Z2" s="27"/>
      <c r="AA2" s="27"/>
      <c r="AB2" s="27"/>
    </row>
    <row r="3" spans="1:44" s="7" customFormat="1" ht="56.25" customHeight="1" x14ac:dyDescent="0.2">
      <c r="A3" s="8"/>
      <c r="B3" s="56" t="s">
        <v>21</v>
      </c>
      <c r="C3" s="10"/>
      <c r="D3" s="97" t="s">
        <v>90</v>
      </c>
      <c r="E3" s="10"/>
      <c r="F3" s="9" t="s">
        <v>15</v>
      </c>
      <c r="G3" s="11"/>
      <c r="H3" s="56" t="s">
        <v>78</v>
      </c>
      <c r="I3" s="160"/>
      <c r="J3" s="56" t="s">
        <v>77</v>
      </c>
      <c r="K3" s="12"/>
      <c r="L3" s="102" t="s">
        <v>82</v>
      </c>
      <c r="M3" s="13"/>
      <c r="N3" s="9" t="s">
        <v>24</v>
      </c>
      <c r="O3" s="160"/>
      <c r="P3" s="27"/>
      <c r="Q3" s="27"/>
      <c r="R3" s="27"/>
      <c r="S3" s="27"/>
      <c r="T3" s="27"/>
      <c r="U3" s="27"/>
      <c r="V3" s="27"/>
      <c r="W3" s="27"/>
      <c r="X3" s="27"/>
      <c r="Y3" s="27"/>
      <c r="Z3" s="27"/>
      <c r="AA3" s="27"/>
      <c r="AB3" s="27"/>
    </row>
    <row r="4" spans="1:44" s="7" customFormat="1" ht="23.25" customHeight="1" x14ac:dyDescent="0.2">
      <c r="A4" s="15" t="s">
        <v>6</v>
      </c>
      <c r="B4" s="63" t="s">
        <v>19</v>
      </c>
      <c r="C4" s="15"/>
      <c r="D4" s="63" t="s">
        <v>19</v>
      </c>
      <c r="E4" s="15"/>
      <c r="F4" s="63" t="s">
        <v>19</v>
      </c>
      <c r="G4" s="15"/>
      <c r="H4" s="111" t="s">
        <v>19</v>
      </c>
      <c r="I4" s="47"/>
      <c r="J4" s="63" t="s">
        <v>19</v>
      </c>
      <c r="K4" s="15"/>
      <c r="L4" s="103" t="s">
        <v>20</v>
      </c>
      <c r="M4" s="22"/>
      <c r="N4" s="63" t="s">
        <v>20</v>
      </c>
      <c r="O4" s="47"/>
      <c r="P4" s="27"/>
      <c r="Q4" s="27"/>
      <c r="R4" s="27"/>
      <c r="S4" s="27"/>
      <c r="T4" s="27"/>
      <c r="U4" s="27"/>
      <c r="V4" s="27"/>
      <c r="W4" s="27"/>
      <c r="X4" s="27"/>
      <c r="Y4" s="27"/>
      <c r="Z4" s="27"/>
      <c r="AA4" s="27"/>
      <c r="AB4" s="27"/>
    </row>
    <row r="5" spans="1:44" ht="15" customHeight="1" x14ac:dyDescent="0.2">
      <c r="A5" s="43" t="s">
        <v>14</v>
      </c>
      <c r="B5" s="132">
        <v>552480.48741390731</v>
      </c>
      <c r="C5" s="132"/>
      <c r="D5" s="132">
        <v>624916.76100000006</v>
      </c>
      <c r="E5" s="132"/>
      <c r="F5" s="132">
        <v>4366358.3485000003</v>
      </c>
      <c r="G5" s="132"/>
      <c r="H5" s="132">
        <v>42216051.151000001</v>
      </c>
      <c r="I5" s="132"/>
      <c r="J5" s="132">
        <v>28824284.151000001</v>
      </c>
      <c r="K5" s="132"/>
      <c r="L5" s="99">
        <v>8953864</v>
      </c>
      <c r="M5" s="133"/>
      <c r="N5" s="133">
        <v>24375447</v>
      </c>
      <c r="O5" s="48"/>
      <c r="Q5" s="48"/>
      <c r="R5" s="48"/>
      <c r="S5" s="48"/>
      <c r="T5" s="48"/>
      <c r="AD5" s="80"/>
      <c r="AE5" s="80"/>
      <c r="AF5" s="80"/>
      <c r="AG5" s="80"/>
      <c r="AH5" s="80"/>
      <c r="AI5" s="80"/>
      <c r="AJ5" s="80"/>
      <c r="AK5" s="80"/>
      <c r="AL5" s="80"/>
      <c r="AM5" s="80"/>
      <c r="AN5" s="80"/>
      <c r="AO5" s="80"/>
      <c r="AP5" s="80"/>
      <c r="AQ5" s="80"/>
      <c r="AR5" s="80"/>
    </row>
    <row r="6" spans="1:44" ht="28.5" customHeight="1" x14ac:dyDescent="0.2">
      <c r="A6" s="96" t="s">
        <v>55</v>
      </c>
      <c r="B6" s="133">
        <v>1048.4874139072847</v>
      </c>
      <c r="C6" s="133"/>
      <c r="D6" s="133">
        <v>3815.761</v>
      </c>
      <c r="E6" s="133"/>
      <c r="F6" s="133">
        <v>54655.3485</v>
      </c>
      <c r="G6" s="133"/>
      <c r="H6" s="133">
        <v>196586.15100000001</v>
      </c>
      <c r="I6" s="133"/>
      <c r="J6" s="133">
        <v>196586.15100000001</v>
      </c>
      <c r="K6" s="133"/>
      <c r="L6" s="99" t="s">
        <v>108</v>
      </c>
      <c r="M6" s="133"/>
      <c r="N6" s="78" t="s">
        <v>108</v>
      </c>
      <c r="O6" s="133"/>
      <c r="Q6" s="48"/>
      <c r="R6" s="48"/>
      <c r="S6" s="48"/>
      <c r="T6" s="48"/>
      <c r="AD6" s="80"/>
      <c r="AE6" s="80"/>
      <c r="AF6" s="80"/>
      <c r="AG6" s="80"/>
      <c r="AH6" s="80"/>
      <c r="AI6" s="80"/>
      <c r="AJ6" s="80"/>
      <c r="AK6" s="80"/>
      <c r="AL6" s="80"/>
      <c r="AM6" s="80"/>
      <c r="AN6" s="80"/>
      <c r="AO6" s="80"/>
      <c r="AP6" s="80"/>
    </row>
    <row r="7" spans="1:44" ht="28.5" customHeight="1" x14ac:dyDescent="0.2">
      <c r="A7" s="96" t="s">
        <v>54</v>
      </c>
      <c r="B7" s="133">
        <v>551432</v>
      </c>
      <c r="C7" s="133"/>
      <c r="D7" s="133">
        <v>621101</v>
      </c>
      <c r="E7" s="133"/>
      <c r="F7" s="133">
        <v>4311703</v>
      </c>
      <c r="G7" s="133"/>
      <c r="H7" s="133">
        <v>42019465</v>
      </c>
      <c r="I7" s="133"/>
      <c r="J7" s="133">
        <v>28627698</v>
      </c>
      <c r="K7" s="133"/>
      <c r="L7" s="99">
        <v>8953864</v>
      </c>
      <c r="M7" s="133"/>
      <c r="N7" s="133">
        <v>24375447</v>
      </c>
      <c r="O7" s="133"/>
      <c r="Q7" s="48"/>
      <c r="R7" s="48"/>
      <c r="S7" s="48"/>
      <c r="T7" s="48"/>
      <c r="AD7" s="80"/>
      <c r="AE7" s="80"/>
      <c r="AF7" s="80"/>
      <c r="AG7" s="80"/>
      <c r="AH7" s="80"/>
      <c r="AI7" s="80"/>
      <c r="AJ7" s="80"/>
      <c r="AK7" s="80"/>
      <c r="AL7" s="80"/>
      <c r="AM7" s="80"/>
      <c r="AN7" s="80"/>
      <c r="AO7" s="80"/>
      <c r="AP7" s="80"/>
    </row>
    <row r="8" spans="1:44" ht="22.5" x14ac:dyDescent="0.2">
      <c r="A8" s="109" t="s">
        <v>49</v>
      </c>
      <c r="B8" s="123">
        <v>214500</v>
      </c>
      <c r="C8" s="123"/>
      <c r="D8" s="123">
        <v>123868</v>
      </c>
      <c r="E8" s="123"/>
      <c r="F8" s="123">
        <v>1223000</v>
      </c>
      <c r="G8" s="123"/>
      <c r="H8" s="132">
        <v>12262936</v>
      </c>
      <c r="I8" s="132"/>
      <c r="J8" s="123">
        <v>6317270</v>
      </c>
      <c r="K8" s="123"/>
      <c r="L8" s="100">
        <v>2885120</v>
      </c>
      <c r="M8" s="123"/>
      <c r="N8" s="123">
        <v>7065732</v>
      </c>
      <c r="O8" s="132"/>
      <c r="Q8" s="48"/>
      <c r="R8" s="48"/>
      <c r="S8" s="48"/>
      <c r="T8" s="48"/>
      <c r="AD8" s="80"/>
      <c r="AE8" s="80"/>
      <c r="AF8" s="80"/>
      <c r="AG8" s="80"/>
      <c r="AH8" s="80"/>
      <c r="AI8" s="80"/>
      <c r="AJ8" s="80"/>
      <c r="AK8" s="80"/>
      <c r="AL8" s="80"/>
      <c r="AM8" s="80"/>
      <c r="AN8" s="80"/>
      <c r="AO8" s="80"/>
      <c r="AP8" s="80"/>
    </row>
    <row r="9" spans="1:44" x14ac:dyDescent="0.2">
      <c r="A9" s="76" t="s">
        <v>28</v>
      </c>
      <c r="B9" s="123">
        <v>31507</v>
      </c>
      <c r="C9" s="123"/>
      <c r="D9" s="123">
        <v>38943</v>
      </c>
      <c r="E9" s="123"/>
      <c r="F9" s="123">
        <v>352878</v>
      </c>
      <c r="G9" s="123"/>
      <c r="H9" s="132">
        <v>2881782</v>
      </c>
      <c r="I9" s="132"/>
      <c r="J9" s="123">
        <v>1869264</v>
      </c>
      <c r="K9" s="123"/>
      <c r="L9" s="100">
        <v>569711</v>
      </c>
      <c r="M9" s="123"/>
      <c r="N9" s="123">
        <v>1511707</v>
      </c>
      <c r="O9" s="132"/>
      <c r="P9" s="27"/>
      <c r="AD9" s="80"/>
      <c r="AE9" s="80"/>
      <c r="AF9" s="80"/>
      <c r="AG9" s="80"/>
      <c r="AH9" s="80"/>
      <c r="AI9" s="80"/>
      <c r="AJ9" s="80"/>
      <c r="AK9" s="80"/>
      <c r="AL9" s="80"/>
      <c r="AM9" s="80"/>
      <c r="AN9" s="80"/>
      <c r="AO9" s="80"/>
      <c r="AP9" s="80"/>
    </row>
    <row r="10" spans="1:44" x14ac:dyDescent="0.2">
      <c r="A10" s="76" t="s">
        <v>29</v>
      </c>
      <c r="B10" s="123">
        <v>7591</v>
      </c>
      <c r="C10" s="123"/>
      <c r="D10" s="123">
        <v>17366</v>
      </c>
      <c r="E10" s="123"/>
      <c r="F10" s="123">
        <v>85022</v>
      </c>
      <c r="G10" s="123"/>
      <c r="H10" s="132">
        <v>1379089</v>
      </c>
      <c r="I10" s="132"/>
      <c r="J10" s="123">
        <v>806485</v>
      </c>
      <c r="K10" s="123"/>
      <c r="L10" s="100">
        <v>138339</v>
      </c>
      <c r="M10" s="123"/>
      <c r="N10" s="123">
        <v>474710</v>
      </c>
      <c r="O10" s="132"/>
      <c r="P10" s="27"/>
      <c r="AD10" s="80"/>
      <c r="AE10" s="80"/>
      <c r="AF10" s="80"/>
      <c r="AG10" s="80"/>
      <c r="AH10" s="80"/>
      <c r="AI10" s="80"/>
      <c r="AJ10" s="80"/>
      <c r="AK10" s="80"/>
      <c r="AL10" s="80"/>
      <c r="AM10" s="80"/>
      <c r="AN10" s="80"/>
      <c r="AO10" s="80"/>
      <c r="AP10" s="80"/>
    </row>
    <row r="11" spans="1:44" x14ac:dyDescent="0.2">
      <c r="A11" s="76" t="s">
        <v>30</v>
      </c>
      <c r="B11" s="123">
        <v>14200</v>
      </c>
      <c r="C11" s="123"/>
      <c r="D11" s="123">
        <v>23417</v>
      </c>
      <c r="E11" s="123"/>
      <c r="F11" s="123">
        <v>161400</v>
      </c>
      <c r="G11" s="123"/>
      <c r="H11" s="132">
        <v>2169368</v>
      </c>
      <c r="I11" s="132"/>
      <c r="J11" s="123">
        <v>1271892</v>
      </c>
      <c r="K11" s="123"/>
      <c r="L11" s="100">
        <v>226951</v>
      </c>
      <c r="M11" s="123"/>
      <c r="N11" s="123">
        <v>803666</v>
      </c>
      <c r="O11" s="132"/>
      <c r="P11" s="27"/>
      <c r="AD11" s="80"/>
      <c r="AE11" s="80"/>
      <c r="AF11" s="80"/>
      <c r="AG11" s="80"/>
      <c r="AH11" s="80"/>
      <c r="AI11" s="80"/>
      <c r="AJ11" s="80"/>
      <c r="AK11" s="80"/>
      <c r="AL11" s="80"/>
      <c r="AM11" s="80"/>
      <c r="AN11" s="80"/>
      <c r="AO11" s="80"/>
      <c r="AP11" s="80"/>
    </row>
    <row r="12" spans="1:44" x14ac:dyDescent="0.2">
      <c r="A12" s="76" t="s">
        <v>31</v>
      </c>
      <c r="B12" s="123">
        <v>7727</v>
      </c>
      <c r="C12" s="123"/>
      <c r="D12" s="123">
        <v>22028</v>
      </c>
      <c r="E12" s="123"/>
      <c r="F12" s="123">
        <v>121312</v>
      </c>
      <c r="G12" s="123"/>
      <c r="H12" s="132">
        <v>2289869</v>
      </c>
      <c r="I12" s="132"/>
      <c r="J12" s="123">
        <v>1106048</v>
      </c>
      <c r="K12" s="123"/>
      <c r="L12" s="100">
        <v>225157</v>
      </c>
      <c r="M12" s="123"/>
      <c r="N12" s="123">
        <v>704536</v>
      </c>
      <c r="O12" s="132"/>
      <c r="P12" s="27"/>
      <c r="AD12" s="80"/>
      <c r="AE12" s="80"/>
      <c r="AF12" s="80"/>
      <c r="AG12" s="80"/>
      <c r="AH12" s="80"/>
      <c r="AI12" s="80"/>
      <c r="AJ12" s="80"/>
      <c r="AK12" s="80"/>
      <c r="AL12" s="80"/>
      <c r="AM12" s="80"/>
      <c r="AN12" s="80"/>
      <c r="AO12" s="80"/>
      <c r="AP12" s="80"/>
    </row>
    <row r="13" spans="1:44" x14ac:dyDescent="0.2">
      <c r="A13" s="76" t="s">
        <v>32</v>
      </c>
      <c r="B13" s="123">
        <v>3628</v>
      </c>
      <c r="C13" s="123"/>
      <c r="D13" s="123">
        <v>11737</v>
      </c>
      <c r="E13" s="123"/>
      <c r="F13" s="123">
        <v>72236</v>
      </c>
      <c r="G13" s="123"/>
      <c r="H13" s="132">
        <v>869609</v>
      </c>
      <c r="I13" s="132"/>
      <c r="J13" s="123">
        <v>595093</v>
      </c>
      <c r="K13" s="123"/>
      <c r="L13" s="100">
        <v>85299</v>
      </c>
      <c r="M13" s="123"/>
      <c r="N13" s="123">
        <v>382659</v>
      </c>
      <c r="O13" s="132"/>
      <c r="P13" s="27"/>
      <c r="AD13" s="80"/>
      <c r="AE13" s="80"/>
      <c r="AF13" s="80"/>
      <c r="AG13" s="80"/>
      <c r="AH13" s="80"/>
      <c r="AI13" s="80"/>
      <c r="AJ13" s="80"/>
      <c r="AK13" s="80"/>
      <c r="AL13" s="80"/>
      <c r="AM13" s="80"/>
      <c r="AN13" s="80"/>
      <c r="AO13" s="80"/>
      <c r="AP13" s="80"/>
    </row>
    <row r="14" spans="1:44" x14ac:dyDescent="0.2">
      <c r="A14" s="76" t="s">
        <v>33</v>
      </c>
      <c r="B14" s="123">
        <v>5152</v>
      </c>
      <c r="C14" s="123"/>
      <c r="D14" s="123">
        <v>17949</v>
      </c>
      <c r="E14" s="123"/>
      <c r="F14" s="123">
        <v>80886</v>
      </c>
      <c r="G14" s="123"/>
      <c r="H14" s="132">
        <v>1051389</v>
      </c>
      <c r="I14" s="132"/>
      <c r="J14" s="123">
        <v>787470</v>
      </c>
      <c r="K14" s="123"/>
      <c r="L14" s="100">
        <v>273388</v>
      </c>
      <c r="M14" s="123"/>
      <c r="N14" s="123">
        <v>531681</v>
      </c>
      <c r="O14" s="132"/>
      <c r="P14" s="274"/>
      <c r="AD14" s="80"/>
      <c r="AE14" s="80"/>
      <c r="AF14" s="80"/>
      <c r="AG14" s="80"/>
      <c r="AH14" s="80"/>
      <c r="AI14" s="80"/>
      <c r="AJ14" s="80"/>
      <c r="AK14" s="80"/>
      <c r="AL14" s="80"/>
      <c r="AM14" s="80"/>
      <c r="AN14" s="80"/>
      <c r="AO14" s="80"/>
      <c r="AP14" s="80"/>
    </row>
    <row r="15" spans="1:44" x14ac:dyDescent="0.2">
      <c r="A15" s="76" t="s">
        <v>34</v>
      </c>
      <c r="B15" s="123">
        <v>659</v>
      </c>
      <c r="C15" s="123"/>
      <c r="D15" s="123">
        <v>2723</v>
      </c>
      <c r="E15" s="123"/>
      <c r="F15" s="123">
        <v>16585</v>
      </c>
      <c r="G15" s="123"/>
      <c r="H15" s="132">
        <v>253491</v>
      </c>
      <c r="I15" s="132"/>
      <c r="J15" s="123">
        <v>123548</v>
      </c>
      <c r="K15" s="123"/>
      <c r="L15" s="100">
        <v>8425</v>
      </c>
      <c r="M15" s="123"/>
      <c r="N15" s="123">
        <v>97465</v>
      </c>
      <c r="O15" s="132"/>
      <c r="P15" s="274"/>
      <c r="AD15" s="80"/>
      <c r="AE15" s="80"/>
      <c r="AF15" s="80"/>
      <c r="AG15" s="80"/>
      <c r="AH15" s="80"/>
      <c r="AI15" s="80"/>
      <c r="AJ15" s="80"/>
      <c r="AK15" s="80"/>
      <c r="AL15" s="80"/>
      <c r="AM15" s="80"/>
      <c r="AN15" s="80"/>
      <c r="AO15" s="80"/>
      <c r="AP15" s="80"/>
    </row>
    <row r="16" spans="1:44" x14ac:dyDescent="0.2">
      <c r="A16" s="76" t="s">
        <v>35</v>
      </c>
      <c r="B16" s="123">
        <v>4006</v>
      </c>
      <c r="C16" s="123"/>
      <c r="D16" s="123">
        <v>8175</v>
      </c>
      <c r="E16" s="123"/>
      <c r="F16" s="123">
        <v>40464</v>
      </c>
      <c r="G16" s="123"/>
      <c r="H16" s="132">
        <v>540448</v>
      </c>
      <c r="I16" s="132"/>
      <c r="J16" s="123">
        <v>397271</v>
      </c>
      <c r="K16" s="123"/>
      <c r="L16" s="100">
        <v>97752</v>
      </c>
      <c r="M16" s="123"/>
      <c r="N16" s="123">
        <v>257279</v>
      </c>
      <c r="O16" s="132"/>
      <c r="P16" s="274"/>
      <c r="AD16" s="80"/>
      <c r="AE16" s="80"/>
      <c r="AF16" s="80"/>
      <c r="AG16" s="80"/>
      <c r="AH16" s="80"/>
      <c r="AI16" s="80"/>
      <c r="AJ16" s="80"/>
      <c r="AK16" s="80"/>
      <c r="AL16" s="80"/>
      <c r="AM16" s="80"/>
      <c r="AN16" s="80"/>
      <c r="AO16" s="80"/>
      <c r="AP16" s="80"/>
    </row>
    <row r="17" spans="1:42" x14ac:dyDescent="0.2">
      <c r="A17" s="76" t="s">
        <v>36</v>
      </c>
      <c r="B17" s="123">
        <v>70336</v>
      </c>
      <c r="C17" s="123"/>
      <c r="D17" s="123">
        <v>74417</v>
      </c>
      <c r="E17" s="123"/>
      <c r="F17" s="123">
        <v>433000</v>
      </c>
      <c r="G17" s="123"/>
      <c r="H17" s="132">
        <v>3274368</v>
      </c>
      <c r="I17" s="132"/>
      <c r="J17" s="123">
        <v>3274368</v>
      </c>
      <c r="K17" s="123"/>
      <c r="L17" s="100">
        <v>1315652</v>
      </c>
      <c r="M17" s="123"/>
      <c r="N17" s="123">
        <v>2738594</v>
      </c>
      <c r="O17" s="132"/>
      <c r="P17" s="274"/>
      <c r="AD17" s="80"/>
      <c r="AE17" s="80"/>
      <c r="AF17" s="80"/>
      <c r="AG17" s="80"/>
      <c r="AH17" s="80"/>
      <c r="AI17" s="80"/>
      <c r="AJ17" s="80"/>
      <c r="AK17" s="80"/>
      <c r="AL17" s="80"/>
      <c r="AM17" s="80"/>
      <c r="AN17" s="80"/>
      <c r="AO17" s="80"/>
      <c r="AP17" s="80"/>
    </row>
    <row r="18" spans="1:42" x14ac:dyDescent="0.2">
      <c r="A18" s="76" t="s">
        <v>37</v>
      </c>
      <c r="B18" s="123">
        <v>6402</v>
      </c>
      <c r="C18" s="123"/>
      <c r="D18" s="123">
        <v>17076</v>
      </c>
      <c r="E18" s="123"/>
      <c r="F18" s="123">
        <v>56977</v>
      </c>
      <c r="G18" s="123"/>
      <c r="H18" s="132" t="s">
        <v>108</v>
      </c>
      <c r="I18" s="132"/>
      <c r="J18" s="123" t="s">
        <v>108</v>
      </c>
      <c r="K18" s="123"/>
      <c r="L18" s="100">
        <v>168237</v>
      </c>
      <c r="M18" s="123"/>
      <c r="N18" s="123">
        <v>469726</v>
      </c>
      <c r="O18" s="132"/>
      <c r="P18" s="274"/>
      <c r="AD18" s="80"/>
      <c r="AE18" s="80"/>
      <c r="AF18" s="80"/>
      <c r="AG18" s="80"/>
      <c r="AH18" s="80"/>
      <c r="AI18" s="80"/>
      <c r="AJ18" s="80"/>
      <c r="AK18" s="80"/>
      <c r="AL18" s="80"/>
      <c r="AM18" s="80"/>
      <c r="AN18" s="80"/>
      <c r="AO18" s="80"/>
      <c r="AP18" s="80"/>
    </row>
    <row r="19" spans="1:42" x14ac:dyDescent="0.2">
      <c r="A19" s="76" t="s">
        <v>38</v>
      </c>
      <c r="B19" s="123">
        <v>119243</v>
      </c>
      <c r="C19" s="123"/>
      <c r="D19" s="123">
        <v>117806</v>
      </c>
      <c r="E19" s="123"/>
      <c r="F19" s="123">
        <v>823470</v>
      </c>
      <c r="G19" s="123"/>
      <c r="H19" s="132">
        <v>5441579</v>
      </c>
      <c r="I19" s="132"/>
      <c r="J19" s="123">
        <v>5441579</v>
      </c>
      <c r="K19" s="123"/>
      <c r="L19" s="100">
        <v>1468480</v>
      </c>
      <c r="M19" s="123"/>
      <c r="N19" s="123">
        <v>4490281</v>
      </c>
      <c r="O19" s="132"/>
      <c r="P19" s="274"/>
      <c r="AD19" s="80"/>
      <c r="AE19" s="80"/>
      <c r="AF19" s="80"/>
      <c r="AG19" s="80"/>
      <c r="AH19" s="80"/>
      <c r="AI19" s="80"/>
      <c r="AJ19" s="80"/>
      <c r="AK19" s="80"/>
      <c r="AL19" s="80"/>
      <c r="AM19" s="80"/>
      <c r="AN19" s="80"/>
      <c r="AO19" s="80"/>
      <c r="AP19" s="80"/>
    </row>
    <row r="20" spans="1:42" x14ac:dyDescent="0.2">
      <c r="A20" s="76" t="s">
        <v>39</v>
      </c>
      <c r="B20" s="123">
        <v>7123</v>
      </c>
      <c r="C20" s="123"/>
      <c r="D20" s="123">
        <v>18226</v>
      </c>
      <c r="E20" s="123"/>
      <c r="F20" s="132">
        <v>130715</v>
      </c>
      <c r="G20" s="123"/>
      <c r="H20" s="132">
        <v>1163873</v>
      </c>
      <c r="I20" s="132"/>
      <c r="J20" s="123">
        <v>833368</v>
      </c>
      <c r="K20" s="123"/>
      <c r="L20" s="100">
        <v>187864</v>
      </c>
      <c r="M20" s="123"/>
      <c r="N20" s="123">
        <v>608312</v>
      </c>
      <c r="O20" s="132"/>
      <c r="P20" s="274"/>
      <c r="AD20" s="80"/>
      <c r="AE20" s="80"/>
      <c r="AF20" s="80"/>
      <c r="AG20" s="80"/>
      <c r="AH20" s="80"/>
      <c r="AI20" s="80"/>
      <c r="AJ20" s="80"/>
      <c r="AK20" s="80"/>
      <c r="AL20" s="80"/>
      <c r="AM20" s="80"/>
      <c r="AN20" s="80"/>
      <c r="AO20" s="80"/>
      <c r="AP20" s="80"/>
    </row>
    <row r="21" spans="1:42" x14ac:dyDescent="0.2">
      <c r="A21" s="76" t="s">
        <v>40</v>
      </c>
      <c r="B21" s="123">
        <v>7328</v>
      </c>
      <c r="C21" s="123"/>
      <c r="D21" s="123">
        <v>17250</v>
      </c>
      <c r="E21" s="123"/>
      <c r="F21" s="123">
        <v>82074</v>
      </c>
      <c r="G21" s="123"/>
      <c r="H21" s="132">
        <v>1013564</v>
      </c>
      <c r="I21" s="132"/>
      <c r="J21" s="123">
        <v>810750</v>
      </c>
      <c r="K21" s="123"/>
      <c r="L21" s="100">
        <v>147215</v>
      </c>
      <c r="M21" s="123"/>
      <c r="N21" s="123">
        <v>638478</v>
      </c>
      <c r="O21" s="132"/>
      <c r="P21" s="274"/>
      <c r="AD21" s="80"/>
      <c r="AE21" s="80"/>
      <c r="AF21" s="80"/>
      <c r="AG21" s="80"/>
      <c r="AH21" s="80"/>
      <c r="AI21" s="80"/>
      <c r="AJ21" s="80"/>
      <c r="AK21" s="80"/>
      <c r="AL21" s="80"/>
      <c r="AM21" s="80"/>
      <c r="AN21" s="80"/>
      <c r="AO21" s="80"/>
      <c r="AP21" s="80"/>
    </row>
    <row r="22" spans="1:42" x14ac:dyDescent="0.2">
      <c r="A22" s="76" t="s">
        <v>41</v>
      </c>
      <c r="B22" s="123">
        <v>9099</v>
      </c>
      <c r="C22" s="123"/>
      <c r="D22" s="123">
        <v>11154</v>
      </c>
      <c r="E22" s="123"/>
      <c r="F22" s="123">
        <v>101909</v>
      </c>
      <c r="G22" s="123"/>
      <c r="H22" s="132">
        <v>803088</v>
      </c>
      <c r="I22" s="132"/>
      <c r="J22" s="123">
        <v>501930</v>
      </c>
      <c r="K22" s="123"/>
      <c r="L22" s="100">
        <v>124191</v>
      </c>
      <c r="M22" s="123"/>
      <c r="N22" s="123">
        <v>450057</v>
      </c>
      <c r="O22" s="132"/>
      <c r="P22" s="274"/>
      <c r="AD22" s="80"/>
      <c r="AE22" s="80"/>
      <c r="AF22" s="80"/>
      <c r="AG22" s="80"/>
      <c r="AH22" s="80"/>
      <c r="AI22" s="80"/>
      <c r="AJ22" s="80"/>
      <c r="AK22" s="80"/>
      <c r="AL22" s="80"/>
      <c r="AM22" s="80"/>
      <c r="AN22" s="80"/>
      <c r="AO22" s="80"/>
      <c r="AP22" s="80"/>
    </row>
    <row r="23" spans="1:42" x14ac:dyDescent="0.2">
      <c r="A23" s="76" t="s">
        <v>42</v>
      </c>
      <c r="B23" s="123">
        <v>6818</v>
      </c>
      <c r="C23" s="123"/>
      <c r="D23" s="123">
        <v>17722</v>
      </c>
      <c r="E23" s="123"/>
      <c r="F23" s="123">
        <v>100223</v>
      </c>
      <c r="G23" s="123"/>
      <c r="H23" s="132">
        <v>1242410</v>
      </c>
      <c r="I23" s="132"/>
      <c r="J23" s="123">
        <v>848714</v>
      </c>
      <c r="K23" s="123"/>
      <c r="L23" s="100">
        <v>103394</v>
      </c>
      <c r="M23" s="123"/>
      <c r="N23" s="123">
        <v>598682</v>
      </c>
      <c r="O23" s="132"/>
      <c r="P23" s="274"/>
      <c r="AD23" s="80"/>
      <c r="AE23" s="80"/>
      <c r="AF23" s="80"/>
      <c r="AG23" s="80"/>
      <c r="AH23" s="80"/>
      <c r="AI23" s="80"/>
      <c r="AJ23" s="80"/>
      <c r="AK23" s="80"/>
      <c r="AL23" s="80"/>
      <c r="AM23" s="80"/>
      <c r="AN23" s="80"/>
      <c r="AO23" s="80"/>
      <c r="AP23" s="80"/>
    </row>
    <row r="24" spans="1:42" x14ac:dyDescent="0.2">
      <c r="A24" s="76" t="s">
        <v>43</v>
      </c>
      <c r="B24" s="123">
        <v>10137</v>
      </c>
      <c r="C24" s="123"/>
      <c r="D24" s="123">
        <v>18906</v>
      </c>
      <c r="E24" s="123"/>
      <c r="F24" s="123">
        <v>109517</v>
      </c>
      <c r="G24" s="123"/>
      <c r="H24" s="132">
        <v>1719055</v>
      </c>
      <c r="I24" s="132"/>
      <c r="J24" s="123">
        <v>903093</v>
      </c>
      <c r="K24" s="123"/>
      <c r="L24" s="100">
        <v>163406</v>
      </c>
      <c r="M24" s="124"/>
      <c r="N24" s="124">
        <v>544920</v>
      </c>
      <c r="O24" s="132"/>
      <c r="P24" s="274"/>
      <c r="AD24" s="80"/>
      <c r="AE24" s="80"/>
      <c r="AF24" s="80"/>
      <c r="AG24" s="80"/>
      <c r="AH24" s="80"/>
      <c r="AI24" s="80"/>
      <c r="AJ24" s="80"/>
      <c r="AK24" s="80"/>
      <c r="AL24" s="80"/>
      <c r="AM24" s="80"/>
      <c r="AN24" s="80"/>
      <c r="AO24" s="80"/>
      <c r="AP24" s="80"/>
    </row>
    <row r="25" spans="1:42" x14ac:dyDescent="0.2">
      <c r="A25" s="76" t="s">
        <v>44</v>
      </c>
      <c r="B25" s="123">
        <v>6583</v>
      </c>
      <c r="C25" s="123"/>
      <c r="D25" s="123">
        <v>12842</v>
      </c>
      <c r="E25" s="123"/>
      <c r="F25" s="123">
        <v>50972</v>
      </c>
      <c r="G25" s="123"/>
      <c r="H25" s="132">
        <v>757678</v>
      </c>
      <c r="I25" s="132"/>
      <c r="J25" s="123">
        <v>577890</v>
      </c>
      <c r="K25" s="123"/>
      <c r="L25" s="100">
        <v>258926</v>
      </c>
      <c r="M25" s="124"/>
      <c r="N25" s="124">
        <v>468316</v>
      </c>
      <c r="O25" s="132"/>
      <c r="P25" s="274"/>
      <c r="AD25" s="80"/>
      <c r="AE25" s="80"/>
      <c r="AF25" s="80"/>
      <c r="AG25" s="80"/>
      <c r="AH25" s="80"/>
      <c r="AI25" s="80"/>
      <c r="AJ25" s="80"/>
      <c r="AK25" s="80"/>
      <c r="AL25" s="80"/>
      <c r="AM25" s="80"/>
      <c r="AN25" s="80"/>
      <c r="AO25" s="80"/>
      <c r="AP25" s="80"/>
    </row>
    <row r="26" spans="1:42" x14ac:dyDescent="0.2">
      <c r="A26" s="76" t="s">
        <v>45</v>
      </c>
      <c r="B26" s="123">
        <v>4111</v>
      </c>
      <c r="C26" s="123"/>
      <c r="D26" s="123">
        <v>11351</v>
      </c>
      <c r="E26" s="123"/>
      <c r="F26" s="123">
        <v>58688</v>
      </c>
      <c r="G26" s="123"/>
      <c r="H26" s="132">
        <v>488084</v>
      </c>
      <c r="I26" s="132"/>
      <c r="J26" s="123">
        <v>442681</v>
      </c>
      <c r="K26" s="123"/>
      <c r="L26" s="100">
        <v>108504</v>
      </c>
      <c r="M26" s="124"/>
      <c r="N26" s="124">
        <v>307361</v>
      </c>
      <c r="O26" s="132"/>
      <c r="P26" s="274"/>
      <c r="AD26" s="80"/>
      <c r="AE26" s="80"/>
      <c r="AF26" s="80"/>
      <c r="AG26" s="80"/>
      <c r="AH26" s="80"/>
      <c r="AI26" s="80"/>
      <c r="AJ26" s="80"/>
      <c r="AK26" s="80"/>
      <c r="AL26" s="80"/>
      <c r="AM26" s="80"/>
      <c r="AN26" s="80"/>
      <c r="AO26" s="80"/>
      <c r="AP26" s="80"/>
    </row>
    <row r="27" spans="1:42" x14ac:dyDescent="0.2">
      <c r="A27" s="77" t="s">
        <v>46</v>
      </c>
      <c r="B27" s="124">
        <v>9419</v>
      </c>
      <c r="C27" s="124"/>
      <c r="D27" s="124">
        <v>21086</v>
      </c>
      <c r="E27" s="124"/>
      <c r="F27" s="124">
        <v>126152</v>
      </c>
      <c r="G27" s="124"/>
      <c r="H27" s="133">
        <v>1164178</v>
      </c>
      <c r="I27" s="133"/>
      <c r="J27" s="124">
        <v>990672</v>
      </c>
      <c r="K27" s="124"/>
      <c r="L27" s="100">
        <v>232376</v>
      </c>
      <c r="M27" s="124"/>
      <c r="N27" s="124">
        <v>679391</v>
      </c>
      <c r="O27" s="133"/>
      <c r="P27" s="274"/>
      <c r="AD27" s="80"/>
      <c r="AE27" s="80"/>
      <c r="AF27" s="80"/>
      <c r="AG27" s="80"/>
      <c r="AH27" s="80"/>
      <c r="AI27" s="80"/>
      <c r="AJ27" s="80"/>
      <c r="AK27" s="80"/>
      <c r="AL27" s="80"/>
      <c r="AM27" s="80"/>
      <c r="AN27" s="80"/>
      <c r="AO27" s="80"/>
      <c r="AP27" s="80"/>
    </row>
    <row r="28" spans="1:42" x14ac:dyDescent="0.2">
      <c r="A28" s="92" t="s">
        <v>47</v>
      </c>
      <c r="B28" s="106">
        <v>5863</v>
      </c>
      <c r="C28" s="106"/>
      <c r="D28" s="106">
        <v>17059</v>
      </c>
      <c r="E28" s="106"/>
      <c r="F28" s="106">
        <v>84223</v>
      </c>
      <c r="G28" s="106"/>
      <c r="H28" s="118">
        <v>1253607</v>
      </c>
      <c r="I28" s="118"/>
      <c r="J28" s="106">
        <v>728312</v>
      </c>
      <c r="K28" s="106"/>
      <c r="L28" s="101">
        <v>165477</v>
      </c>
      <c r="M28" s="106"/>
      <c r="N28" s="106">
        <v>551894</v>
      </c>
      <c r="O28" s="118"/>
      <c r="P28" s="274"/>
      <c r="AD28" s="80"/>
      <c r="AE28" s="80"/>
      <c r="AF28" s="80"/>
      <c r="AG28" s="80"/>
      <c r="AH28" s="80"/>
      <c r="AI28" s="80"/>
      <c r="AJ28" s="80"/>
      <c r="AK28" s="80"/>
      <c r="AL28" s="80"/>
      <c r="AM28" s="80"/>
      <c r="AN28" s="80"/>
      <c r="AO28" s="80"/>
      <c r="AP28" s="80"/>
    </row>
    <row r="29" spans="1:42" s="131" customFormat="1" ht="3" customHeight="1" x14ac:dyDescent="0.2">
      <c r="A29" s="77"/>
      <c r="B29" s="133"/>
      <c r="C29" s="133"/>
      <c r="D29" s="133"/>
      <c r="E29" s="133"/>
      <c r="F29" s="133"/>
      <c r="G29" s="133"/>
      <c r="H29" s="133"/>
      <c r="I29" s="133"/>
      <c r="J29" s="133"/>
      <c r="K29" s="133"/>
      <c r="L29" s="133"/>
      <c r="M29" s="133"/>
      <c r="N29" s="133"/>
      <c r="O29" s="133"/>
      <c r="P29" s="275"/>
      <c r="Q29" s="48"/>
      <c r="R29" s="48"/>
      <c r="S29" s="48"/>
      <c r="T29" s="48"/>
      <c r="U29" s="48"/>
      <c r="V29" s="48"/>
      <c r="W29" s="48"/>
      <c r="X29" s="48"/>
      <c r="Y29" s="48"/>
      <c r="Z29" s="48"/>
      <c r="AA29" s="48"/>
      <c r="AB29" s="48"/>
    </row>
    <row r="30" spans="1:42" ht="50.25" customHeight="1" x14ac:dyDescent="0.2">
      <c r="A30" s="303" t="s">
        <v>97</v>
      </c>
      <c r="B30" s="303"/>
      <c r="C30" s="303"/>
      <c r="D30" s="303"/>
      <c r="E30" s="303"/>
      <c r="F30" s="303"/>
      <c r="G30" s="303"/>
      <c r="H30" s="303"/>
      <c r="I30" s="303"/>
      <c r="J30" s="303"/>
      <c r="K30" s="303"/>
      <c r="L30" s="303"/>
      <c r="M30" s="303"/>
      <c r="N30" s="303"/>
      <c r="O30" s="303"/>
    </row>
    <row r="31" spans="1:42" ht="30" customHeight="1" x14ac:dyDescent="0.2">
      <c r="A31" s="304" t="s">
        <v>125</v>
      </c>
      <c r="B31" s="304"/>
      <c r="C31" s="304"/>
      <c r="D31" s="304"/>
      <c r="E31" s="304"/>
      <c r="F31" s="304"/>
      <c r="G31" s="304"/>
      <c r="H31" s="304"/>
      <c r="I31" s="304"/>
      <c r="J31" s="304"/>
      <c r="K31" s="304"/>
      <c r="L31" s="304"/>
      <c r="Q31" s="48"/>
      <c r="R31" s="48"/>
      <c r="S31" s="48"/>
      <c r="T31" s="48"/>
    </row>
    <row r="32" spans="1:42" x14ac:dyDescent="0.2">
      <c r="A32" s="40"/>
      <c r="D32" s="40"/>
      <c r="E32" s="40"/>
      <c r="F32" s="40"/>
      <c r="G32" s="40"/>
    </row>
  </sheetData>
  <mergeCells count="2">
    <mergeCell ref="A30:O30"/>
    <mergeCell ref="A31:L31"/>
  </mergeCells>
  <pageMargins left="0.75" right="0.75" top="1" bottom="1" header="0.5" footer="0.5"/>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pageSetUpPr fitToPage="1"/>
  </sheetPr>
  <dimension ref="A1:AQ34"/>
  <sheetViews>
    <sheetView zoomScaleNormal="100" workbookViewId="0"/>
  </sheetViews>
  <sheetFormatPr defaultColWidth="9.140625" defaultRowHeight="11.25" x14ac:dyDescent="0.2"/>
  <cols>
    <col min="1" max="1" width="19.42578125" style="7" customWidth="1"/>
    <col min="2" max="2" width="10.28515625" style="7" customWidth="1"/>
    <col min="3" max="3" width="0.85546875" style="7" customWidth="1"/>
    <col min="4" max="4" width="10.28515625" style="122" customWidth="1"/>
    <col min="5" max="5" width="0.85546875" style="131" customWidth="1"/>
    <col min="6" max="6" width="10.28515625" style="131" customWidth="1"/>
    <col min="7" max="7" width="0.85546875" style="131" customWidth="1"/>
    <col min="8" max="8" width="10.28515625" style="131" customWidth="1"/>
    <col min="9" max="9" width="0.85546875" style="131" customWidth="1"/>
    <col min="10" max="10" width="10.28515625" style="7" customWidth="1"/>
    <col min="11" max="11" width="0.85546875" style="7" customWidth="1"/>
    <col min="12" max="12" width="12.28515625" style="7" customWidth="1"/>
    <col min="13" max="13" width="0.85546875" style="7" customWidth="1"/>
    <col min="14" max="14" width="12.28515625" style="7" customWidth="1"/>
    <col min="15" max="15" width="0.85546875" style="7" customWidth="1"/>
    <col min="16" max="16" width="6.5703125" style="7" bestFit="1" customWidth="1"/>
    <col min="17" max="17" width="1.42578125" style="7" bestFit="1" customWidth="1"/>
    <col min="18" max="18" width="5.7109375" style="7" bestFit="1" customWidth="1"/>
    <col min="19" max="19" width="1.42578125" style="7" bestFit="1" customWidth="1"/>
    <col min="20" max="20" width="7.85546875" style="7" bestFit="1" customWidth="1"/>
    <col min="21" max="21" width="1.42578125" style="7" bestFit="1" customWidth="1"/>
    <col min="22" max="22" width="8.7109375" style="7" bestFit="1" customWidth="1"/>
    <col min="23" max="23" width="1.42578125" style="7" bestFit="1" customWidth="1"/>
    <col min="24" max="24" width="8.7109375" style="7" bestFit="1" customWidth="1"/>
    <col min="25" max="25" width="1.42578125" style="7" bestFit="1" customWidth="1"/>
    <col min="26" max="26" width="7.85546875" style="7" bestFit="1" customWidth="1"/>
    <col min="27" max="27" width="1.42578125" style="7" bestFit="1" customWidth="1"/>
    <col min="28" max="28" width="7.85546875" style="7" bestFit="1" customWidth="1"/>
    <col min="29" max="29" width="4.7109375" style="7" customWidth="1"/>
    <col min="30" max="30" width="10" style="7" bestFit="1" customWidth="1"/>
    <col min="31" max="39" width="9.85546875" style="7" bestFit="1" customWidth="1"/>
    <col min="40" max="40" width="9.28515625" style="7" bestFit="1" customWidth="1"/>
    <col min="41" max="41" width="9.85546875" style="7" bestFit="1" customWidth="1"/>
    <col min="42" max="42" width="9.28515625" style="7" bestFit="1" customWidth="1"/>
    <col min="43" max="16384" width="9.140625" style="7"/>
  </cols>
  <sheetData>
    <row r="1" spans="1:43" ht="14.25" x14ac:dyDescent="0.2">
      <c r="A1" s="61" t="s">
        <v>157</v>
      </c>
      <c r="F1" s="7"/>
      <c r="H1" s="122"/>
    </row>
    <row r="2" spans="1:43" ht="21" customHeight="1" x14ac:dyDescent="0.2">
      <c r="A2" s="62" t="s">
        <v>158</v>
      </c>
      <c r="B2" s="5"/>
      <c r="C2" s="5"/>
      <c r="D2" s="104"/>
      <c r="E2" s="41"/>
      <c r="F2" s="5"/>
      <c r="G2" s="41"/>
      <c r="H2" s="104"/>
      <c r="I2" s="41"/>
      <c r="J2" s="5"/>
      <c r="K2" s="5"/>
      <c r="L2" s="5"/>
      <c r="M2" s="5"/>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1:43" ht="56.25" customHeight="1" x14ac:dyDescent="0.2">
      <c r="A3" s="8"/>
      <c r="B3" s="56" t="s">
        <v>21</v>
      </c>
      <c r="C3" s="157"/>
      <c r="D3" s="97" t="s">
        <v>90</v>
      </c>
      <c r="E3" s="157"/>
      <c r="F3" s="9" t="s">
        <v>15</v>
      </c>
      <c r="G3" s="160"/>
      <c r="H3" s="56" t="s">
        <v>78</v>
      </c>
      <c r="I3" s="157"/>
      <c r="J3" s="56" t="s">
        <v>77</v>
      </c>
      <c r="K3" s="12"/>
      <c r="L3" s="102" t="s">
        <v>82</v>
      </c>
      <c r="M3" s="13"/>
      <c r="N3" s="9" t="s">
        <v>24</v>
      </c>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pans="1:43" ht="23.25" customHeight="1" x14ac:dyDescent="0.2">
      <c r="A4" s="15" t="s">
        <v>6</v>
      </c>
      <c r="B4" s="63" t="s">
        <v>19</v>
      </c>
      <c r="C4" s="15"/>
      <c r="D4" s="111" t="s">
        <v>19</v>
      </c>
      <c r="E4" s="47"/>
      <c r="F4" s="63" t="s">
        <v>19</v>
      </c>
      <c r="G4" s="47"/>
      <c r="H4" s="111" t="s">
        <v>19</v>
      </c>
      <c r="I4" s="47"/>
      <c r="J4" s="63" t="s">
        <v>19</v>
      </c>
      <c r="K4" s="15"/>
      <c r="L4" s="103" t="s">
        <v>20</v>
      </c>
      <c r="M4" s="22"/>
      <c r="N4" s="63" t="s">
        <v>20</v>
      </c>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1:43" s="40" customFormat="1" ht="15" customHeight="1" x14ac:dyDescent="0.2">
      <c r="A5" s="43" t="s">
        <v>14</v>
      </c>
      <c r="B5" s="132" t="s">
        <v>1</v>
      </c>
      <c r="C5" s="132"/>
      <c r="D5" s="132" t="s">
        <v>1</v>
      </c>
      <c r="E5" s="132"/>
      <c r="F5" s="132" t="s">
        <v>1</v>
      </c>
      <c r="G5" s="132"/>
      <c r="H5" s="132" t="s">
        <v>1</v>
      </c>
      <c r="I5" s="132"/>
      <c r="J5" s="132" t="s">
        <v>1</v>
      </c>
      <c r="K5" s="48"/>
      <c r="L5" s="99">
        <v>3119848</v>
      </c>
      <c r="M5" s="133"/>
      <c r="N5" s="133">
        <v>9546310</v>
      </c>
      <c r="P5" s="133"/>
      <c r="Q5" s="133"/>
      <c r="R5" s="133"/>
      <c r="S5" s="133"/>
      <c r="T5" s="133"/>
      <c r="U5" s="133"/>
      <c r="V5" s="133"/>
      <c r="W5" s="133"/>
      <c r="X5" s="133"/>
      <c r="Y5" s="50"/>
      <c r="Z5" s="133"/>
      <c r="AA5" s="133"/>
      <c r="AB5" s="133"/>
      <c r="AC5" s="39"/>
      <c r="AD5" s="287"/>
      <c r="AE5" s="287"/>
      <c r="AF5" s="287"/>
      <c r="AG5" s="287"/>
      <c r="AH5" s="287"/>
      <c r="AI5" s="287"/>
      <c r="AJ5" s="287"/>
      <c r="AK5" s="287"/>
      <c r="AL5" s="287"/>
      <c r="AM5" s="287"/>
      <c r="AN5" s="287"/>
      <c r="AO5" s="287"/>
      <c r="AP5" s="287"/>
      <c r="AQ5" s="39"/>
    </row>
    <row r="6" spans="1:43" s="40" customFormat="1" ht="28.5" customHeight="1" x14ac:dyDescent="0.2">
      <c r="A6" s="96" t="s">
        <v>183</v>
      </c>
      <c r="B6" s="133" t="s">
        <v>1</v>
      </c>
      <c r="C6" s="133"/>
      <c r="D6" s="181" t="s">
        <v>1</v>
      </c>
      <c r="E6" s="133"/>
      <c r="F6" s="133" t="s">
        <v>1</v>
      </c>
      <c r="G6" s="133"/>
      <c r="H6" s="133" t="s">
        <v>1</v>
      </c>
      <c r="I6" s="133"/>
      <c r="J6" s="133" t="s">
        <v>1</v>
      </c>
      <c r="K6" s="133"/>
      <c r="L6" s="99" t="s">
        <v>1</v>
      </c>
      <c r="M6" s="133"/>
      <c r="N6" s="78" t="s">
        <v>1</v>
      </c>
      <c r="P6" s="133"/>
      <c r="Q6" s="133"/>
      <c r="R6" s="181"/>
      <c r="S6" s="133"/>
      <c r="T6" s="133"/>
      <c r="U6" s="133"/>
      <c r="V6" s="133"/>
      <c r="W6" s="133"/>
      <c r="X6" s="133"/>
      <c r="Y6" s="133"/>
      <c r="Z6" s="133"/>
      <c r="AA6" s="133"/>
      <c r="AB6" s="78"/>
      <c r="AC6" s="39"/>
      <c r="AD6" s="287"/>
      <c r="AE6" s="287"/>
      <c r="AF6" s="287"/>
      <c r="AG6" s="287"/>
      <c r="AH6" s="287"/>
      <c r="AI6" s="287"/>
      <c r="AJ6" s="287"/>
      <c r="AK6" s="287"/>
      <c r="AL6" s="287"/>
      <c r="AM6" s="287"/>
      <c r="AN6" s="287"/>
      <c r="AO6" s="287"/>
      <c r="AP6" s="287"/>
      <c r="AQ6" s="39"/>
    </row>
    <row r="7" spans="1:43" s="40" customFormat="1" ht="28.5" customHeight="1" x14ac:dyDescent="0.2">
      <c r="A7" s="96" t="s">
        <v>54</v>
      </c>
      <c r="B7" s="133">
        <v>151347</v>
      </c>
      <c r="C7" s="133"/>
      <c r="D7" s="133">
        <v>69333</v>
      </c>
      <c r="E7" s="133"/>
      <c r="F7" s="133">
        <v>4214805</v>
      </c>
      <c r="G7" s="133"/>
      <c r="H7" s="133">
        <v>39833394</v>
      </c>
      <c r="I7" s="133"/>
      <c r="J7" s="133">
        <v>25014843</v>
      </c>
      <c r="K7" s="133"/>
      <c r="L7" s="99">
        <v>3119848</v>
      </c>
      <c r="M7" s="133"/>
      <c r="N7" s="133">
        <v>9546310</v>
      </c>
      <c r="P7" s="133"/>
      <c r="Q7" s="133"/>
      <c r="R7" s="133"/>
      <c r="S7" s="133"/>
      <c r="T7" s="133"/>
      <c r="U7" s="133"/>
      <c r="V7" s="133"/>
      <c r="W7" s="133"/>
      <c r="X7" s="133"/>
      <c r="Y7" s="133"/>
      <c r="Z7" s="133"/>
      <c r="AA7" s="133"/>
      <c r="AB7" s="133"/>
      <c r="AC7" s="39"/>
      <c r="AD7" s="287"/>
      <c r="AE7" s="287"/>
      <c r="AF7" s="287"/>
      <c r="AG7" s="287"/>
      <c r="AH7" s="287"/>
      <c r="AI7" s="287"/>
      <c r="AJ7" s="287"/>
      <c r="AK7" s="287"/>
      <c r="AL7" s="287"/>
      <c r="AM7" s="287"/>
      <c r="AN7" s="287"/>
      <c r="AO7" s="287"/>
      <c r="AP7" s="287"/>
      <c r="AQ7" s="39"/>
    </row>
    <row r="8" spans="1:43" s="40" customFormat="1" ht="22.5" x14ac:dyDescent="0.2">
      <c r="A8" s="109" t="s">
        <v>49</v>
      </c>
      <c r="B8" s="123">
        <v>87600</v>
      </c>
      <c r="C8" s="123"/>
      <c r="D8" s="132">
        <v>16051</v>
      </c>
      <c r="E8" s="132"/>
      <c r="F8" s="123">
        <v>1414000</v>
      </c>
      <c r="G8" s="132"/>
      <c r="H8" s="132">
        <v>20162818</v>
      </c>
      <c r="I8" s="132"/>
      <c r="J8" s="123">
        <v>8343756</v>
      </c>
      <c r="K8" s="123"/>
      <c r="L8" s="100">
        <v>1089865</v>
      </c>
      <c r="M8" s="123"/>
      <c r="N8" s="123">
        <v>2642349</v>
      </c>
      <c r="P8" s="124"/>
      <c r="Q8" s="124"/>
      <c r="R8" s="133"/>
      <c r="S8" s="133"/>
      <c r="T8" s="124"/>
      <c r="U8" s="133"/>
      <c r="V8" s="133"/>
      <c r="W8" s="133"/>
      <c r="X8" s="124"/>
      <c r="Y8" s="124"/>
      <c r="Z8" s="124"/>
      <c r="AA8" s="124"/>
      <c r="AB8" s="124"/>
      <c r="AC8" s="39"/>
      <c r="AD8" s="287"/>
      <c r="AE8" s="287"/>
      <c r="AF8" s="287"/>
      <c r="AG8" s="287"/>
      <c r="AH8" s="287"/>
      <c r="AI8" s="287"/>
      <c r="AJ8" s="287"/>
      <c r="AK8" s="287"/>
      <c r="AL8" s="287"/>
      <c r="AM8" s="287"/>
      <c r="AN8" s="287"/>
      <c r="AO8" s="287"/>
      <c r="AP8" s="287"/>
      <c r="AQ8" s="39"/>
    </row>
    <row r="9" spans="1:43" x14ac:dyDescent="0.2">
      <c r="A9" s="76" t="s">
        <v>28</v>
      </c>
      <c r="B9" s="123">
        <v>2908</v>
      </c>
      <c r="C9" s="123"/>
      <c r="D9" s="132">
        <v>3049</v>
      </c>
      <c r="E9" s="132"/>
      <c r="F9" s="123">
        <v>170700</v>
      </c>
      <c r="G9" s="132"/>
      <c r="H9" s="132">
        <v>963484</v>
      </c>
      <c r="I9" s="132"/>
      <c r="J9" s="123">
        <v>963484</v>
      </c>
      <c r="K9" s="123"/>
      <c r="L9" s="100">
        <v>84178</v>
      </c>
      <c r="M9" s="123"/>
      <c r="N9" s="123">
        <v>404861</v>
      </c>
      <c r="O9" s="54"/>
      <c r="P9" s="124"/>
      <c r="Q9" s="124"/>
      <c r="R9" s="133"/>
      <c r="S9" s="133"/>
      <c r="T9" s="124"/>
      <c r="U9" s="133"/>
      <c r="V9" s="133"/>
      <c r="W9" s="133"/>
      <c r="X9" s="124"/>
      <c r="Y9" s="124"/>
      <c r="Z9" s="124"/>
      <c r="AA9" s="124"/>
      <c r="AB9" s="124"/>
      <c r="AC9" s="6"/>
      <c r="AD9" s="287"/>
      <c r="AE9" s="287"/>
      <c r="AF9" s="287"/>
      <c r="AG9" s="287"/>
      <c r="AH9" s="287"/>
      <c r="AI9" s="287"/>
      <c r="AJ9" s="287"/>
      <c r="AK9" s="287"/>
      <c r="AL9" s="287"/>
      <c r="AM9" s="287"/>
      <c r="AN9" s="287"/>
      <c r="AO9" s="287"/>
      <c r="AP9" s="287"/>
      <c r="AQ9" s="6"/>
    </row>
    <row r="10" spans="1:43" x14ac:dyDescent="0.2">
      <c r="A10" s="76" t="s">
        <v>29</v>
      </c>
      <c r="B10" s="123">
        <v>2191</v>
      </c>
      <c r="C10" s="123"/>
      <c r="D10" s="132">
        <v>3685</v>
      </c>
      <c r="E10" s="132"/>
      <c r="F10" s="123">
        <v>128612</v>
      </c>
      <c r="G10" s="132"/>
      <c r="H10" s="132">
        <v>1146053</v>
      </c>
      <c r="I10" s="132"/>
      <c r="J10" s="123">
        <v>1146053</v>
      </c>
      <c r="K10" s="123"/>
      <c r="L10" s="100" t="s">
        <v>108</v>
      </c>
      <c r="M10" s="123"/>
      <c r="N10" s="123">
        <v>187106</v>
      </c>
      <c r="O10" s="54"/>
      <c r="P10" s="124"/>
      <c r="Q10" s="124"/>
      <c r="R10" s="133"/>
      <c r="S10" s="133"/>
      <c r="T10" s="124"/>
      <c r="U10" s="133"/>
      <c r="V10" s="133"/>
      <c r="W10" s="133"/>
      <c r="X10" s="124"/>
      <c r="Y10" s="124"/>
      <c r="Z10" s="124"/>
      <c r="AA10" s="124"/>
      <c r="AB10" s="124"/>
      <c r="AC10" s="6"/>
      <c r="AD10" s="287"/>
      <c r="AE10" s="287"/>
      <c r="AF10" s="287"/>
      <c r="AG10" s="287"/>
      <c r="AH10" s="287"/>
      <c r="AI10" s="287"/>
      <c r="AJ10" s="287"/>
      <c r="AK10" s="287"/>
      <c r="AL10" s="287"/>
      <c r="AM10" s="287"/>
      <c r="AN10" s="287"/>
      <c r="AO10" s="287"/>
      <c r="AP10" s="287"/>
      <c r="AQ10" s="6"/>
    </row>
    <row r="11" spans="1:43" x14ac:dyDescent="0.2">
      <c r="A11" s="76" t="s">
        <v>30</v>
      </c>
      <c r="B11" s="123">
        <v>2500</v>
      </c>
      <c r="C11" s="123"/>
      <c r="D11" s="132">
        <v>3791</v>
      </c>
      <c r="E11" s="132"/>
      <c r="F11" s="123">
        <v>121800</v>
      </c>
      <c r="G11" s="132"/>
      <c r="H11" s="132">
        <v>1854555</v>
      </c>
      <c r="I11" s="132"/>
      <c r="J11" s="123">
        <v>868496</v>
      </c>
      <c r="K11" s="123"/>
      <c r="L11" s="100">
        <v>95853</v>
      </c>
      <c r="M11" s="123"/>
      <c r="N11" s="123">
        <v>289936</v>
      </c>
      <c r="O11" s="54"/>
      <c r="P11" s="124"/>
      <c r="Q11" s="124"/>
      <c r="R11" s="133"/>
      <c r="S11" s="133"/>
      <c r="T11" s="124"/>
      <c r="U11" s="133"/>
      <c r="V11" s="133"/>
      <c r="W11" s="133"/>
      <c r="X11" s="124"/>
      <c r="Y11" s="124"/>
      <c r="Z11" s="124"/>
      <c r="AA11" s="124"/>
      <c r="AB11" s="124"/>
      <c r="AC11" s="6"/>
      <c r="AD11" s="287"/>
      <c r="AE11" s="287"/>
      <c r="AF11" s="287"/>
      <c r="AG11" s="287"/>
      <c r="AH11" s="287"/>
      <c r="AI11" s="287"/>
      <c r="AJ11" s="287"/>
      <c r="AK11" s="287"/>
      <c r="AL11" s="287"/>
      <c r="AM11" s="287"/>
      <c r="AN11" s="287"/>
      <c r="AO11" s="287"/>
      <c r="AP11" s="287"/>
      <c r="AQ11" s="6"/>
    </row>
    <row r="12" spans="1:43" x14ac:dyDescent="0.2">
      <c r="A12" s="76" t="s">
        <v>31</v>
      </c>
      <c r="B12" s="123">
        <v>1682</v>
      </c>
      <c r="C12" s="123"/>
      <c r="D12" s="132">
        <v>4092</v>
      </c>
      <c r="E12" s="132"/>
      <c r="F12" s="123">
        <v>98711</v>
      </c>
      <c r="G12" s="132"/>
      <c r="H12" s="132">
        <v>1304180</v>
      </c>
      <c r="I12" s="132"/>
      <c r="J12" s="123">
        <v>652090</v>
      </c>
      <c r="K12" s="123"/>
      <c r="L12" s="100">
        <v>63428</v>
      </c>
      <c r="M12" s="123"/>
      <c r="N12" s="123">
        <v>381534</v>
      </c>
      <c r="O12" s="54"/>
      <c r="P12" s="124"/>
      <c r="Q12" s="124"/>
      <c r="R12" s="133"/>
      <c r="S12" s="133"/>
      <c r="T12" s="124"/>
      <c r="U12" s="133"/>
      <c r="V12" s="133"/>
      <c r="W12" s="133"/>
      <c r="X12" s="124"/>
      <c r="Y12" s="124"/>
      <c r="Z12" s="124"/>
      <c r="AA12" s="124"/>
      <c r="AB12" s="124"/>
      <c r="AC12" s="6"/>
      <c r="AD12" s="287"/>
      <c r="AE12" s="287"/>
      <c r="AF12" s="287"/>
      <c r="AG12" s="287"/>
      <c r="AH12" s="287"/>
      <c r="AI12" s="287"/>
      <c r="AJ12" s="287"/>
      <c r="AK12" s="287"/>
      <c r="AL12" s="287"/>
      <c r="AM12" s="287"/>
      <c r="AN12" s="287"/>
      <c r="AO12" s="287"/>
      <c r="AP12" s="287"/>
      <c r="AQ12" s="6"/>
    </row>
    <row r="13" spans="1:43" x14ac:dyDescent="0.2">
      <c r="A13" s="76" t="s">
        <v>32</v>
      </c>
      <c r="B13" s="123">
        <v>1966</v>
      </c>
      <c r="C13" s="123"/>
      <c r="D13" s="132">
        <v>2189</v>
      </c>
      <c r="E13" s="132"/>
      <c r="F13" s="123">
        <v>92453</v>
      </c>
      <c r="G13" s="132"/>
      <c r="H13" s="132">
        <v>825764</v>
      </c>
      <c r="I13" s="132"/>
      <c r="J13" s="123">
        <v>412858</v>
      </c>
      <c r="K13" s="123"/>
      <c r="L13" s="100">
        <v>87955</v>
      </c>
      <c r="M13" s="123"/>
      <c r="N13" s="123">
        <v>184171</v>
      </c>
      <c r="O13" s="54"/>
      <c r="P13" s="124"/>
      <c r="Q13" s="124"/>
      <c r="R13" s="133"/>
      <c r="S13" s="133"/>
      <c r="T13" s="124"/>
      <c r="U13" s="133"/>
      <c r="V13" s="133"/>
      <c r="W13" s="133"/>
      <c r="X13" s="124"/>
      <c r="Y13" s="124"/>
      <c r="Z13" s="124"/>
      <c r="AA13" s="124"/>
      <c r="AB13" s="124"/>
      <c r="AC13" s="6"/>
      <c r="AD13" s="287"/>
      <c r="AE13" s="287"/>
      <c r="AF13" s="287"/>
      <c r="AG13" s="287"/>
      <c r="AH13" s="287"/>
      <c r="AI13" s="287"/>
      <c r="AJ13" s="287"/>
      <c r="AK13" s="287"/>
      <c r="AL13" s="287"/>
      <c r="AM13" s="287"/>
      <c r="AN13" s="287"/>
      <c r="AO13" s="287"/>
      <c r="AP13" s="287"/>
      <c r="AQ13" s="6"/>
    </row>
    <row r="14" spans="1:43" x14ac:dyDescent="0.2">
      <c r="A14" s="76" t="s">
        <v>33</v>
      </c>
      <c r="B14" s="123">
        <v>1145</v>
      </c>
      <c r="C14" s="123"/>
      <c r="D14" s="132">
        <v>2630</v>
      </c>
      <c r="E14" s="132"/>
      <c r="F14" s="123">
        <v>58225</v>
      </c>
      <c r="G14" s="132"/>
      <c r="H14" s="132">
        <v>370145</v>
      </c>
      <c r="I14" s="132"/>
      <c r="J14" s="123">
        <v>370145</v>
      </c>
      <c r="K14" s="123"/>
      <c r="L14" s="100">
        <v>76543</v>
      </c>
      <c r="M14" s="123"/>
      <c r="N14" s="123">
        <v>276203</v>
      </c>
      <c r="O14" s="54"/>
      <c r="P14" s="124"/>
      <c r="Q14" s="124"/>
      <c r="R14" s="133"/>
      <c r="S14" s="133"/>
      <c r="T14" s="124"/>
      <c r="U14" s="133"/>
      <c r="V14" s="133"/>
      <c r="W14" s="133"/>
      <c r="X14" s="124"/>
      <c r="Y14" s="124"/>
      <c r="Z14" s="124"/>
      <c r="AA14" s="124"/>
      <c r="AB14" s="124"/>
      <c r="AC14" s="6"/>
      <c r="AD14" s="287"/>
      <c r="AE14" s="287"/>
      <c r="AF14" s="287"/>
      <c r="AG14" s="287"/>
      <c r="AH14" s="287"/>
      <c r="AI14" s="287"/>
      <c r="AJ14" s="287"/>
      <c r="AK14" s="287"/>
      <c r="AL14" s="287"/>
      <c r="AM14" s="287"/>
      <c r="AN14" s="287"/>
      <c r="AO14" s="287"/>
      <c r="AP14" s="287"/>
      <c r="AQ14" s="6"/>
    </row>
    <row r="15" spans="1:43" x14ac:dyDescent="0.2">
      <c r="A15" s="76" t="s">
        <v>34</v>
      </c>
      <c r="B15" s="132" t="s">
        <v>108</v>
      </c>
      <c r="C15" s="132"/>
      <c r="D15" s="132" t="s">
        <v>108</v>
      </c>
      <c r="E15" s="132"/>
      <c r="F15" s="123" t="s">
        <v>108</v>
      </c>
      <c r="G15" s="132"/>
      <c r="H15" s="132" t="s">
        <v>108</v>
      </c>
      <c r="I15" s="132"/>
      <c r="J15" s="123" t="s">
        <v>108</v>
      </c>
      <c r="K15" s="123"/>
      <c r="L15" s="100" t="s">
        <v>108</v>
      </c>
      <c r="M15" s="123"/>
      <c r="N15" s="123" t="s">
        <v>108</v>
      </c>
      <c r="O15" s="54"/>
      <c r="P15" s="133"/>
      <c r="Q15" s="133"/>
      <c r="R15" s="133"/>
      <c r="S15" s="133"/>
      <c r="T15" s="124"/>
      <c r="U15" s="133"/>
      <c r="V15" s="133"/>
      <c r="W15" s="133"/>
      <c r="X15" s="124"/>
      <c r="Y15" s="124"/>
      <c r="Z15" s="124"/>
      <c r="AA15" s="124"/>
      <c r="AB15" s="124"/>
      <c r="AC15" s="6"/>
      <c r="AD15" s="287"/>
      <c r="AE15" s="287"/>
      <c r="AF15" s="287"/>
      <c r="AG15" s="287"/>
      <c r="AH15" s="287"/>
      <c r="AI15" s="287"/>
      <c r="AJ15" s="287"/>
      <c r="AK15" s="287"/>
      <c r="AL15" s="287"/>
      <c r="AM15" s="287"/>
      <c r="AN15" s="287"/>
      <c r="AO15" s="287"/>
      <c r="AP15" s="287"/>
      <c r="AQ15" s="6"/>
    </row>
    <row r="16" spans="1:43" x14ac:dyDescent="0.2">
      <c r="A16" s="76" t="s">
        <v>35</v>
      </c>
      <c r="B16" s="123">
        <v>1340</v>
      </c>
      <c r="C16" s="123"/>
      <c r="D16" s="132">
        <v>1814</v>
      </c>
      <c r="E16" s="132"/>
      <c r="F16" s="123">
        <v>78679</v>
      </c>
      <c r="G16" s="132"/>
      <c r="H16" s="132">
        <v>607438</v>
      </c>
      <c r="I16" s="132"/>
      <c r="J16" s="123">
        <v>365396</v>
      </c>
      <c r="K16" s="123"/>
      <c r="L16" s="100">
        <v>43025</v>
      </c>
      <c r="M16" s="123"/>
      <c r="N16" s="123">
        <v>131635</v>
      </c>
      <c r="O16" s="54"/>
      <c r="P16" s="124"/>
      <c r="Q16" s="124"/>
      <c r="R16" s="133"/>
      <c r="S16" s="133"/>
      <c r="T16" s="124"/>
      <c r="U16" s="133"/>
      <c r="V16" s="133"/>
      <c r="W16" s="133"/>
      <c r="X16" s="124"/>
      <c r="Y16" s="124"/>
      <c r="Z16" s="124"/>
      <c r="AA16" s="124"/>
      <c r="AB16" s="124"/>
      <c r="AC16" s="6"/>
      <c r="AD16" s="287"/>
      <c r="AE16" s="287"/>
      <c r="AF16" s="287"/>
      <c r="AG16" s="287"/>
      <c r="AH16" s="287"/>
      <c r="AI16" s="287"/>
      <c r="AJ16" s="287"/>
      <c r="AK16" s="287"/>
      <c r="AL16" s="287"/>
      <c r="AM16" s="287"/>
      <c r="AN16" s="287"/>
      <c r="AO16" s="287"/>
      <c r="AP16" s="287"/>
      <c r="AQ16" s="6"/>
    </row>
    <row r="17" spans="1:43" x14ac:dyDescent="0.2">
      <c r="A17" s="76" t="s">
        <v>36</v>
      </c>
      <c r="B17" s="123">
        <v>28690</v>
      </c>
      <c r="C17" s="123"/>
      <c r="D17" s="132" t="s">
        <v>108</v>
      </c>
      <c r="E17" s="132"/>
      <c r="F17" s="123">
        <v>1081000</v>
      </c>
      <c r="G17" s="132"/>
      <c r="H17" s="132">
        <v>5950090</v>
      </c>
      <c r="I17" s="132"/>
      <c r="J17" s="123">
        <v>5950090</v>
      </c>
      <c r="K17" s="123"/>
      <c r="L17" s="100">
        <v>758757</v>
      </c>
      <c r="M17" s="123"/>
      <c r="N17" s="123">
        <v>2212216</v>
      </c>
      <c r="O17" s="54"/>
      <c r="P17" s="124"/>
      <c r="Q17" s="124"/>
      <c r="R17" s="133"/>
      <c r="S17" s="133"/>
      <c r="T17" s="124"/>
      <c r="U17" s="133"/>
      <c r="V17" s="133"/>
      <c r="W17" s="133"/>
      <c r="X17" s="124"/>
      <c r="Y17" s="124"/>
      <c r="Z17" s="124"/>
      <c r="AA17" s="124"/>
      <c r="AB17" s="124"/>
      <c r="AC17" s="6"/>
      <c r="AD17" s="287"/>
      <c r="AE17" s="287"/>
      <c r="AF17" s="287"/>
      <c r="AG17" s="287"/>
      <c r="AH17" s="287"/>
      <c r="AI17" s="287"/>
      <c r="AJ17" s="287"/>
      <c r="AK17" s="287"/>
      <c r="AL17" s="287"/>
      <c r="AM17" s="287"/>
      <c r="AN17" s="287"/>
      <c r="AO17" s="287"/>
      <c r="AP17" s="287"/>
      <c r="AQ17" s="6"/>
    </row>
    <row r="18" spans="1:43" x14ac:dyDescent="0.2">
      <c r="A18" s="76" t="s">
        <v>37</v>
      </c>
      <c r="B18" s="123">
        <v>4858</v>
      </c>
      <c r="C18" s="123"/>
      <c r="D18" s="132">
        <v>3572</v>
      </c>
      <c r="E18" s="132"/>
      <c r="F18" s="123">
        <v>285135</v>
      </c>
      <c r="G18" s="132"/>
      <c r="H18" s="132" t="s">
        <v>108</v>
      </c>
      <c r="I18" s="132"/>
      <c r="J18" s="123" t="s">
        <v>108</v>
      </c>
      <c r="K18" s="123"/>
      <c r="L18" s="100">
        <v>192665</v>
      </c>
      <c r="M18" s="123"/>
      <c r="N18" s="123">
        <v>393914</v>
      </c>
      <c r="O18" s="54"/>
      <c r="P18" s="124"/>
      <c r="Q18" s="124"/>
      <c r="R18" s="133"/>
      <c r="S18" s="133"/>
      <c r="T18" s="124"/>
      <c r="U18" s="133"/>
      <c r="V18" s="133"/>
      <c r="W18" s="133"/>
      <c r="X18" s="124"/>
      <c r="Y18" s="124"/>
      <c r="Z18" s="124"/>
      <c r="AA18" s="124"/>
      <c r="AB18" s="124"/>
      <c r="AC18" s="6"/>
      <c r="AD18" s="287"/>
      <c r="AE18" s="287"/>
      <c r="AF18" s="287"/>
      <c r="AG18" s="287"/>
      <c r="AH18" s="287"/>
      <c r="AI18" s="287"/>
      <c r="AJ18" s="287"/>
      <c r="AK18" s="287"/>
      <c r="AL18" s="287"/>
      <c r="AM18" s="287"/>
      <c r="AN18" s="287"/>
      <c r="AO18" s="287"/>
      <c r="AP18" s="287"/>
      <c r="AQ18" s="6"/>
    </row>
    <row r="19" spans="1:43" x14ac:dyDescent="0.2">
      <c r="A19" s="76" t="s">
        <v>38</v>
      </c>
      <c r="B19" s="123">
        <v>12839</v>
      </c>
      <c r="C19" s="123"/>
      <c r="D19" s="132">
        <v>11125</v>
      </c>
      <c r="E19" s="132"/>
      <c r="F19" s="123">
        <v>409659</v>
      </c>
      <c r="G19" s="132"/>
      <c r="H19" s="132">
        <v>2786868</v>
      </c>
      <c r="I19" s="132"/>
      <c r="J19" s="123">
        <v>2786868</v>
      </c>
      <c r="K19" s="123"/>
      <c r="L19" s="100">
        <v>556888</v>
      </c>
      <c r="M19" s="123"/>
      <c r="N19" s="123">
        <v>1507736</v>
      </c>
      <c r="O19" s="54"/>
      <c r="P19" s="124"/>
      <c r="Q19" s="124"/>
      <c r="R19" s="133"/>
      <c r="S19" s="133"/>
      <c r="T19" s="124"/>
      <c r="U19" s="133"/>
      <c r="V19" s="133"/>
      <c r="W19" s="133"/>
      <c r="X19" s="124"/>
      <c r="Y19" s="124"/>
      <c r="Z19" s="124"/>
      <c r="AA19" s="124"/>
      <c r="AB19" s="124"/>
      <c r="AC19" s="6"/>
      <c r="AD19" s="287"/>
      <c r="AE19" s="287"/>
      <c r="AF19" s="287"/>
      <c r="AG19" s="287"/>
      <c r="AH19" s="287"/>
      <c r="AI19" s="287"/>
      <c r="AJ19" s="287"/>
      <c r="AK19" s="287"/>
      <c r="AL19" s="287"/>
      <c r="AM19" s="287"/>
      <c r="AN19" s="287"/>
      <c r="AO19" s="287"/>
      <c r="AP19" s="287"/>
      <c r="AQ19" s="6"/>
    </row>
    <row r="20" spans="1:43" x14ac:dyDescent="0.2">
      <c r="A20" s="76" t="s">
        <v>39</v>
      </c>
      <c r="B20" s="123">
        <v>486</v>
      </c>
      <c r="C20" s="123"/>
      <c r="D20" s="132">
        <v>1699</v>
      </c>
      <c r="E20" s="132"/>
      <c r="F20" s="123">
        <v>22826</v>
      </c>
      <c r="G20" s="132"/>
      <c r="H20" s="132">
        <v>435918</v>
      </c>
      <c r="I20" s="132"/>
      <c r="J20" s="123">
        <v>278035</v>
      </c>
      <c r="K20" s="123"/>
      <c r="L20" s="100">
        <v>3992</v>
      </c>
      <c r="M20" s="123"/>
      <c r="N20" s="123">
        <v>170791</v>
      </c>
      <c r="O20" s="54"/>
      <c r="P20" s="124"/>
      <c r="Q20" s="124"/>
      <c r="R20" s="133"/>
      <c r="S20" s="133"/>
      <c r="T20" s="124"/>
      <c r="U20" s="133"/>
      <c r="V20" s="133"/>
      <c r="W20" s="133"/>
      <c r="X20" s="124"/>
      <c r="Y20" s="124"/>
      <c r="Z20" s="124"/>
      <c r="AA20" s="124"/>
      <c r="AB20" s="124"/>
      <c r="AC20" s="6"/>
      <c r="AD20" s="287"/>
      <c r="AE20" s="287"/>
      <c r="AF20" s="287"/>
      <c r="AG20" s="287"/>
      <c r="AH20" s="287"/>
      <c r="AI20" s="287"/>
      <c r="AJ20" s="287"/>
      <c r="AK20" s="287"/>
      <c r="AL20" s="287"/>
      <c r="AM20" s="287"/>
      <c r="AN20" s="287"/>
      <c r="AO20" s="287"/>
      <c r="AP20" s="287"/>
      <c r="AQ20" s="6"/>
    </row>
    <row r="21" spans="1:43" x14ac:dyDescent="0.2">
      <c r="A21" s="76" t="s">
        <v>40</v>
      </c>
      <c r="B21" s="123">
        <v>602</v>
      </c>
      <c r="C21" s="123"/>
      <c r="D21" s="132">
        <v>1752</v>
      </c>
      <c r="E21" s="132"/>
      <c r="F21" s="123">
        <v>37742</v>
      </c>
      <c r="G21" s="132"/>
      <c r="H21" s="132">
        <v>321262</v>
      </c>
      <c r="I21" s="132"/>
      <c r="J21" s="123">
        <v>321262</v>
      </c>
      <c r="K21" s="123"/>
      <c r="L21" s="100" t="s">
        <v>108</v>
      </c>
      <c r="M21" s="123"/>
      <c r="N21" s="123">
        <v>124953</v>
      </c>
      <c r="O21" s="54"/>
      <c r="P21" s="124"/>
      <c r="Q21" s="124"/>
      <c r="R21" s="133"/>
      <c r="S21" s="133"/>
      <c r="T21" s="124"/>
      <c r="U21" s="133"/>
      <c r="V21" s="133"/>
      <c r="W21" s="133"/>
      <c r="X21" s="124"/>
      <c r="Y21" s="124"/>
      <c r="Z21" s="124"/>
      <c r="AA21" s="124"/>
      <c r="AB21" s="124"/>
      <c r="AC21" s="6"/>
      <c r="AD21" s="287"/>
      <c r="AE21" s="287"/>
      <c r="AF21" s="287"/>
      <c r="AG21" s="287"/>
      <c r="AH21" s="287"/>
      <c r="AI21" s="287"/>
      <c r="AJ21" s="287"/>
      <c r="AK21" s="287"/>
      <c r="AL21" s="287"/>
      <c r="AM21" s="287"/>
      <c r="AN21" s="287"/>
      <c r="AO21" s="287"/>
      <c r="AP21" s="287"/>
      <c r="AQ21" s="6"/>
    </row>
    <row r="22" spans="1:43" x14ac:dyDescent="0.2">
      <c r="A22" s="76" t="s">
        <v>41</v>
      </c>
      <c r="B22" s="123">
        <v>630</v>
      </c>
      <c r="C22" s="123"/>
      <c r="D22" s="132">
        <v>1886</v>
      </c>
      <c r="E22" s="132"/>
      <c r="F22" s="123">
        <v>40016</v>
      </c>
      <c r="G22" s="132"/>
      <c r="H22" s="132">
        <v>456496</v>
      </c>
      <c r="I22" s="132"/>
      <c r="J22" s="123">
        <v>453496</v>
      </c>
      <c r="K22" s="123"/>
      <c r="L22" s="100">
        <v>14168</v>
      </c>
      <c r="M22" s="123"/>
      <c r="N22" s="123">
        <v>135467</v>
      </c>
      <c r="O22" s="54"/>
      <c r="P22" s="124"/>
      <c r="Q22" s="124"/>
      <c r="R22" s="133"/>
      <c r="S22" s="133"/>
      <c r="T22" s="124"/>
      <c r="U22" s="133"/>
      <c r="V22" s="133"/>
      <c r="W22" s="133"/>
      <c r="X22" s="124"/>
      <c r="Y22" s="124"/>
      <c r="Z22" s="124"/>
      <c r="AA22" s="124"/>
      <c r="AB22" s="124"/>
      <c r="AC22" s="6"/>
      <c r="AD22" s="287"/>
      <c r="AE22" s="287"/>
      <c r="AF22" s="287"/>
      <c r="AG22" s="287"/>
      <c r="AH22" s="287"/>
      <c r="AI22" s="287"/>
      <c r="AJ22" s="287"/>
      <c r="AK22" s="287"/>
      <c r="AL22" s="287"/>
      <c r="AM22" s="287"/>
      <c r="AN22" s="287"/>
      <c r="AO22" s="287"/>
      <c r="AP22" s="287"/>
      <c r="AQ22" s="6"/>
    </row>
    <row r="23" spans="1:43" x14ac:dyDescent="0.2">
      <c r="A23" s="76" t="s">
        <v>42</v>
      </c>
      <c r="B23" s="123">
        <v>391</v>
      </c>
      <c r="C23" s="123"/>
      <c r="D23" s="132">
        <v>1995</v>
      </c>
      <c r="E23" s="132"/>
      <c r="F23" s="123">
        <v>24259</v>
      </c>
      <c r="G23" s="132"/>
      <c r="H23" s="132">
        <v>299229</v>
      </c>
      <c r="I23" s="132"/>
      <c r="J23" s="123">
        <v>299229</v>
      </c>
      <c r="K23" s="123"/>
      <c r="L23" s="100">
        <v>8492</v>
      </c>
      <c r="M23" s="123"/>
      <c r="N23" s="123">
        <v>63889</v>
      </c>
      <c r="O23" s="54"/>
      <c r="P23" s="124"/>
      <c r="Q23" s="124"/>
      <c r="R23" s="133"/>
      <c r="S23" s="133"/>
      <c r="T23" s="124"/>
      <c r="U23" s="133"/>
      <c r="V23" s="133"/>
      <c r="W23" s="133"/>
      <c r="X23" s="124"/>
      <c r="Y23" s="124"/>
      <c r="Z23" s="124"/>
      <c r="AA23" s="124"/>
      <c r="AB23" s="124"/>
      <c r="AC23" s="6"/>
      <c r="AD23" s="287"/>
      <c r="AE23" s="287"/>
      <c r="AF23" s="287"/>
      <c r="AG23" s="287"/>
      <c r="AH23" s="287"/>
      <c r="AI23" s="287"/>
      <c r="AJ23" s="287"/>
      <c r="AK23" s="287"/>
      <c r="AL23" s="287"/>
      <c r="AM23" s="287"/>
      <c r="AN23" s="287"/>
      <c r="AO23" s="287"/>
      <c r="AP23" s="287"/>
      <c r="AQ23" s="6"/>
    </row>
    <row r="24" spans="1:43" x14ac:dyDescent="0.2">
      <c r="A24" s="76" t="s">
        <v>43</v>
      </c>
      <c r="B24" s="123">
        <v>670</v>
      </c>
      <c r="C24" s="123"/>
      <c r="D24" s="132">
        <v>4966</v>
      </c>
      <c r="E24" s="132"/>
      <c r="F24" s="123">
        <v>54026</v>
      </c>
      <c r="G24" s="132"/>
      <c r="H24" s="132">
        <v>1485032</v>
      </c>
      <c r="I24" s="132"/>
      <c r="J24" s="123">
        <v>939523</v>
      </c>
      <c r="K24" s="123"/>
      <c r="L24" s="100">
        <v>14061</v>
      </c>
      <c r="M24" s="124"/>
      <c r="N24" s="124">
        <v>202894</v>
      </c>
      <c r="O24" s="54"/>
      <c r="P24" s="124"/>
      <c r="Q24" s="124"/>
      <c r="R24" s="133"/>
      <c r="S24" s="133"/>
      <c r="T24" s="124"/>
      <c r="U24" s="133"/>
      <c r="V24" s="133"/>
      <c r="W24" s="133"/>
      <c r="X24" s="124"/>
      <c r="Y24" s="124"/>
      <c r="Z24" s="124"/>
      <c r="AA24" s="124"/>
      <c r="AB24" s="124"/>
      <c r="AC24" s="6"/>
      <c r="AD24" s="287"/>
      <c r="AE24" s="287"/>
      <c r="AF24" s="287"/>
      <c r="AG24" s="287"/>
      <c r="AH24" s="287"/>
      <c r="AI24" s="287"/>
      <c r="AJ24" s="287"/>
      <c r="AK24" s="287"/>
      <c r="AL24" s="287"/>
      <c r="AM24" s="287"/>
      <c r="AN24" s="287"/>
      <c r="AO24" s="287"/>
      <c r="AP24" s="287"/>
      <c r="AQ24" s="6"/>
    </row>
    <row r="25" spans="1:43" x14ac:dyDescent="0.2">
      <c r="A25" s="76" t="s">
        <v>44</v>
      </c>
      <c r="B25" s="123">
        <v>256</v>
      </c>
      <c r="C25" s="123"/>
      <c r="D25" s="132">
        <v>1960</v>
      </c>
      <c r="E25" s="132"/>
      <c r="F25" s="123">
        <v>36569</v>
      </c>
      <c r="G25" s="132"/>
      <c r="H25" s="132">
        <v>362574</v>
      </c>
      <c r="I25" s="132"/>
      <c r="J25" s="123">
        <v>362574</v>
      </c>
      <c r="K25" s="123"/>
      <c r="L25" s="100">
        <v>2746</v>
      </c>
      <c r="M25" s="124"/>
      <c r="N25" s="124">
        <v>67851</v>
      </c>
      <c r="O25" s="54"/>
      <c r="P25" s="124"/>
      <c r="Q25" s="124"/>
      <c r="R25" s="133"/>
      <c r="S25" s="133"/>
      <c r="T25" s="124"/>
      <c r="U25" s="133"/>
      <c r="V25" s="133"/>
      <c r="W25" s="133"/>
      <c r="X25" s="124"/>
      <c r="Y25" s="124"/>
      <c r="Z25" s="124"/>
      <c r="AA25" s="124"/>
      <c r="AB25" s="124"/>
      <c r="AC25" s="6"/>
      <c r="AD25" s="287"/>
      <c r="AE25" s="287"/>
      <c r="AF25" s="287"/>
      <c r="AG25" s="287"/>
      <c r="AH25" s="287"/>
      <c r="AI25" s="287"/>
      <c r="AJ25" s="287"/>
      <c r="AK25" s="287"/>
      <c r="AL25" s="287"/>
      <c r="AM25" s="287"/>
      <c r="AN25" s="287"/>
      <c r="AO25" s="287"/>
      <c r="AP25" s="287"/>
      <c r="AQ25" s="6"/>
    </row>
    <row r="26" spans="1:43" x14ac:dyDescent="0.2">
      <c r="A26" s="76" t="s">
        <v>45</v>
      </c>
      <c r="B26" s="123">
        <v>186</v>
      </c>
      <c r="C26" s="123"/>
      <c r="D26" s="132">
        <v>896</v>
      </c>
      <c r="E26" s="132"/>
      <c r="F26" s="123">
        <v>20816</v>
      </c>
      <c r="G26" s="132"/>
      <c r="H26" s="132">
        <v>161371</v>
      </c>
      <c r="I26" s="132"/>
      <c r="J26" s="123">
        <v>161371</v>
      </c>
      <c r="K26" s="123"/>
      <c r="L26" s="100">
        <v>27232</v>
      </c>
      <c r="M26" s="124"/>
      <c r="N26" s="124">
        <v>56831</v>
      </c>
      <c r="O26" s="54"/>
      <c r="P26" s="124"/>
      <c r="Q26" s="124"/>
      <c r="R26" s="133"/>
      <c r="S26" s="133"/>
      <c r="T26" s="124"/>
      <c r="U26" s="133"/>
      <c r="V26" s="133"/>
      <c r="W26" s="133"/>
      <c r="X26" s="124"/>
      <c r="Y26" s="124"/>
      <c r="Z26" s="124"/>
      <c r="AA26" s="124"/>
      <c r="AB26" s="124"/>
      <c r="AC26" s="6"/>
      <c r="AD26" s="287"/>
      <c r="AE26" s="287"/>
      <c r="AF26" s="287"/>
      <c r="AG26" s="287"/>
      <c r="AH26" s="287"/>
      <c r="AI26" s="287"/>
      <c r="AJ26" s="287"/>
      <c r="AK26" s="287"/>
      <c r="AL26" s="287"/>
      <c r="AM26" s="287"/>
      <c r="AN26" s="287"/>
      <c r="AO26" s="287"/>
      <c r="AP26" s="287"/>
      <c r="AQ26" s="6"/>
    </row>
    <row r="27" spans="1:43" x14ac:dyDescent="0.2">
      <c r="A27" s="77" t="s">
        <v>46</v>
      </c>
      <c r="B27" s="124">
        <v>323</v>
      </c>
      <c r="C27" s="124"/>
      <c r="D27" s="133">
        <v>1079</v>
      </c>
      <c r="E27" s="133"/>
      <c r="F27" s="124">
        <v>23615</v>
      </c>
      <c r="G27" s="133"/>
      <c r="H27" s="133">
        <v>178082</v>
      </c>
      <c r="I27" s="133"/>
      <c r="J27" s="124">
        <v>178082</v>
      </c>
      <c r="K27" s="124"/>
      <c r="L27" s="100" t="s">
        <v>108</v>
      </c>
      <c r="M27" s="124"/>
      <c r="N27" s="124">
        <v>55110</v>
      </c>
      <c r="O27" s="54"/>
      <c r="P27" s="124"/>
      <c r="Q27" s="124"/>
      <c r="R27" s="133"/>
      <c r="S27" s="133"/>
      <c r="T27" s="124"/>
      <c r="U27" s="133"/>
      <c r="V27" s="133"/>
      <c r="W27" s="133"/>
      <c r="X27" s="124"/>
      <c r="Y27" s="124"/>
      <c r="Z27" s="124"/>
      <c r="AA27" s="124"/>
      <c r="AB27" s="124"/>
      <c r="AC27" s="6"/>
      <c r="AD27" s="287"/>
      <c r="AE27" s="287"/>
      <c r="AF27" s="287"/>
      <c r="AG27" s="287"/>
      <c r="AH27" s="287"/>
      <c r="AI27" s="287"/>
      <c r="AJ27" s="287"/>
      <c r="AK27" s="287"/>
      <c r="AL27" s="287"/>
      <c r="AM27" s="287"/>
      <c r="AN27" s="287"/>
      <c r="AO27" s="287"/>
      <c r="AP27" s="287"/>
      <c r="AQ27" s="6"/>
    </row>
    <row r="28" spans="1:43" x14ac:dyDescent="0.2">
      <c r="A28" s="92" t="s">
        <v>47</v>
      </c>
      <c r="B28" s="106">
        <v>84</v>
      </c>
      <c r="C28" s="106"/>
      <c r="D28" s="118">
        <v>1102</v>
      </c>
      <c r="E28" s="118"/>
      <c r="F28" s="106">
        <v>15962</v>
      </c>
      <c r="G28" s="118"/>
      <c r="H28" s="118">
        <v>162035</v>
      </c>
      <c r="I28" s="118"/>
      <c r="J28" s="106">
        <v>162035</v>
      </c>
      <c r="K28" s="106"/>
      <c r="L28" s="101" t="s">
        <v>108</v>
      </c>
      <c r="M28" s="106"/>
      <c r="N28" s="106">
        <v>56863</v>
      </c>
      <c r="O28" s="54"/>
      <c r="P28" s="124"/>
      <c r="Q28" s="124"/>
      <c r="R28" s="133"/>
      <c r="S28" s="133"/>
      <c r="T28" s="124"/>
      <c r="U28" s="133"/>
      <c r="V28" s="133"/>
      <c r="W28" s="133"/>
      <c r="X28" s="124"/>
      <c r="Y28" s="124"/>
      <c r="Z28" s="124"/>
      <c r="AA28" s="124"/>
      <c r="AB28" s="124"/>
      <c r="AC28" s="6"/>
      <c r="AD28" s="287"/>
      <c r="AE28" s="287"/>
      <c r="AF28" s="287"/>
      <c r="AG28" s="287"/>
      <c r="AH28" s="287"/>
      <c r="AI28" s="287"/>
      <c r="AJ28" s="287"/>
      <c r="AK28" s="287"/>
      <c r="AL28" s="287"/>
      <c r="AM28" s="287"/>
      <c r="AN28" s="287"/>
      <c r="AO28" s="287"/>
      <c r="AP28" s="287"/>
      <c r="AQ28" s="6"/>
    </row>
    <row r="29" spans="1:43" s="122" customFormat="1" ht="3" customHeight="1" x14ac:dyDescent="0.2">
      <c r="A29" s="289"/>
      <c r="B29" s="290"/>
      <c r="C29" s="290"/>
      <c r="D29" s="291"/>
      <c r="E29" s="291"/>
      <c r="F29" s="290"/>
      <c r="G29" s="291"/>
      <c r="H29" s="291"/>
      <c r="I29" s="291"/>
      <c r="J29" s="290"/>
      <c r="K29" s="290"/>
      <c r="L29" s="290"/>
      <c r="M29" s="290"/>
      <c r="N29" s="290"/>
      <c r="O29" s="54"/>
      <c r="P29" s="124"/>
      <c r="Q29" s="124"/>
      <c r="R29" s="133"/>
      <c r="S29" s="133"/>
      <c r="T29" s="124"/>
      <c r="U29" s="133"/>
      <c r="V29" s="133"/>
      <c r="W29" s="133"/>
      <c r="X29" s="124"/>
      <c r="Y29" s="124"/>
      <c r="Z29" s="124"/>
      <c r="AA29" s="124"/>
      <c r="AB29" s="124"/>
      <c r="AC29" s="6"/>
      <c r="AD29" s="287"/>
      <c r="AE29" s="287"/>
      <c r="AF29" s="287"/>
      <c r="AG29" s="287"/>
      <c r="AH29" s="287"/>
      <c r="AI29" s="287"/>
      <c r="AJ29" s="287"/>
      <c r="AK29" s="287"/>
      <c r="AL29" s="287"/>
      <c r="AM29" s="287"/>
      <c r="AN29" s="287"/>
      <c r="AO29" s="287"/>
      <c r="AP29" s="287"/>
      <c r="AQ29" s="6"/>
    </row>
    <row r="30" spans="1:43" ht="49.5" customHeight="1" x14ac:dyDescent="0.2">
      <c r="A30" s="303" t="s">
        <v>99</v>
      </c>
      <c r="B30" s="303"/>
      <c r="C30" s="303"/>
      <c r="D30" s="303"/>
      <c r="E30" s="303"/>
      <c r="F30" s="303"/>
      <c r="G30" s="303"/>
      <c r="H30" s="303"/>
      <c r="I30" s="303"/>
      <c r="J30" s="303"/>
      <c r="K30" s="303"/>
      <c r="L30" s="303"/>
      <c r="M30" s="303"/>
      <c r="N30" s="303"/>
      <c r="P30" s="6"/>
      <c r="Q30" s="6"/>
      <c r="R30" s="6"/>
      <c r="S30" s="6"/>
      <c r="T30" s="6"/>
      <c r="U30" s="6"/>
      <c r="V30" s="6"/>
      <c r="W30" s="6"/>
      <c r="X30" s="6"/>
      <c r="Y30" s="6"/>
      <c r="Z30" s="6"/>
      <c r="AA30" s="6"/>
      <c r="AB30" s="6"/>
      <c r="AC30" s="6"/>
      <c r="AD30" s="278"/>
      <c r="AE30" s="6"/>
      <c r="AF30" s="278"/>
      <c r="AG30" s="278"/>
      <c r="AH30" s="6"/>
      <c r="AI30" s="6"/>
      <c r="AJ30" s="6"/>
      <c r="AK30" s="6"/>
      <c r="AL30" s="6"/>
      <c r="AM30" s="6"/>
      <c r="AN30" s="6"/>
      <c r="AO30" s="6"/>
      <c r="AP30" s="6"/>
      <c r="AQ30" s="6"/>
    </row>
    <row r="31" spans="1:43" s="122" customFormat="1" ht="27" customHeight="1" x14ac:dyDescent="0.2">
      <c r="A31" s="304" t="s">
        <v>126</v>
      </c>
      <c r="B31" s="304"/>
      <c r="C31" s="304"/>
      <c r="D31" s="304"/>
      <c r="E31" s="304"/>
      <c r="F31" s="304"/>
      <c r="G31" s="304"/>
      <c r="H31" s="304"/>
      <c r="I31" s="304"/>
      <c r="J31" s="304"/>
      <c r="K31" s="304"/>
      <c r="L31" s="304"/>
      <c r="M31" s="226"/>
      <c r="N31" s="226"/>
    </row>
    <row r="32" spans="1:43" ht="30.75" customHeight="1" x14ac:dyDescent="0.2">
      <c r="A32" s="304" t="s">
        <v>146</v>
      </c>
      <c r="B32" s="304"/>
      <c r="C32" s="304"/>
      <c r="D32" s="304"/>
      <c r="E32" s="304"/>
      <c r="F32" s="304"/>
      <c r="G32" s="304"/>
      <c r="H32" s="304"/>
      <c r="I32" s="304"/>
      <c r="J32" s="304"/>
      <c r="K32" s="304"/>
      <c r="L32" s="304"/>
      <c r="M32" s="304"/>
      <c r="N32" s="304"/>
    </row>
    <row r="33" spans="1:12" s="40" customFormat="1" x14ac:dyDescent="0.2">
      <c r="B33" s="7"/>
      <c r="D33" s="131"/>
      <c r="E33" s="131"/>
      <c r="F33" s="131"/>
      <c r="G33" s="131"/>
      <c r="H33" s="131"/>
      <c r="I33" s="131"/>
    </row>
    <row r="34" spans="1:12" x14ac:dyDescent="0.2">
      <c r="A34" s="40"/>
      <c r="J34" s="40"/>
      <c r="K34" s="40"/>
      <c r="L34" s="40"/>
    </row>
  </sheetData>
  <mergeCells count="3">
    <mergeCell ref="A30:N30"/>
    <mergeCell ref="A32:N32"/>
    <mergeCell ref="A31:L31"/>
  </mergeCells>
  <pageMargins left="0.75" right="0.75" top="1" bottom="1" header="0.5" footer="0.5"/>
  <pageSetup paperSize="9" scale="8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8">
    <pageSetUpPr fitToPage="1"/>
  </sheetPr>
  <dimension ref="A1:AE30"/>
  <sheetViews>
    <sheetView zoomScaleNormal="100" workbookViewId="0"/>
  </sheetViews>
  <sheetFormatPr defaultColWidth="9.140625" defaultRowHeight="11.25" x14ac:dyDescent="0.2"/>
  <cols>
    <col min="1" max="1" width="23.7109375" style="7" customWidth="1"/>
    <col min="2" max="2" width="9.42578125" style="7" customWidth="1"/>
    <col min="3" max="3" width="0.85546875" style="7" customWidth="1"/>
    <col min="4" max="4" width="9.42578125" style="131" customWidth="1"/>
    <col min="5" max="5" width="0.85546875" style="131" customWidth="1"/>
    <col min="6" max="6" width="9.42578125" style="131" customWidth="1"/>
    <col min="7" max="7" width="0.85546875" style="131" customWidth="1"/>
    <col min="8" max="8" width="9.42578125" style="131" customWidth="1"/>
    <col min="9" max="9" width="0.85546875" style="7" customWidth="1"/>
    <col min="10" max="10" width="9.42578125" style="7" customWidth="1"/>
    <col min="11" max="11" width="0.85546875" style="7" customWidth="1"/>
    <col min="12" max="12" width="9.5703125" style="7" customWidth="1"/>
    <col min="13" max="13" width="7.85546875" style="7" bestFit="1" customWidth="1"/>
    <col min="14" max="14" width="1.42578125" style="7" bestFit="1" customWidth="1"/>
    <col min="15" max="15" width="6.5703125" style="7" bestFit="1" customWidth="1"/>
    <col min="16" max="16" width="1.42578125" style="7" bestFit="1" customWidth="1"/>
    <col min="17" max="17" width="9.5703125" style="7" bestFit="1" customWidth="1"/>
    <col min="18" max="18" width="1.42578125" style="7" bestFit="1" customWidth="1"/>
    <col min="19" max="19" width="8.7109375" style="7" bestFit="1" customWidth="1"/>
    <col min="20" max="20" width="1.42578125" style="7" bestFit="1" customWidth="1"/>
    <col min="21" max="21" width="8.7109375" style="7" bestFit="1" customWidth="1"/>
    <col min="22" max="22" width="4.85546875" style="7" customWidth="1"/>
    <col min="23" max="26" width="9.28515625" style="7" customWidth="1"/>
    <col min="27" max="16384" width="9.140625" style="7"/>
  </cols>
  <sheetData>
    <row r="1" spans="1:31" s="40" customFormat="1" ht="14.25" x14ac:dyDescent="0.2">
      <c r="A1" s="61" t="s">
        <v>159</v>
      </c>
      <c r="B1" s="131"/>
      <c r="C1" s="131"/>
      <c r="D1" s="131"/>
      <c r="E1" s="131"/>
      <c r="F1" s="131"/>
      <c r="G1" s="131"/>
      <c r="H1" s="131"/>
      <c r="I1" s="131"/>
      <c r="J1" s="131"/>
      <c r="K1" s="131"/>
      <c r="L1" s="131"/>
      <c r="M1" s="131"/>
      <c r="N1" s="131"/>
      <c r="O1" s="131"/>
      <c r="P1" s="131"/>
      <c r="Q1" s="131"/>
    </row>
    <row r="2" spans="1:31" ht="21" customHeight="1" x14ac:dyDescent="0.2">
      <c r="A2" s="62" t="s">
        <v>160</v>
      </c>
      <c r="B2" s="104"/>
      <c r="C2" s="104"/>
      <c r="D2" s="41"/>
      <c r="E2" s="41"/>
      <c r="F2" s="41"/>
      <c r="G2" s="41"/>
      <c r="H2" s="41"/>
      <c r="I2" s="104"/>
      <c r="J2" s="104"/>
      <c r="K2" s="104"/>
      <c r="L2" s="122"/>
      <c r="M2" s="6"/>
      <c r="N2" s="6"/>
      <c r="O2" s="6"/>
      <c r="P2" s="122"/>
      <c r="Q2" s="6"/>
    </row>
    <row r="3" spans="1:31" ht="67.5" x14ac:dyDescent="0.2">
      <c r="A3" s="8"/>
      <c r="B3" s="56" t="s">
        <v>21</v>
      </c>
      <c r="C3" s="11"/>
      <c r="D3" s="97" t="s">
        <v>128</v>
      </c>
      <c r="E3" s="160"/>
      <c r="F3" s="9" t="s">
        <v>15</v>
      </c>
      <c r="G3" s="160"/>
      <c r="H3" s="56" t="s">
        <v>129</v>
      </c>
      <c r="I3" s="23"/>
      <c r="J3" s="56" t="s">
        <v>130</v>
      </c>
      <c r="K3" s="24"/>
      <c r="L3" s="309"/>
      <c r="M3" s="309"/>
      <c r="N3" s="309"/>
      <c r="O3" s="309"/>
      <c r="P3" s="309"/>
      <c r="Q3" s="309"/>
      <c r="R3" s="23"/>
    </row>
    <row r="4" spans="1:31" ht="24" customHeight="1" x14ac:dyDescent="0.2">
      <c r="A4" s="15" t="s">
        <v>8</v>
      </c>
      <c r="B4" s="63" t="s">
        <v>19</v>
      </c>
      <c r="C4" s="15"/>
      <c r="D4" s="175" t="s">
        <v>19</v>
      </c>
      <c r="E4" s="47"/>
      <c r="F4" s="63" t="s">
        <v>19</v>
      </c>
      <c r="G4" s="47"/>
      <c r="H4" s="227" t="s">
        <v>19</v>
      </c>
      <c r="I4" s="15"/>
      <c r="J4" s="175" t="s">
        <v>19</v>
      </c>
      <c r="K4" s="104"/>
      <c r="L4" s="26"/>
      <c r="M4" s="6"/>
      <c r="N4" s="19"/>
      <c r="O4" s="19"/>
      <c r="P4" s="6"/>
      <c r="Q4" s="6"/>
      <c r="R4" s="6"/>
    </row>
    <row r="5" spans="1:31" ht="15" customHeight="1" x14ac:dyDescent="0.2">
      <c r="A5" s="13" t="s">
        <v>14</v>
      </c>
      <c r="B5" s="132" t="s">
        <v>1</v>
      </c>
      <c r="C5" s="132"/>
      <c r="D5" s="132" t="s">
        <v>1</v>
      </c>
      <c r="E5" s="132"/>
      <c r="F5" s="134" t="s">
        <v>1</v>
      </c>
      <c r="G5" s="132"/>
      <c r="H5" s="132" t="s">
        <v>1</v>
      </c>
      <c r="I5" s="132"/>
      <c r="J5" s="134" t="s">
        <v>1</v>
      </c>
      <c r="K5" s="133" t="s">
        <v>0</v>
      </c>
      <c r="L5" s="95"/>
      <c r="M5" s="132"/>
      <c r="N5" s="132"/>
      <c r="O5" s="132"/>
      <c r="P5" s="132"/>
      <c r="Q5" s="132"/>
      <c r="R5" s="132"/>
      <c r="S5" s="134"/>
      <c r="T5" s="132"/>
      <c r="U5" s="134"/>
    </row>
    <row r="6" spans="1:31" s="105" customFormat="1" ht="27.95" customHeight="1" x14ac:dyDescent="0.2">
      <c r="A6" s="96" t="s">
        <v>56</v>
      </c>
      <c r="B6" s="132" t="s">
        <v>1</v>
      </c>
      <c r="C6" s="132"/>
      <c r="D6" s="181" t="s">
        <v>1</v>
      </c>
      <c r="E6" s="132"/>
      <c r="F6" s="134" t="s">
        <v>1</v>
      </c>
      <c r="G6" s="132"/>
      <c r="H6" s="132" t="s">
        <v>1</v>
      </c>
      <c r="I6" s="132"/>
      <c r="J6" s="134" t="s">
        <v>1</v>
      </c>
      <c r="K6" s="133" t="s">
        <v>0</v>
      </c>
      <c r="L6" s="95"/>
      <c r="M6" s="132"/>
      <c r="N6" s="132"/>
      <c r="O6" s="261"/>
      <c r="P6" s="132"/>
      <c r="Q6" s="132"/>
      <c r="R6" s="132"/>
      <c r="S6" s="134"/>
      <c r="T6" s="132"/>
      <c r="U6" s="134"/>
    </row>
    <row r="7" spans="1:31" s="105" customFormat="1" ht="21.95" customHeight="1" x14ac:dyDescent="0.2">
      <c r="A7" s="109" t="s">
        <v>134</v>
      </c>
      <c r="B7" s="132">
        <v>1048.4874139072847</v>
      </c>
      <c r="C7" s="132"/>
      <c r="D7" s="132">
        <v>3815.761</v>
      </c>
      <c r="E7" s="132"/>
      <c r="F7" s="134">
        <v>54655.3485</v>
      </c>
      <c r="G7" s="132"/>
      <c r="H7" s="132">
        <v>196586.15100000001</v>
      </c>
      <c r="I7" s="132"/>
      <c r="J7" s="134">
        <v>196586.15100000001</v>
      </c>
      <c r="K7" s="133" t="s">
        <v>0</v>
      </c>
      <c r="L7" s="95"/>
      <c r="M7" s="132"/>
      <c r="N7" s="132"/>
      <c r="O7" s="132"/>
      <c r="P7" s="132"/>
      <c r="Q7" s="132"/>
      <c r="R7" s="132"/>
      <c r="S7" s="134"/>
      <c r="T7" s="132"/>
      <c r="U7" s="134"/>
      <c r="W7" s="262"/>
      <c r="X7" s="262"/>
      <c r="Y7" s="262"/>
      <c r="Z7" s="262"/>
      <c r="AA7" s="262"/>
      <c r="AB7" s="262"/>
      <c r="AC7" s="262"/>
      <c r="AD7" s="262"/>
      <c r="AE7" s="262"/>
    </row>
    <row r="8" spans="1:31" s="105" customFormat="1" x14ac:dyDescent="0.2">
      <c r="A8" s="76" t="s">
        <v>132</v>
      </c>
      <c r="B8" s="132" t="s">
        <v>1</v>
      </c>
      <c r="C8" s="132"/>
      <c r="D8" s="132" t="s">
        <v>1</v>
      </c>
      <c r="E8" s="132"/>
      <c r="F8" s="134" t="s">
        <v>1</v>
      </c>
      <c r="G8" s="132"/>
      <c r="H8" s="132" t="s">
        <v>1</v>
      </c>
      <c r="I8" s="132"/>
      <c r="J8" s="134" t="s">
        <v>1</v>
      </c>
      <c r="K8" s="133" t="s">
        <v>0</v>
      </c>
      <c r="L8" s="95"/>
      <c r="M8" s="132"/>
      <c r="N8" s="132"/>
      <c r="O8" s="132"/>
      <c r="P8" s="132"/>
      <c r="Q8" s="132"/>
      <c r="R8" s="132"/>
      <c r="S8" s="134"/>
      <c r="T8" s="132"/>
      <c r="U8" s="134"/>
      <c r="W8" s="262"/>
      <c r="X8" s="262"/>
      <c r="Y8" s="262"/>
      <c r="Z8" s="262"/>
      <c r="AA8" s="262"/>
      <c r="AB8" s="262"/>
      <c r="AC8" s="262"/>
      <c r="AD8" s="262"/>
      <c r="AE8" s="262"/>
    </row>
    <row r="9" spans="1:31" s="105" customFormat="1" x14ac:dyDescent="0.2">
      <c r="A9" s="76" t="s">
        <v>27</v>
      </c>
      <c r="B9" s="132" t="s">
        <v>1</v>
      </c>
      <c r="C9" s="132"/>
      <c r="D9" s="132" t="s">
        <v>1</v>
      </c>
      <c r="E9" s="132"/>
      <c r="F9" s="134" t="s">
        <v>1</v>
      </c>
      <c r="G9" s="132"/>
      <c r="H9" s="132" t="s">
        <v>1</v>
      </c>
      <c r="I9" s="132"/>
      <c r="J9" s="134" t="s">
        <v>1</v>
      </c>
      <c r="K9" s="133" t="s">
        <v>0</v>
      </c>
      <c r="L9" s="224"/>
      <c r="M9" s="132"/>
      <c r="N9" s="132"/>
      <c r="O9" s="132"/>
      <c r="P9" s="132"/>
      <c r="Q9" s="132"/>
      <c r="R9" s="132"/>
      <c r="S9" s="132"/>
      <c r="T9" s="132"/>
      <c r="U9" s="132"/>
      <c r="W9" s="262"/>
      <c r="X9" s="262"/>
      <c r="Y9" s="262"/>
      <c r="Z9" s="262"/>
      <c r="AA9" s="262"/>
      <c r="AB9" s="262"/>
      <c r="AC9" s="262"/>
      <c r="AD9" s="262"/>
      <c r="AE9" s="262"/>
    </row>
    <row r="10" spans="1:31" s="105" customFormat="1" ht="22.5" x14ac:dyDescent="0.2">
      <c r="A10" s="96" t="s">
        <v>54</v>
      </c>
      <c r="B10" s="133">
        <v>1056858.99</v>
      </c>
      <c r="C10" s="133"/>
      <c r="D10" s="133">
        <v>725391.08599999989</v>
      </c>
      <c r="E10" s="133"/>
      <c r="F10" s="133">
        <v>10180652.9</v>
      </c>
      <c r="G10" s="133"/>
      <c r="H10" s="132">
        <v>102037656.85900001</v>
      </c>
      <c r="I10" s="133"/>
      <c r="J10" s="133">
        <v>59832435.769000001</v>
      </c>
      <c r="K10" s="133" t="s">
        <v>0</v>
      </c>
      <c r="L10" s="94"/>
      <c r="M10" s="132"/>
      <c r="N10" s="132"/>
      <c r="O10" s="132"/>
      <c r="P10" s="132"/>
      <c r="Q10" s="132"/>
      <c r="R10" s="132"/>
      <c r="S10" s="132"/>
      <c r="T10" s="132"/>
      <c r="U10" s="132"/>
      <c r="W10" s="262"/>
      <c r="X10" s="262"/>
      <c r="Y10" s="262"/>
      <c r="Z10" s="262"/>
      <c r="AA10" s="262"/>
      <c r="AB10" s="262"/>
      <c r="AC10" s="262"/>
      <c r="AD10" s="262"/>
      <c r="AE10" s="262"/>
    </row>
    <row r="11" spans="1:31" ht="21.95" customHeight="1" x14ac:dyDescent="0.2">
      <c r="A11" s="109" t="s">
        <v>134</v>
      </c>
      <c r="B11" s="123">
        <v>551432</v>
      </c>
      <c r="C11" s="123"/>
      <c r="D11" s="132">
        <v>621101</v>
      </c>
      <c r="E11" s="132"/>
      <c r="F11" s="123">
        <v>4311703</v>
      </c>
      <c r="G11" s="132"/>
      <c r="H11" s="132">
        <v>42019465</v>
      </c>
      <c r="I11" s="123"/>
      <c r="J11" s="132">
        <v>28627698</v>
      </c>
      <c r="K11" s="123" t="s">
        <v>0</v>
      </c>
      <c r="L11" s="125"/>
      <c r="M11" s="123"/>
      <c r="N11" s="123"/>
      <c r="O11" s="132"/>
      <c r="P11" s="132"/>
      <c r="Q11" s="132"/>
      <c r="R11" s="132"/>
      <c r="S11" s="132"/>
      <c r="T11" s="123"/>
      <c r="U11" s="123"/>
      <c r="W11" s="281"/>
      <c r="X11" s="262"/>
      <c r="Y11" s="262"/>
      <c r="Z11" s="262"/>
      <c r="AA11" s="262"/>
      <c r="AB11" s="262"/>
      <c r="AC11" s="262"/>
      <c r="AD11" s="262"/>
      <c r="AE11" s="262"/>
    </row>
    <row r="12" spans="1:31" x14ac:dyDescent="0.2">
      <c r="A12" s="76" t="s">
        <v>120</v>
      </c>
      <c r="B12" s="123">
        <v>219000</v>
      </c>
      <c r="C12" s="123"/>
      <c r="D12" s="132">
        <v>13126</v>
      </c>
      <c r="E12" s="132"/>
      <c r="F12" s="123">
        <v>1137000</v>
      </c>
      <c r="G12" s="132"/>
      <c r="H12" s="132">
        <v>15281000</v>
      </c>
      <c r="I12" s="123"/>
      <c r="J12" s="132">
        <v>4586000</v>
      </c>
      <c r="K12" s="123" t="s">
        <v>0</v>
      </c>
      <c r="L12" s="125"/>
      <c r="M12" s="123"/>
      <c r="N12" s="123"/>
      <c r="O12" s="132"/>
      <c r="P12" s="132"/>
      <c r="Q12" s="132"/>
      <c r="R12" s="132"/>
      <c r="S12" s="132"/>
      <c r="T12" s="123"/>
      <c r="U12" s="123"/>
      <c r="W12" s="281"/>
      <c r="X12" s="262"/>
      <c r="Y12" s="262"/>
      <c r="Z12" s="262"/>
      <c r="AA12" s="262"/>
      <c r="AB12" s="262"/>
      <c r="AC12" s="262"/>
      <c r="AD12" s="262"/>
      <c r="AE12" s="262"/>
    </row>
    <row r="13" spans="1:31" x14ac:dyDescent="0.2">
      <c r="A13" s="76" t="s">
        <v>91</v>
      </c>
      <c r="B13" s="123">
        <v>124883</v>
      </c>
      <c r="C13" s="123"/>
      <c r="D13" s="132">
        <v>19041.896000000001</v>
      </c>
      <c r="E13" s="132"/>
      <c r="F13" s="123">
        <v>455432.10000000003</v>
      </c>
      <c r="G13" s="132"/>
      <c r="H13" s="132">
        <v>4237928.159</v>
      </c>
      <c r="I13" s="123"/>
      <c r="J13" s="132">
        <v>1603894.7689999999</v>
      </c>
      <c r="K13" s="123" t="s">
        <v>0</v>
      </c>
      <c r="L13" s="125"/>
      <c r="M13" s="123"/>
      <c r="N13" s="123"/>
      <c r="O13" s="132"/>
      <c r="P13" s="132"/>
      <c r="Q13" s="132"/>
      <c r="R13" s="132"/>
      <c r="S13" s="132"/>
      <c r="T13" s="123"/>
      <c r="U13" s="123"/>
      <c r="W13" s="281"/>
      <c r="X13" s="262"/>
      <c r="Y13" s="262"/>
      <c r="Z13" s="262"/>
      <c r="AA13" s="262"/>
      <c r="AB13" s="262"/>
      <c r="AC13" s="262"/>
      <c r="AD13" s="262"/>
      <c r="AE13" s="262"/>
    </row>
    <row r="14" spans="1:31" x14ac:dyDescent="0.2">
      <c r="A14" s="76" t="s">
        <v>133</v>
      </c>
      <c r="B14" s="123">
        <v>151347</v>
      </c>
      <c r="C14" s="123"/>
      <c r="D14" s="132">
        <v>69333</v>
      </c>
      <c r="E14" s="132"/>
      <c r="F14" s="123">
        <v>4214805</v>
      </c>
      <c r="G14" s="132"/>
      <c r="H14" s="132">
        <v>39833394</v>
      </c>
      <c r="I14" s="123"/>
      <c r="J14" s="132">
        <v>25014843</v>
      </c>
      <c r="K14" s="123" t="s">
        <v>0</v>
      </c>
      <c r="L14" s="125"/>
      <c r="M14" s="124"/>
      <c r="N14" s="124"/>
      <c r="O14" s="133"/>
      <c r="P14" s="133"/>
      <c r="Q14" s="133"/>
      <c r="R14" s="133"/>
      <c r="S14" s="133"/>
      <c r="T14" s="124"/>
      <c r="U14" s="124"/>
      <c r="V14" s="6"/>
      <c r="W14" s="282"/>
      <c r="X14" s="273"/>
      <c r="Y14" s="262"/>
      <c r="Z14" s="262"/>
      <c r="AA14" s="262"/>
      <c r="AB14" s="262"/>
      <c r="AC14" s="262"/>
      <c r="AD14" s="262"/>
      <c r="AE14" s="262"/>
    </row>
    <row r="15" spans="1:31" x14ac:dyDescent="0.2">
      <c r="A15" s="92" t="s">
        <v>27</v>
      </c>
      <c r="B15" s="106">
        <v>10196.99</v>
      </c>
      <c r="C15" s="106"/>
      <c r="D15" s="118">
        <v>2789.19</v>
      </c>
      <c r="E15" s="118"/>
      <c r="F15" s="197">
        <v>61712.800000000003</v>
      </c>
      <c r="G15" s="118"/>
      <c r="H15" s="118">
        <v>665869.69999999995</v>
      </c>
      <c r="I15" s="106"/>
      <c r="J15" s="166" t="s">
        <v>108</v>
      </c>
      <c r="K15" s="124" t="s">
        <v>0</v>
      </c>
      <c r="L15" s="128"/>
      <c r="M15" s="124"/>
      <c r="N15" s="124"/>
      <c r="O15" s="133"/>
      <c r="P15" s="133"/>
      <c r="Q15" s="133"/>
      <c r="R15" s="133"/>
      <c r="S15" s="78"/>
      <c r="T15" s="124"/>
      <c r="U15" s="288"/>
      <c r="V15" s="6"/>
      <c r="W15" s="282"/>
      <c r="X15" s="273"/>
      <c r="Y15" s="262"/>
      <c r="Z15" s="262"/>
      <c r="AA15" s="262"/>
      <c r="AB15" s="262"/>
      <c r="AC15" s="262"/>
      <c r="AD15" s="262"/>
      <c r="AE15" s="262"/>
    </row>
    <row r="16" spans="1:31" ht="48" customHeight="1" x14ac:dyDescent="0.2">
      <c r="A16" s="305" t="s">
        <v>98</v>
      </c>
      <c r="B16" s="305"/>
      <c r="C16" s="305"/>
      <c r="D16" s="305"/>
      <c r="E16" s="305"/>
      <c r="F16" s="305"/>
      <c r="G16" s="305"/>
      <c r="H16" s="305"/>
      <c r="I16" s="305"/>
      <c r="J16" s="305"/>
      <c r="K16" s="305"/>
      <c r="L16" s="305"/>
      <c r="M16" s="285"/>
      <c r="N16" s="285"/>
      <c r="O16" s="285"/>
      <c r="P16" s="285"/>
      <c r="Q16" s="285"/>
      <c r="R16" s="285"/>
      <c r="S16" s="6"/>
      <c r="T16" s="6"/>
      <c r="U16" s="6"/>
      <c r="V16" s="6"/>
      <c r="W16" s="6"/>
      <c r="X16" s="6"/>
    </row>
    <row r="17" spans="1:24" ht="26.25" customHeight="1" x14ac:dyDescent="0.2">
      <c r="A17" s="304" t="s">
        <v>89</v>
      </c>
      <c r="B17" s="304"/>
      <c r="C17" s="304"/>
      <c r="D17" s="304"/>
      <c r="E17" s="304"/>
      <c r="F17" s="304"/>
      <c r="G17" s="304"/>
      <c r="H17" s="304"/>
      <c r="I17" s="304"/>
      <c r="J17" s="304"/>
      <c r="K17" s="304"/>
      <c r="L17" s="304"/>
      <c r="M17" s="285"/>
      <c r="N17" s="285"/>
      <c r="O17" s="285"/>
      <c r="P17" s="285"/>
      <c r="Q17" s="285"/>
      <c r="R17" s="285"/>
      <c r="S17" s="6"/>
      <c r="T17" s="6"/>
      <c r="U17" s="6"/>
      <c r="V17" s="6"/>
      <c r="W17" s="6"/>
      <c r="X17" s="6"/>
    </row>
    <row r="18" spans="1:24" ht="27.75" customHeight="1" x14ac:dyDescent="0.2">
      <c r="A18" s="304" t="s">
        <v>127</v>
      </c>
      <c r="B18" s="304"/>
      <c r="C18" s="304"/>
      <c r="D18" s="304"/>
      <c r="E18" s="304"/>
      <c r="F18" s="304"/>
      <c r="G18" s="304"/>
      <c r="H18" s="304"/>
      <c r="I18" s="304"/>
      <c r="J18" s="304"/>
      <c r="K18" s="304"/>
      <c r="L18" s="59"/>
      <c r="M18" s="122"/>
      <c r="N18" s="125"/>
      <c r="O18" s="125"/>
      <c r="P18" s="122"/>
      <c r="Q18" s="122"/>
    </row>
    <row r="19" spans="1:24" s="122" customFormat="1" ht="26.25" customHeight="1" x14ac:dyDescent="0.2">
      <c r="D19" s="131"/>
      <c r="E19" s="131"/>
      <c r="F19" s="131"/>
      <c r="G19" s="131"/>
      <c r="H19" s="132"/>
      <c r="I19" s="123"/>
      <c r="N19" s="125"/>
      <c r="O19" s="125"/>
    </row>
    <row r="20" spans="1:24" s="122" customFormat="1" x14ac:dyDescent="0.2">
      <c r="B20" s="131"/>
      <c r="D20" s="131"/>
      <c r="E20" s="131"/>
      <c r="F20" s="131"/>
      <c r="G20" s="131"/>
      <c r="H20" s="132"/>
      <c r="I20" s="123"/>
      <c r="N20" s="125"/>
      <c r="O20" s="125"/>
    </row>
    <row r="21" spans="1:24" s="122" customFormat="1" x14ac:dyDescent="0.2">
      <c r="D21" s="131"/>
      <c r="E21" s="131"/>
      <c r="F21" s="131"/>
      <c r="G21" s="131"/>
      <c r="H21" s="132"/>
      <c r="I21" s="123"/>
      <c r="N21" s="125"/>
      <c r="O21" s="125"/>
    </row>
    <row r="22" spans="1:24" s="122" customFormat="1" x14ac:dyDescent="0.2">
      <c r="D22" s="131"/>
      <c r="E22" s="131"/>
      <c r="F22" s="131"/>
      <c r="G22" s="131"/>
      <c r="H22" s="132"/>
      <c r="I22" s="123"/>
      <c r="N22" s="125"/>
      <c r="O22" s="125"/>
    </row>
    <row r="23" spans="1:24" s="122" customFormat="1" x14ac:dyDescent="0.2">
      <c r="D23" s="131"/>
      <c r="E23" s="131"/>
      <c r="F23" s="131"/>
      <c r="G23" s="131"/>
      <c r="H23" s="132"/>
      <c r="I23" s="123"/>
      <c r="N23" s="125"/>
      <c r="O23" s="125"/>
    </row>
    <row r="24" spans="1:24" s="122" customFormat="1" x14ac:dyDescent="0.2">
      <c r="D24" s="131"/>
      <c r="E24" s="131"/>
      <c r="F24" s="131"/>
      <c r="G24" s="131"/>
      <c r="H24" s="132"/>
      <c r="I24" s="123"/>
      <c r="N24" s="125"/>
      <c r="O24" s="125"/>
    </row>
    <row r="25" spans="1:24" s="122" customFormat="1" x14ac:dyDescent="0.2">
      <c r="D25" s="131"/>
      <c r="E25" s="131"/>
      <c r="F25" s="131"/>
      <c r="G25" s="131"/>
      <c r="H25" s="132"/>
      <c r="I25" s="123"/>
      <c r="N25" s="125"/>
      <c r="O25" s="125"/>
    </row>
    <row r="26" spans="1:24" s="122" customFormat="1" x14ac:dyDescent="0.2">
      <c r="D26" s="131"/>
      <c r="E26" s="131"/>
      <c r="F26" s="131"/>
      <c r="G26" s="131"/>
      <c r="H26" s="132"/>
      <c r="I26" s="123"/>
      <c r="N26" s="125"/>
      <c r="O26" s="125"/>
    </row>
    <row r="27" spans="1:24" s="122" customFormat="1" x14ac:dyDescent="0.2">
      <c r="D27" s="131"/>
      <c r="E27" s="131"/>
      <c r="F27" s="131"/>
      <c r="G27" s="131"/>
      <c r="H27" s="132"/>
      <c r="I27" s="123"/>
      <c r="N27" s="125"/>
      <c r="O27" s="125"/>
    </row>
    <row r="28" spans="1:24" x14ac:dyDescent="0.2">
      <c r="A28" s="122"/>
      <c r="B28" s="122"/>
      <c r="C28" s="122"/>
      <c r="H28" s="132"/>
      <c r="I28" s="123"/>
      <c r="J28" s="122"/>
      <c r="K28" s="122"/>
      <c r="L28" s="122"/>
      <c r="N28" s="6"/>
      <c r="O28" s="6"/>
      <c r="P28" s="6"/>
    </row>
    <row r="29" spans="1:24" x14ac:dyDescent="0.2">
      <c r="H29" s="133"/>
      <c r="I29" s="20"/>
      <c r="J29" s="6"/>
    </row>
    <row r="30" spans="1:24" x14ac:dyDescent="0.2">
      <c r="H30" s="39"/>
    </row>
  </sheetData>
  <mergeCells count="4">
    <mergeCell ref="L3:Q3"/>
    <mergeCell ref="A18:K18"/>
    <mergeCell ref="A16:L16"/>
    <mergeCell ref="A17:L17"/>
  </mergeCells>
  <pageMargins left="0.75" right="0.75" top="1" bottom="1"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21</vt:i4>
      </vt:variant>
    </vt:vector>
  </HeadingPairs>
  <TitlesOfParts>
    <vt:vector size="39" baseType="lpstr">
      <vt:lpstr>Titel_Title</vt:lpstr>
      <vt:lpstr>Innehåll_Content</vt:lpstr>
      <vt:lpstr>Kort om statistiken</vt:lpstr>
      <vt:lpstr>Teckenförklaring_Legends</vt:lpstr>
      <vt:lpstr>T1a trafik</vt:lpstr>
      <vt:lpstr>T1b ekonomi</vt:lpstr>
      <vt:lpstr>T2a väg</vt:lpstr>
      <vt:lpstr>T2b järnväg</vt:lpstr>
      <vt:lpstr>T3</vt:lpstr>
      <vt:lpstr>T4</vt:lpstr>
      <vt:lpstr>T5a trafik</vt:lpstr>
      <vt:lpstr>T5b ekonomi</vt:lpstr>
      <vt:lpstr>T6</vt:lpstr>
      <vt:lpstr>T7</vt:lpstr>
      <vt:lpstr>T8</vt:lpstr>
      <vt:lpstr>T9</vt:lpstr>
      <vt:lpstr>T10a</vt:lpstr>
      <vt:lpstr>T10b</vt:lpstr>
      <vt:lpstr>'Kort om statistiken'!Print_area1</vt:lpstr>
      <vt:lpstr>T10a!Tabell_1a</vt:lpstr>
      <vt:lpstr>T10b!Tabell_1a</vt:lpstr>
      <vt:lpstr>Tabell_1a</vt:lpstr>
      <vt:lpstr>Innehåll_Content!Utskriftsområde</vt:lpstr>
      <vt:lpstr>'Kort om statistiken'!Utskriftsområde</vt:lpstr>
      <vt:lpstr>T10a!Utskriftsområde</vt:lpstr>
      <vt:lpstr>T10b!Utskriftsområde</vt:lpstr>
      <vt:lpstr>'T1a trafik'!Utskriftsområde</vt:lpstr>
      <vt:lpstr>'T1b ekonomi'!Utskriftsområde</vt:lpstr>
      <vt:lpstr>'T2a väg'!Utskriftsområde</vt:lpstr>
      <vt:lpstr>'T2b järnväg'!Utskriftsområde</vt:lpstr>
      <vt:lpstr>'T3'!Utskriftsområde</vt:lpstr>
      <vt:lpstr>'T4'!Utskriftsområde</vt:lpstr>
      <vt:lpstr>'T5a trafik'!Utskriftsområde</vt:lpstr>
      <vt:lpstr>'T5b ekonomi'!Utskriftsområde</vt:lpstr>
      <vt:lpstr>'T6'!Utskriftsområde</vt:lpstr>
      <vt:lpstr>'T7'!Utskriftsområde</vt:lpstr>
      <vt:lpstr>'T8'!Utskriftsområde</vt:lpstr>
      <vt:lpstr>'T9'!Utskriftsområde</vt:lpstr>
      <vt:lpstr>Titel_Title!Utskriftsområde</vt:lpstr>
    </vt:vector>
  </TitlesOfParts>
  <Company>Statisticon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Johan Landin</cp:lastModifiedBy>
  <cp:lastPrinted>2021-06-11T12:43:59Z</cp:lastPrinted>
  <dcterms:created xsi:type="dcterms:W3CDTF">2007-04-02T10:39:57Z</dcterms:created>
  <dcterms:modified xsi:type="dcterms:W3CDTF">2022-06-20T13:50:55Z</dcterms:modified>
</cp:coreProperties>
</file>