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mc:AlternateContent xmlns:mc="http://schemas.openxmlformats.org/markup-compatibility/2006">
    <mc:Choice Requires="x15">
      <x15ac:absPath xmlns:x15ac="http://schemas.microsoft.com/office/spreadsheetml/2010/11/ac" url="\\sfp02.ad292.local\avdelning\Statistikproduktion\2108_Kollektivtrafik\Kollektivtrafik o samhällsbetalda resor\Kollektivtrafikundersökning\Lokal och regional kollektivtrafik\2020\Publicering\"/>
    </mc:Choice>
  </mc:AlternateContent>
  <xr:revisionPtr revIDLastSave="0" documentId="13_ncr:1_{CF3A232D-7A84-4A3B-8721-E3D4DD855171}" xr6:coauthVersionLast="45" xr6:coauthVersionMax="45" xr10:uidLastSave="{00000000-0000-0000-0000-000000000000}"/>
  <bookViews>
    <workbookView xWindow="-25320" yWindow="-30" windowWidth="25440" windowHeight="15390" tabRatio="934" xr2:uid="{00000000-000D-0000-FFFF-FFFF00000000}"/>
  </bookViews>
  <sheets>
    <sheet name="Titel" sheetId="222" r:id="rId1"/>
    <sheet name="Tabellförteckning" sheetId="199" r:id="rId2"/>
    <sheet name="Teckenförklaring" sheetId="262" r:id="rId3"/>
    <sheet name="T1a trafik" sheetId="231" r:id="rId4"/>
    <sheet name="T1b ekonomi" sheetId="232" r:id="rId5"/>
    <sheet name="T2a buss" sheetId="220" r:id="rId6"/>
    <sheet name="T2b tåg" sheetId="221" r:id="rId7"/>
    <sheet name="T3" sheetId="206" r:id="rId8"/>
    <sheet name="T4" sheetId="218" r:id="rId9"/>
    <sheet name="T5a trafik" sheetId="225" r:id="rId10"/>
    <sheet name="T5b ekonomi" sheetId="226" r:id="rId11"/>
    <sheet name="T6" sheetId="224" r:id="rId12"/>
    <sheet name="T7" sheetId="227" r:id="rId13"/>
    <sheet name="T8" sheetId="228" r:id="rId14"/>
    <sheet name="T9" sheetId="216" r:id="rId15"/>
    <sheet name="T10a" sheetId="260" r:id="rId16"/>
    <sheet name="T10b" sheetId="261" r:id="rId17"/>
  </sheets>
  <externalReferences>
    <externalReference r:id="rId18"/>
    <externalReference r:id="rId19"/>
  </externalReferences>
  <definedNames>
    <definedName name="Excel_BuiltIn__FilterDatabase_1" localSheetId="15">'[1]RSK-Tabell 1_2012'!#REF!</definedName>
    <definedName name="Excel_BuiltIn__FilterDatabase_1" localSheetId="16">'[1]RSK-Tabell 1_2012'!#REF!</definedName>
    <definedName name="Excel_BuiltIn__FilterDatabase_1" localSheetId="3">'[1]RSK-Tabell 1_2012'!#REF!</definedName>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9">'[1]RSK-Tabell 1_2012'!#REF!</definedName>
    <definedName name="Excel_BuiltIn__FilterDatabase_1" localSheetId="10">'[1]RSK-Tabell 1_2012'!#REF!</definedName>
    <definedName name="Excel_BuiltIn__FilterDatabase_1" localSheetId="11">'[1]RSK-Tabell 1_2012'!#REF!</definedName>
    <definedName name="Excel_BuiltIn__FilterDatabase_1" localSheetId="12">'[1]RSK-Tabell 1_2012'!#REF!</definedName>
    <definedName name="Excel_BuiltIn__FilterDatabase_1" localSheetId="13">'[1]RSK-Tabell 1_2012'!#REF!</definedName>
    <definedName name="Excel_BuiltIn__FilterDatabase_1" localSheetId="0">'[2]RSK-Tabell 1_2011'!#REF!</definedName>
    <definedName name="Excel_BuiltIn__FilterDatabase_1">'[1]RSK-Tabell 1_2012'!#REF!</definedName>
    <definedName name="Excel_BuiltIn__FilterDatabase_4" localSheetId="15">#REF!</definedName>
    <definedName name="Excel_BuiltIn__FilterDatabase_4" localSheetId="16">#REF!</definedName>
    <definedName name="Excel_BuiltIn__FilterDatabase_4" localSheetId="3">#REF!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9">#REF!</definedName>
    <definedName name="Excel_BuiltIn__FilterDatabase_4" localSheetId="10">#REF!</definedName>
    <definedName name="Excel_BuiltIn__FilterDatabase_4" localSheetId="11">#REF!</definedName>
    <definedName name="Excel_BuiltIn__FilterDatabase_4" localSheetId="12">#REF!</definedName>
    <definedName name="Excel_BuiltIn__FilterDatabase_4" localSheetId="13">#REF!</definedName>
    <definedName name="Excel_BuiltIn__FilterDatabase_4" localSheetId="0">#REF!</definedName>
    <definedName name="Excel_BuiltIn__FilterDatabase_4">#REF!</definedName>
    <definedName name="Excel_BuiltIn_Print_Titles_4" localSheetId="15">#REF!</definedName>
    <definedName name="Excel_BuiltIn_Print_Titles_4" localSheetId="16">#REF!</definedName>
    <definedName name="Excel_BuiltIn_Print_Titles_4" localSheetId="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9">#REF!</definedName>
    <definedName name="Excel_BuiltIn_Print_Titles_4" localSheetId="10">#REF!</definedName>
    <definedName name="Excel_BuiltIn_Print_Titles_4" localSheetId="11">#REF!</definedName>
    <definedName name="Excel_BuiltIn_Print_Titles_4" localSheetId="12">#REF!</definedName>
    <definedName name="Excel_BuiltIn_Print_Titles_4" localSheetId="13">#REF!</definedName>
    <definedName name="Excel_BuiltIn_Print_Titles_4" localSheetId="0">#REF!</definedName>
    <definedName name="Excel_BuiltIn_Print_Titles_4">#REF!</definedName>
    <definedName name="Tabell_1a" localSheetId="15">T10a!$A$1</definedName>
    <definedName name="Tabell_1a" localSheetId="16">T10b!$A$1</definedName>
    <definedName name="Tabell_1a">'T1a trafik'!$A$1</definedName>
    <definedName name="_xlnm.Print_Area" localSheetId="15">T10a!$A$1:$M$32</definedName>
    <definedName name="_xlnm.Print_Area" localSheetId="16">T10b!$A$1:$M$31</definedName>
    <definedName name="_xlnm.Print_Area" localSheetId="3">'T1a trafik'!$A$1:$N$35</definedName>
    <definedName name="_xlnm.Print_Area" localSheetId="4">'T1b ekonomi'!$A$1:$O$30</definedName>
    <definedName name="_xlnm.Print_Area" localSheetId="5">'T2a buss'!$A$1:$P$33</definedName>
    <definedName name="_xlnm.Print_Area" localSheetId="6">'T2b tåg'!$A$1:$N$32</definedName>
    <definedName name="_xlnm.Print_Area" localSheetId="7">'T3'!$A$1:$Q$18</definedName>
    <definedName name="_xlnm.Print_Area" localSheetId="8">'T4'!$A$1:$R$16</definedName>
    <definedName name="_xlnm.Print_Area" localSheetId="9">'T5a trafik'!$A$1:$U$19</definedName>
    <definedName name="_xlnm.Print_Area" localSheetId="10">'T5b ekonomi'!$A$1:$X$14</definedName>
    <definedName name="_xlnm.Print_Area" localSheetId="11">'T6'!$A$1:$AI$18</definedName>
    <definedName name="_xlnm.Print_Area" localSheetId="12">'T7'!$A$1:$AI$18</definedName>
    <definedName name="_xlnm.Print_Area" localSheetId="13">'T8'!$A$1:$AG$19</definedName>
    <definedName name="_xlnm.Print_Area" localSheetId="14">'T9'!$A$1:$Y$31</definedName>
    <definedName name="_xlnm.Print_Area" localSheetId="1">Tabellförteckning!$E$1:$H$22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8" i="261" l="1"/>
  <c r="L27" i="261"/>
  <c r="L26" i="261"/>
  <c r="L25" i="261"/>
  <c r="L24" i="261"/>
  <c r="L23" i="261"/>
  <c r="L22" i="261"/>
  <c r="L21" i="261"/>
  <c r="L20" i="261"/>
  <c r="L19" i="261"/>
  <c r="L18" i="261"/>
  <c r="L17" i="261"/>
  <c r="L16" i="261"/>
  <c r="L15" i="261"/>
  <c r="L14" i="261"/>
  <c r="L13" i="261"/>
  <c r="L12" i="261"/>
  <c r="L11" i="261"/>
  <c r="L10" i="261"/>
  <c r="L9" i="261"/>
  <c r="L8" i="261"/>
  <c r="J7" i="261"/>
  <c r="I7" i="261"/>
  <c r="H7" i="261"/>
  <c r="H5" i="261" s="1"/>
  <c r="G7" i="261"/>
  <c r="F7" i="261"/>
  <c r="F5" i="261" s="1"/>
  <c r="E7" i="261"/>
  <c r="D7" i="261"/>
  <c r="D5" i="261" s="1"/>
  <c r="C7" i="261"/>
  <c r="B7" i="261"/>
  <c r="L6" i="261"/>
  <c r="J5" i="261"/>
  <c r="B5" i="261"/>
  <c r="L29" i="260"/>
  <c r="L28" i="260"/>
  <c r="L27" i="260"/>
  <c r="L26" i="260"/>
  <c r="L25" i="260"/>
  <c r="L24" i="260"/>
  <c r="L23" i="260"/>
  <c r="L22" i="260"/>
  <c r="L21" i="260"/>
  <c r="L20" i="260"/>
  <c r="L19" i="260"/>
  <c r="L18" i="260"/>
  <c r="L17" i="260"/>
  <c r="L16" i="260"/>
  <c r="L15" i="260"/>
  <c r="L14" i="260"/>
  <c r="L13" i="260"/>
  <c r="L12" i="260"/>
  <c r="L11" i="260"/>
  <c r="L10" i="260"/>
  <c r="L9" i="260"/>
  <c r="J8" i="260"/>
  <c r="H8" i="260"/>
  <c r="F8" i="260"/>
  <c r="F6" i="260" s="1"/>
  <c r="D8" i="260"/>
  <c r="D6" i="260" s="1"/>
  <c r="B8" i="260"/>
  <c r="B6" i="260" s="1"/>
  <c r="L7" i="260"/>
  <c r="J6" i="260"/>
  <c r="H6" i="260"/>
  <c r="L8" i="260" l="1"/>
  <c r="L7" i="261"/>
  <c r="L5" i="261" s="1"/>
  <c r="L6" i="260"/>
  <c r="C15" i="199" l="1"/>
  <c r="H15" i="199" s="1"/>
  <c r="A15" i="199"/>
  <c r="F15" i="199" s="1"/>
  <c r="C14" i="199"/>
  <c r="H14" i="199" s="1"/>
  <c r="A14" i="199"/>
  <c r="F14" i="199" s="1"/>
  <c r="G14" i="199" l="1"/>
  <c r="G15" i="199"/>
  <c r="E14" i="199"/>
  <c r="E15" i="199"/>
  <c r="A3" i="199" l="1"/>
  <c r="E3" i="199" l="1"/>
  <c r="F3" i="199"/>
  <c r="C3" i="199"/>
  <c r="G3" i="199" s="1"/>
  <c r="H3" i="199" l="1"/>
  <c r="C13" i="199"/>
  <c r="A13" i="199"/>
  <c r="C12" i="199"/>
  <c r="A12" i="199"/>
  <c r="F12" i="199" s="1"/>
  <c r="C11" i="199"/>
  <c r="A11" i="199"/>
  <c r="F11" i="199" s="1"/>
  <c r="C10" i="199"/>
  <c r="A10" i="199"/>
  <c r="F10" i="199" s="1"/>
  <c r="A8" i="199"/>
  <c r="E8" i="199" s="1"/>
  <c r="A9" i="199"/>
  <c r="E9" i="199" s="1"/>
  <c r="C9" i="199"/>
  <c r="G9" i="199" s="1"/>
  <c r="C8" i="199"/>
  <c r="G8" i="199" s="1"/>
  <c r="C7" i="199"/>
  <c r="G7" i="199" s="1"/>
  <c r="A7" i="199"/>
  <c r="F7" i="199" s="1"/>
  <c r="C6" i="199"/>
  <c r="G6" i="199" s="1"/>
  <c r="A6" i="199"/>
  <c r="F6" i="199" s="1"/>
  <c r="C5" i="199"/>
  <c r="A5" i="199"/>
  <c r="E5" i="199" l="1"/>
  <c r="F5" i="199"/>
  <c r="H5" i="199"/>
  <c r="G5" i="199"/>
  <c r="F8" i="199"/>
  <c r="E13" i="199"/>
  <c r="F13" i="199"/>
  <c r="H11" i="199"/>
  <c r="G11" i="199"/>
  <c r="H13" i="199"/>
  <c r="G13" i="199"/>
  <c r="H8" i="199"/>
  <c r="E10" i="199"/>
  <c r="E12" i="199"/>
  <c r="H9" i="199"/>
  <c r="H10" i="199"/>
  <c r="G10" i="199"/>
  <c r="H12" i="199"/>
  <c r="G12" i="199"/>
  <c r="E7" i="199"/>
  <c r="F9" i="199"/>
  <c r="E11" i="199"/>
  <c r="H6" i="199"/>
  <c r="H7" i="199"/>
  <c r="E6" i="199"/>
  <c r="C2" i="199" l="1"/>
  <c r="G2" i="199" s="1"/>
  <c r="A2" i="199"/>
  <c r="F2" i="199" s="1"/>
  <c r="E2" i="199" l="1"/>
  <c r="H2" i="199"/>
  <c r="C4" i="199" l="1"/>
  <c r="A4" i="199"/>
  <c r="G4" i="199" l="1"/>
  <c r="H4" i="199"/>
  <c r="F4" i="199"/>
  <c r="E4" i="199"/>
</calcChain>
</file>

<file path=xl/sharedStrings.xml><?xml version="1.0" encoding="utf-8"?>
<sst xmlns="http://schemas.openxmlformats.org/spreadsheetml/2006/main" count="2219" uniqueCount="177">
  <si>
    <t>-</t>
  </si>
  <si>
    <t>Tabellförteckning</t>
  </si>
  <si>
    <t>List of tables</t>
  </si>
  <si>
    <t xml:space="preserve"> </t>
  </si>
  <si>
    <t>..</t>
  </si>
  <si>
    <r>
      <t xml:space="preserve">Trafik-intäkter
</t>
    </r>
    <r>
      <rPr>
        <i/>
        <sz val="8"/>
        <rFont val="Arial"/>
        <family val="2"/>
      </rPr>
      <t>Traffic revenues</t>
    </r>
  </si>
  <si>
    <r>
      <t xml:space="preserve">Totala bidrag/tillskott
</t>
    </r>
    <r>
      <rPr>
        <i/>
        <sz val="8"/>
        <rFont val="Arial"/>
        <family val="2"/>
      </rPr>
      <t>Total subsidies</t>
    </r>
  </si>
  <si>
    <r>
      <t xml:space="preserve">Trafikerings-kostnader
</t>
    </r>
    <r>
      <rPr>
        <i/>
        <sz val="8"/>
        <rFont val="Arial"/>
        <family val="2"/>
      </rPr>
      <t>Traffic costs</t>
    </r>
  </si>
  <si>
    <r>
      <t xml:space="preserve">Övriga kostnader
</t>
    </r>
    <r>
      <rPr>
        <i/>
        <sz val="8"/>
        <rFont val="Arial"/>
        <family val="2"/>
      </rPr>
      <t>Other costs</t>
    </r>
  </si>
  <si>
    <r>
      <t xml:space="preserve">Län
</t>
    </r>
    <r>
      <rPr>
        <i/>
        <sz val="8"/>
        <rFont val="Arial"/>
        <family val="2"/>
      </rPr>
      <t>County</t>
    </r>
  </si>
  <si>
    <r>
      <t xml:space="preserve">Totala verksam-hetsintäkter
</t>
    </r>
    <r>
      <rPr>
        <i/>
        <sz val="8"/>
        <rFont val="Arial"/>
        <family val="2"/>
      </rPr>
      <t>Total activity revenues</t>
    </r>
  </si>
  <si>
    <r>
      <t xml:space="preserve">Trafikslag
</t>
    </r>
    <r>
      <rPr>
        <i/>
        <sz val="8"/>
        <rFont val="Arial"/>
        <family val="2"/>
      </rPr>
      <t>Mode of transport</t>
    </r>
  </si>
  <si>
    <r>
      <t xml:space="preserve">Trafikintäkter
</t>
    </r>
    <r>
      <rPr>
        <i/>
        <sz val="8"/>
        <rFont val="Arial"/>
        <family val="2"/>
      </rPr>
      <t>Traffic revenues</t>
    </r>
  </si>
  <si>
    <r>
      <t xml:space="preserve">Totala kostnader
</t>
    </r>
    <r>
      <rPr>
        <i/>
        <sz val="8"/>
        <rFont val="Arial"/>
        <family val="2"/>
      </rPr>
      <t>Total costs</t>
    </r>
  </si>
  <si>
    <r>
      <t xml:space="preserve">Övriga affärsintäkter
</t>
    </r>
    <r>
      <rPr>
        <i/>
        <sz val="8"/>
        <rFont val="Arial"/>
        <family val="2"/>
      </rPr>
      <t>Other business revenues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</si>
  <si>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</si>
  <si>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</si>
  <si>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r>
      <t xml:space="preserve">Riket - </t>
    </r>
    <r>
      <rPr>
        <i/>
        <sz val="8"/>
        <rFont val="Arial"/>
        <family val="2"/>
      </rPr>
      <t>Total</t>
    </r>
  </si>
  <si>
    <r>
      <t xml:space="preserve">Person-kilometer
</t>
    </r>
    <r>
      <rPr>
        <i/>
        <sz val="8"/>
        <rFont val="Arial"/>
        <family val="2"/>
      </rPr>
      <t>Passenger kilometers</t>
    </r>
  </si>
  <si>
    <r>
      <t xml:space="preserve">person-kilometer (kr/km)
</t>
    </r>
    <r>
      <rPr>
        <i/>
        <sz val="8"/>
        <rFont val="Arial"/>
        <family val="2"/>
      </rPr>
      <t>passenger kilometers (SEK/km)</t>
    </r>
  </si>
  <si>
    <r>
      <t xml:space="preserve">Personkilometer per år
</t>
    </r>
    <r>
      <rPr>
        <i/>
        <sz val="8"/>
        <rFont val="Arial"/>
        <family val="2"/>
      </rPr>
      <t>Passenger kilometers per year</t>
    </r>
  </si>
  <si>
    <t>k</t>
  </si>
  <si>
    <t>Kontaktperson:</t>
  </si>
  <si>
    <t>Trafikanalys</t>
  </si>
  <si>
    <t>Producent: Statisticon AB</t>
  </si>
  <si>
    <r>
      <t xml:space="preserve">(tusental)
</t>
    </r>
    <r>
      <rPr>
        <i/>
        <sz val="8"/>
        <rFont val="Arial"/>
        <family val="2"/>
      </rPr>
      <t>(thousands)</t>
    </r>
  </si>
  <si>
    <r>
      <t xml:space="preserve">(tusental kr)
</t>
    </r>
    <r>
      <rPr>
        <i/>
        <sz val="8"/>
        <rFont val="Arial"/>
        <family val="2"/>
      </rPr>
      <t>(thousand SEK)</t>
    </r>
  </si>
  <si>
    <r>
      <t xml:space="preserve">Påstig-ningar
</t>
    </r>
    <r>
      <rPr>
        <i/>
        <sz val="8"/>
        <rFont val="Arial"/>
        <family val="2"/>
      </rPr>
      <t>Boardings</t>
    </r>
  </si>
  <si>
    <r>
      <t xml:space="preserve">Personkilometer (miljoner) - </t>
    </r>
    <r>
      <rPr>
        <i/>
        <sz val="8"/>
        <rFont val="Arial"/>
        <family val="2"/>
      </rPr>
      <t>Passenger kilometers (millions)</t>
    </r>
  </si>
  <si>
    <r>
      <t xml:space="preserve">Totala verksamhetsintäkter -  </t>
    </r>
    <r>
      <rPr>
        <i/>
        <sz val="8"/>
        <rFont val="Arial"/>
        <family val="2"/>
      </rPr>
      <t>Total activity revenues</t>
    </r>
  </si>
  <si>
    <r>
      <t xml:space="preserve">Totala bidrag/ tillskott - </t>
    </r>
    <r>
      <rPr>
        <i/>
        <sz val="8"/>
        <rFont val="Arial"/>
        <family val="2"/>
      </rPr>
      <t>Total subsidies</t>
    </r>
  </si>
  <si>
    <t>.</t>
  </si>
  <si>
    <r>
      <t xml:space="preserve">Trafikerings-kostnader </t>
    </r>
    <r>
      <rPr>
        <sz val="8"/>
        <rFont val="Arial"/>
        <family val="2"/>
      </rPr>
      <t xml:space="preserve">
</t>
    </r>
    <r>
      <rPr>
        <i/>
        <sz val="8"/>
        <rFont val="Arial"/>
        <family val="2"/>
      </rPr>
      <t xml:space="preserve">Traffic costs </t>
    </r>
  </si>
  <si>
    <r>
      <t xml:space="preserve">Intäkter (tusental kr)
</t>
    </r>
    <r>
      <rPr>
        <i/>
        <sz val="8"/>
        <rFont val="Arial"/>
        <family val="2"/>
      </rPr>
      <t>Revenues (in thousand SEK)</t>
    </r>
  </si>
  <si>
    <r>
      <t xml:space="preserve">Kostnader (tusental kr)
</t>
    </r>
    <r>
      <rPr>
        <i/>
        <sz val="8"/>
        <rFont val="Arial"/>
        <family val="2"/>
      </rPr>
      <t>Expenditures (in thousand SEK)</t>
    </r>
  </si>
  <si>
    <r>
      <t xml:space="preserve">    Tåg - </t>
    </r>
    <r>
      <rPr>
        <i/>
        <sz val="8"/>
        <rFont val="Arial"/>
        <family val="2"/>
      </rPr>
      <t>Train</t>
    </r>
  </si>
  <si>
    <r>
      <t xml:space="preserve">    Sjötrafik - </t>
    </r>
    <r>
      <rPr>
        <i/>
        <sz val="8"/>
        <rFont val="Arial"/>
        <family val="2"/>
      </rPr>
      <t>Vessel</t>
    </r>
  </si>
  <si>
    <t xml:space="preserve">  Uppsala </t>
  </si>
  <si>
    <t xml:space="preserve">  Södermanlands </t>
  </si>
  <si>
    <t xml:space="preserve">  Östergötlands </t>
  </si>
  <si>
    <t xml:space="preserve">  Jönköpings </t>
  </si>
  <si>
    <t xml:space="preserve">  Kronobergs </t>
  </si>
  <si>
    <t xml:space="preserve">  Kalmar </t>
  </si>
  <si>
    <t xml:space="preserve">  Gotlands </t>
  </si>
  <si>
    <t xml:space="preserve">  Blekinge </t>
  </si>
  <si>
    <t xml:space="preserve">  Skåne </t>
  </si>
  <si>
    <t xml:space="preserve">  Hallands </t>
  </si>
  <si>
    <t xml:space="preserve">  Västra Götalands </t>
  </si>
  <si>
    <t xml:space="preserve">  Värmlands </t>
  </si>
  <si>
    <t xml:space="preserve">  Örebro </t>
  </si>
  <si>
    <t xml:space="preserve">  Västmanlands </t>
  </si>
  <si>
    <t xml:space="preserve">  Dalarnas </t>
  </si>
  <si>
    <t xml:space="preserve">  Gävleborgs  </t>
  </si>
  <si>
    <t xml:space="preserve">  Västernorrlands </t>
  </si>
  <si>
    <t xml:space="preserve">  Jämtlands </t>
  </si>
  <si>
    <t xml:space="preserve">  Västerbottens </t>
  </si>
  <si>
    <t xml:space="preserve">  Norrbottens </t>
  </si>
  <si>
    <r>
      <t xml:space="preserve"> - varav - </t>
    </r>
    <r>
      <rPr>
        <i/>
        <sz val="8"/>
        <rFont val="Arial"/>
        <family val="2"/>
      </rPr>
      <t>whereof</t>
    </r>
    <r>
      <rPr>
        <sz val="8"/>
        <rFont val="Arial"/>
        <family val="2"/>
      </rPr>
      <t xml:space="preserve">
    Buss - </t>
    </r>
    <r>
      <rPr>
        <i/>
        <sz val="8"/>
        <rFont val="Arial"/>
        <family val="2"/>
      </rPr>
      <t xml:space="preserve">Bus </t>
    </r>
  </si>
  <si>
    <r>
      <t xml:space="preserve"> - varav - </t>
    </r>
    <r>
      <rPr>
        <i/>
        <sz val="8"/>
        <rFont val="Arial"/>
        <family val="2"/>
      </rPr>
      <t>whereof</t>
    </r>
    <r>
      <rPr>
        <sz val="8"/>
        <rFont val="Arial"/>
        <family val="2"/>
      </rPr>
      <t xml:space="preserve">
    Buss - </t>
    </r>
    <r>
      <rPr>
        <i/>
        <sz val="8"/>
        <rFont val="Arial"/>
        <family val="2"/>
      </rPr>
      <t>Bus</t>
    </r>
  </si>
  <si>
    <r>
      <t xml:space="preserve">- varav i  - </t>
    </r>
    <r>
      <rPr>
        <i/>
        <sz val="8"/>
        <rFont val="Arial"/>
        <family val="2"/>
      </rPr>
      <t>whereof in</t>
    </r>
    <r>
      <rPr>
        <sz val="8"/>
        <rFont val="Arial"/>
        <family val="2"/>
      </rPr>
      <t xml:space="preserve">
  Stockholms </t>
    </r>
  </si>
  <si>
    <r>
      <t xml:space="preserve">- varav i - </t>
    </r>
    <r>
      <rPr>
        <i/>
        <sz val="8"/>
        <rFont val="Arial"/>
        <family val="2"/>
      </rPr>
      <t>whereof in</t>
    </r>
    <r>
      <rPr>
        <sz val="8"/>
        <rFont val="Arial"/>
        <family val="2"/>
      </rPr>
      <t xml:space="preserve">
  Stockholms </t>
    </r>
  </si>
  <si>
    <r>
      <t xml:space="preserve">  - varav - </t>
    </r>
    <r>
      <rPr>
        <i/>
        <sz val="8"/>
        <rFont val="Arial"/>
        <family val="2"/>
      </rPr>
      <t xml:space="preserve">whereof
</t>
    </r>
    <r>
      <rPr>
        <sz val="8"/>
        <rFont val="Arial"/>
        <family val="2"/>
      </rPr>
      <t xml:space="preserve">     Bidrag/tillskott Kommun - </t>
    </r>
    <r>
      <rPr>
        <i/>
        <sz val="8"/>
        <rFont val="Arial"/>
        <family val="2"/>
      </rPr>
      <t>Subsidies from municipalities</t>
    </r>
  </si>
  <si>
    <r>
      <t xml:space="preserve">     Bidrag/tillskott Landsting - </t>
    </r>
    <r>
      <rPr>
        <i/>
        <sz val="8"/>
        <rFont val="Arial"/>
        <family val="2"/>
      </rPr>
      <t>Subsidies from county council</t>
    </r>
  </si>
  <si>
    <r>
      <t xml:space="preserve">Totala intäkter och bidrag/tillskott - </t>
    </r>
    <r>
      <rPr>
        <i/>
        <sz val="8"/>
        <rFont val="Arial"/>
        <family val="2"/>
      </rPr>
      <t>Total revenues and subsidies</t>
    </r>
  </si>
  <si>
    <r>
      <t xml:space="preserve">     Bidrag/tillskott Staten - </t>
    </r>
    <r>
      <rPr>
        <i/>
        <sz val="8"/>
        <rFont val="Arial"/>
        <family val="2"/>
      </rPr>
      <t>Subsidies from national government</t>
    </r>
  </si>
  <si>
    <r>
      <t xml:space="preserve">Totala intäkter
</t>
    </r>
    <r>
      <rPr>
        <i/>
        <sz val="8"/>
        <rFont val="Arial"/>
        <family val="2"/>
      </rPr>
      <t>Total revenues and subsidies</t>
    </r>
  </si>
  <si>
    <r>
      <t xml:space="preserve">- Subventionerad 
</t>
    </r>
    <r>
      <rPr>
        <i/>
        <sz val="8"/>
        <rFont val="Arial"/>
        <family val="2"/>
      </rPr>
      <t xml:space="preserve">    Subsidised</t>
    </r>
  </si>
  <si>
    <r>
      <t xml:space="preserve"> - Kommersiell</t>
    </r>
    <r>
      <rPr>
        <vertAlign val="superscript"/>
        <sz val="8"/>
        <rFont val="Arial"/>
        <family val="2"/>
      </rPr>
      <t xml:space="preserve">
      </t>
    </r>
    <r>
      <rPr>
        <i/>
        <sz val="8"/>
        <rFont val="Arial"/>
        <family val="2"/>
      </rPr>
      <t>Commercial</t>
    </r>
  </si>
  <si>
    <r>
      <t xml:space="preserve"> - Kommersiell</t>
    </r>
    <r>
      <rPr>
        <vertAlign val="superscript"/>
        <sz val="8"/>
        <rFont val="Arial"/>
        <family val="2"/>
      </rPr>
      <t xml:space="preserve">
     </t>
    </r>
    <r>
      <rPr>
        <i/>
        <sz val="8"/>
        <rFont val="Arial"/>
        <family val="2"/>
      </rPr>
      <t>Commercial</t>
    </r>
  </si>
  <si>
    <t>Mats Nyfjäll</t>
  </si>
  <si>
    <t>tel: 010-130 80 23, e-post: mats.nyfjall@statisticon.se</t>
  </si>
  <si>
    <r>
      <t xml:space="preserve">Tåg-kilometer
</t>
    </r>
    <r>
      <rPr>
        <i/>
        <sz val="8"/>
        <rFont val="Arial"/>
        <family val="2"/>
      </rPr>
      <t xml:space="preserve">Train kilometers </t>
    </r>
  </si>
  <si>
    <r>
      <t xml:space="preserve">påstigning (kr/påstigning)
boarding </t>
    </r>
    <r>
      <rPr>
        <i/>
        <sz val="8"/>
        <rFont val="Arial"/>
        <family val="2"/>
      </rPr>
      <t>(SEK/boarding)</t>
    </r>
  </si>
  <si>
    <r>
      <t xml:space="preserve">Subventionerad - Subsidised 
Påstigningar (miljoner) - </t>
    </r>
    <r>
      <rPr>
        <i/>
        <sz val="8"/>
        <rFont val="Arial"/>
        <family val="2"/>
      </rPr>
      <t>Boardings (millions)</t>
    </r>
  </si>
  <si>
    <r>
      <t xml:space="preserve">Påstigningar per år
</t>
    </r>
    <r>
      <rPr>
        <i/>
        <sz val="8"/>
        <rFont val="Arial"/>
        <family val="2"/>
      </rPr>
      <t>Boardings per year</t>
    </r>
  </si>
  <si>
    <r>
      <t xml:space="preserve">Buss-kilometer
</t>
    </r>
    <r>
      <rPr>
        <i/>
        <sz val="8"/>
        <rFont val="Arial"/>
        <family val="2"/>
      </rPr>
      <t xml:space="preserve">Bus kilometers </t>
    </r>
  </si>
  <si>
    <r>
      <rPr>
        <b/>
        <sz val="8"/>
        <rFont val="Arial"/>
        <family val="2"/>
      </rPr>
      <t>Påstig-ningar</t>
    </r>
    <r>
      <rPr>
        <sz val="8"/>
        <rFont val="Arial"/>
        <family val="2"/>
      </rPr>
      <t xml:space="preserve">
</t>
    </r>
    <r>
      <rPr>
        <i/>
        <sz val="8"/>
        <rFont val="Arial"/>
        <family val="2"/>
      </rPr>
      <t>Boardings</t>
    </r>
  </si>
  <si>
    <r>
      <rPr>
        <b/>
        <sz val="8"/>
        <rFont val="Arial"/>
        <family val="2"/>
      </rPr>
      <t>Person-kilometer</t>
    </r>
    <r>
      <rPr>
        <sz val="8"/>
        <rFont val="Arial"/>
        <family val="2"/>
      </rPr>
      <t xml:space="preserve">
</t>
    </r>
    <r>
      <rPr>
        <i/>
        <sz val="8"/>
        <rFont val="Arial"/>
        <family val="2"/>
      </rPr>
      <t>Passenger kilometers</t>
    </r>
  </si>
  <si>
    <r>
      <rPr>
        <b/>
        <sz val="8"/>
        <rFont val="Arial"/>
        <family val="2"/>
      </rPr>
      <t>Båt-kilometer</t>
    </r>
    <r>
      <rPr>
        <sz val="8"/>
        <rFont val="Arial"/>
        <family val="2"/>
      </rPr>
      <t xml:space="preserve">
</t>
    </r>
    <r>
      <rPr>
        <i/>
        <sz val="8"/>
        <rFont val="Arial"/>
        <family val="2"/>
      </rPr>
      <t>Vessel kilometers</t>
    </r>
  </si>
  <si>
    <r>
      <rPr>
        <b/>
        <sz val="8"/>
        <rFont val="Arial"/>
        <family val="2"/>
      </rPr>
      <t>Buss-kilometer</t>
    </r>
    <r>
      <rPr>
        <sz val="8"/>
        <rFont val="Arial"/>
        <family val="2"/>
      </rPr>
      <t xml:space="preserve">
</t>
    </r>
    <r>
      <rPr>
        <i/>
        <sz val="8"/>
        <rFont val="Arial"/>
        <family val="2"/>
      </rPr>
      <t>Bus kilometers</t>
    </r>
  </si>
  <si>
    <r>
      <rPr>
        <b/>
        <sz val="8"/>
        <rFont val="Arial"/>
        <family val="2"/>
      </rPr>
      <t>Tågkilometer</t>
    </r>
    <r>
      <rPr>
        <sz val="8"/>
        <rFont val="Arial"/>
        <family val="2"/>
      </rPr>
      <t xml:space="preserve">
</t>
    </r>
    <r>
      <rPr>
        <i/>
        <sz val="8"/>
        <rFont val="Arial"/>
        <family val="2"/>
      </rPr>
      <t>Train kilometers</t>
    </r>
  </si>
  <si>
    <r>
      <rPr>
        <b/>
        <sz val="8"/>
        <rFont val="Arial"/>
        <family val="2"/>
      </rPr>
      <t>Järnväg</t>
    </r>
    <r>
      <rPr>
        <sz val="8"/>
        <rFont val="Arial"/>
        <family val="2"/>
      </rPr>
      <t xml:space="preserve">
</t>
    </r>
    <r>
      <rPr>
        <i/>
        <sz val="8"/>
        <rFont val="Arial"/>
        <family val="2"/>
      </rPr>
      <t>Railway</t>
    </r>
  </si>
  <si>
    <r>
      <rPr>
        <b/>
        <sz val="8"/>
        <rFont val="Arial"/>
        <family val="2"/>
      </rPr>
      <t>Väg</t>
    </r>
    <r>
      <rPr>
        <sz val="8"/>
        <rFont val="Arial"/>
        <family val="2"/>
      </rPr>
      <t xml:space="preserve">
</t>
    </r>
    <r>
      <rPr>
        <i/>
        <sz val="8"/>
        <rFont val="Arial"/>
        <family val="2"/>
      </rPr>
      <t>Road</t>
    </r>
  </si>
  <si>
    <r>
      <rPr>
        <b/>
        <sz val="8"/>
        <rFont val="Arial"/>
        <family val="2"/>
      </rPr>
      <t>På vatten</t>
    </r>
    <r>
      <rPr>
        <sz val="8"/>
        <rFont val="Arial"/>
        <family val="2"/>
      </rPr>
      <t xml:space="preserve">
</t>
    </r>
    <r>
      <rPr>
        <i/>
        <sz val="8"/>
        <rFont val="Arial"/>
        <family val="2"/>
      </rPr>
      <t>Waterways</t>
    </r>
  </si>
  <si>
    <r>
      <rPr>
        <b/>
        <sz val="8"/>
        <rFont val="Arial"/>
        <family val="2"/>
      </rPr>
      <t>Totalt</t>
    </r>
    <r>
      <rPr>
        <sz val="8"/>
        <rFont val="Arial"/>
        <family val="2"/>
      </rPr>
      <t xml:space="preserve">
</t>
    </r>
    <r>
      <rPr>
        <i/>
        <sz val="8"/>
        <rFont val="Arial"/>
        <family val="2"/>
      </rPr>
      <t>Total</t>
    </r>
  </si>
  <si>
    <t>Teckenförklaring</t>
  </si>
  <si>
    <t>Explanation of symbols</t>
  </si>
  <si>
    <t xml:space="preserve">. </t>
  </si>
  <si>
    <t xml:space="preserve">uppgift kan inte förekomma </t>
  </si>
  <si>
    <t>not applicable</t>
  </si>
  <si>
    <t>uppgift inte tillgänglig eller alltför osäker för att anges</t>
  </si>
  <si>
    <t>data not available</t>
  </si>
  <si>
    <t xml:space="preserve">inget finns att redovisa (värdet noll) </t>
  </si>
  <si>
    <t>zero</t>
  </si>
  <si>
    <t>less than half of unit used, but more than zero</t>
  </si>
  <si>
    <t>korrigerad uppgift sedan förra rapporten</t>
  </si>
  <si>
    <t>corrected figure</t>
  </si>
  <si>
    <t xml:space="preserve">mindre än hälften av den använda enheten, men större än noll </t>
  </si>
  <si>
    <r>
      <rPr>
        <b/>
        <sz val="8"/>
        <rFont val="Arial"/>
        <family val="2"/>
      </rPr>
      <t>Plats-kilometer</t>
    </r>
    <r>
      <rPr>
        <b/>
        <vertAlign val="superscript"/>
        <sz val="8"/>
        <rFont val="Arial"/>
        <family val="2"/>
      </rPr>
      <t>3</t>
    </r>
    <r>
      <rPr>
        <vertAlign val="superscript"/>
        <sz val="8"/>
        <rFont val="Arial"/>
        <family val="2"/>
      </rPr>
      <t xml:space="preserve">
</t>
    </r>
    <r>
      <rPr>
        <i/>
        <sz val="8"/>
        <rFont val="Arial"/>
        <family val="2"/>
      </rPr>
      <t>Seat and standing place kilometers</t>
    </r>
  </si>
  <si>
    <r>
      <t xml:space="preserve"> - Kommersiell</t>
    </r>
    <r>
      <rPr>
        <vertAlign val="superscript"/>
        <sz val="8"/>
        <rFont val="Arial"/>
        <family val="2"/>
      </rPr>
      <t xml:space="preserve">4
      </t>
    </r>
    <r>
      <rPr>
        <i/>
        <sz val="8"/>
        <rFont val="Arial"/>
        <family val="2"/>
      </rPr>
      <t>Commercial</t>
    </r>
  </si>
  <si>
    <r>
      <rPr>
        <b/>
        <sz val="8"/>
        <rFont val="Arial"/>
        <family val="2"/>
      </rPr>
      <t>Sittplats-kilometer</t>
    </r>
    <r>
      <rPr>
        <b/>
        <vertAlign val="superscript"/>
        <sz val="8"/>
        <rFont val="Arial"/>
        <family val="2"/>
      </rPr>
      <t>3</t>
    </r>
    <r>
      <rPr>
        <vertAlign val="superscript"/>
        <sz val="8"/>
        <rFont val="Arial"/>
        <family val="2"/>
      </rPr>
      <t xml:space="preserve">
</t>
    </r>
    <r>
      <rPr>
        <i/>
        <sz val="8"/>
        <rFont val="Arial"/>
        <family val="2"/>
      </rPr>
      <t>Seat kilometers</t>
    </r>
  </si>
  <si>
    <r>
      <t>Sittplats-kilometer</t>
    </r>
    <r>
      <rPr>
        <vertAlign val="superscript"/>
        <sz val="8"/>
        <rFont val="Arial"/>
        <family val="2"/>
      </rPr>
      <t xml:space="preserve">
</t>
    </r>
    <r>
      <rPr>
        <i/>
        <sz val="8"/>
        <rFont val="Arial"/>
        <family val="2"/>
      </rPr>
      <t>Seat kilometers</t>
    </r>
  </si>
  <si>
    <r>
      <t>Plats-kilometer</t>
    </r>
    <r>
      <rPr>
        <vertAlign val="superscript"/>
        <sz val="8"/>
        <rFont val="Arial"/>
        <family val="2"/>
      </rPr>
      <t xml:space="preserve">
</t>
    </r>
    <r>
      <rPr>
        <i/>
        <sz val="8"/>
        <rFont val="Arial"/>
        <family val="2"/>
      </rPr>
      <t>Seat and standing place kilometers</t>
    </r>
  </si>
  <si>
    <r>
      <t>Plats-kilometer</t>
    </r>
    <r>
      <rPr>
        <vertAlign val="superscript"/>
        <sz val="8"/>
        <rFont val="Arial"/>
        <family val="2"/>
      </rPr>
      <t xml:space="preserve">2
</t>
    </r>
    <r>
      <rPr>
        <i/>
        <sz val="8"/>
        <rFont val="Arial"/>
        <family val="2"/>
      </rPr>
      <t>Seat and standing place kilometers</t>
    </r>
  </si>
  <si>
    <r>
      <t>Sittplats-kilometer</t>
    </r>
    <r>
      <rPr>
        <vertAlign val="superscript"/>
        <sz val="8"/>
        <rFont val="Arial"/>
        <family val="2"/>
      </rPr>
      <t xml:space="preserve">2
</t>
    </r>
    <r>
      <rPr>
        <i/>
        <sz val="8"/>
        <rFont val="Arial"/>
        <family val="2"/>
      </rPr>
      <t>Seat kilometers</t>
    </r>
  </si>
  <si>
    <r>
      <rPr>
        <vertAlign val="superscript"/>
        <sz val="8"/>
        <rFont val="Arial"/>
        <family val="2"/>
      </rPr>
      <t>3</t>
    </r>
    <r>
      <rPr>
        <sz val="8"/>
        <rFont val="Arial"/>
        <family val="2"/>
      </rPr>
      <t xml:space="preserve"> Uppgifter för fartyg utgörs av kapacitetskilometer, dvs både sittande och stående platskilometer.  
  </t>
    </r>
    <r>
      <rPr>
        <i/>
        <sz val="8"/>
        <rFont val="Arial"/>
        <family val="2"/>
      </rPr>
      <t>For vessels data includes capacity kilometer, i.e. both seated and standing up.</t>
    </r>
  </si>
  <si>
    <r>
      <rPr>
        <vertAlign val="superscript"/>
        <sz val="8"/>
        <rFont val="Arial"/>
        <family val="2"/>
      </rPr>
      <t>2</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</si>
  <si>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r>
      <rPr>
        <vertAlign val="superscript"/>
        <sz val="8"/>
        <rFont val="Arial"/>
        <family val="2"/>
      </rPr>
      <t xml:space="preserve">2 </t>
    </r>
    <r>
      <rPr>
        <sz val="8"/>
        <rFont val="Arial"/>
        <family val="2"/>
      </rPr>
      <t>Kommersiell linjetrafik avseende tåg kommer att justeras till hösten när nya uppgifter inkommer. Uppgift om kommersiell buss och sjötrafik finns i tabell T3.</t>
    </r>
    <r>
      <rPr>
        <sz val="8"/>
        <color rgb="FFFF0000"/>
        <rFont val="Arial"/>
        <family val="2"/>
      </rPr>
      <t xml:space="preserve"> 
 </t>
    </r>
    <r>
      <rPr>
        <i/>
        <sz val="8"/>
        <rFont val="Arial"/>
        <family val="2"/>
      </rPr>
      <t xml:space="preserve"> Commercial scheduled public transport regarding train will be adjusted during the autumn when new data is collected. Commercial bus and vessel traffic is found in table T3.</t>
    </r>
  </si>
  <si>
    <r>
      <t xml:space="preserve"> - Kommersiell</t>
    </r>
    <r>
      <rPr>
        <vertAlign val="superscript"/>
        <sz val="8"/>
        <rFont val="Arial"/>
        <family val="2"/>
      </rPr>
      <t xml:space="preserve">2
     </t>
    </r>
    <r>
      <rPr>
        <i/>
        <sz val="8"/>
        <rFont val="Arial"/>
        <family val="2"/>
      </rPr>
      <t>Commercial</t>
    </r>
  </si>
  <si>
    <r>
      <rPr>
        <vertAlign val="superscript"/>
        <sz val="8"/>
        <rFont val="Arial"/>
        <family val="2"/>
      </rPr>
      <t xml:space="preserve">4 </t>
    </r>
    <r>
      <rPr>
        <sz val="8"/>
        <rFont val="Arial"/>
        <family val="2"/>
      </rPr>
      <t xml:space="preserve">Kommersiell linjetrafik avseende tåg kommer att justeras till hösten när nya uppgifter inkommer. </t>
    </r>
    <r>
      <rPr>
        <sz val="8"/>
        <color rgb="FFFF0000"/>
        <rFont val="Arial"/>
        <family val="2"/>
      </rPr>
      <t xml:space="preserve">
 </t>
    </r>
    <r>
      <rPr>
        <i/>
        <sz val="8"/>
        <rFont val="Arial"/>
        <family val="2"/>
      </rPr>
      <t xml:space="preserve"> Commercial scheduled public transport regarding train will be adjusted during the autumn when new data is collected. </t>
    </r>
  </si>
  <si>
    <r>
      <t xml:space="preserve">Bidrag/tillskott staten
</t>
    </r>
    <r>
      <rPr>
        <i/>
        <sz val="8"/>
        <rFont val="Arial"/>
        <family val="2"/>
      </rPr>
      <t>Subsidies from national government</t>
    </r>
  </si>
  <si>
    <r>
      <t xml:space="preserve">Bidrag/tillskott landsting
</t>
    </r>
    <r>
      <rPr>
        <i/>
        <sz val="8"/>
        <rFont val="Arial"/>
        <family val="2"/>
      </rPr>
      <t>Subsidies from county council</t>
    </r>
  </si>
  <si>
    <r>
      <t xml:space="preserve">Bidrag/tillskott kommun
</t>
    </r>
    <r>
      <rPr>
        <i/>
        <sz val="8"/>
        <rFont val="Arial"/>
        <family val="2"/>
      </rPr>
      <t>Subsidies from municipalities</t>
    </r>
  </si>
  <si>
    <r>
      <t xml:space="preserve">Trafikintäkter </t>
    </r>
    <r>
      <rPr>
        <i/>
        <sz val="8"/>
        <rFont val="Arial"/>
        <family val="2"/>
      </rPr>
      <t xml:space="preserve">Traffic revenues </t>
    </r>
  </si>
  <si>
    <r>
      <t xml:space="preserve">Kommersiell - Commercial
Påstigningar (miljoner) - </t>
    </r>
    <r>
      <rPr>
        <i/>
        <sz val="8"/>
        <rFont val="Arial"/>
        <family val="2"/>
      </rPr>
      <t>Boardings (millions)</t>
    </r>
  </si>
  <si>
    <r>
      <t xml:space="preserve">    Sjötrafik</t>
    </r>
    <r>
      <rPr>
        <sz val="8"/>
        <rFont val="Arial"/>
        <family val="2"/>
      </rPr>
      <t xml:space="preserve"> - </t>
    </r>
    <r>
      <rPr>
        <i/>
        <sz val="8"/>
        <rFont val="Arial"/>
        <family val="2"/>
      </rPr>
      <t>Vessel</t>
    </r>
  </si>
  <si>
    <r>
      <t>Kostnader för infrastruktur</t>
    </r>
    <r>
      <rPr>
        <i/>
        <sz val="8"/>
        <rFont val="Arial"/>
        <family val="2"/>
      </rPr>
      <t xml:space="preserve">
Infra-structure costs</t>
    </r>
  </si>
  <si>
    <t>Regional linjetrafik 2019</t>
  </si>
  <si>
    <r>
      <t>Tabell 1a. Trafik- och resandeuppgifter efter typ av finansiering och län år 2019.</t>
    </r>
    <r>
      <rPr>
        <b/>
        <vertAlign val="superscript"/>
        <sz val="10"/>
        <rFont val="Arial"/>
        <family val="2"/>
      </rPr>
      <t>1</t>
    </r>
  </si>
  <si>
    <t>Tabell 1b. Ekonomiuppgifter för subventionerad kollektivtrafik efter län år 2019.</t>
  </si>
  <si>
    <t>Table 1b. Data on the economy of subsidised public transport per county in 2019.</t>
  </si>
  <si>
    <r>
      <t>Tabell 2a. Trafik-, resande- och ekonomiuppgifter för buss efter typ av finansiering och län år 2019.</t>
    </r>
    <r>
      <rPr>
        <b/>
        <vertAlign val="superscript"/>
        <sz val="10"/>
        <rFont val="Arial"/>
        <family val="2"/>
      </rPr>
      <t>1</t>
    </r>
  </si>
  <si>
    <t>Table 2a. Data on public transport and its economy for bus per type of financing and county in 2019.</t>
  </si>
  <si>
    <r>
      <t>Tabell 3. Trafik- och resandeuppgifter efter typ av finansiering och trafikslag år 2019.</t>
    </r>
    <r>
      <rPr>
        <b/>
        <vertAlign val="superscript"/>
        <sz val="10"/>
        <rFont val="Arial"/>
        <family val="2"/>
      </rPr>
      <t>1</t>
    </r>
  </si>
  <si>
    <t xml:space="preserve">Table 3. Data of public transport per type of financing and mode of transport in 2019. </t>
  </si>
  <si>
    <r>
      <t>Tabell 4. Ekonomiuppgifter och nyckeltal för ekonomiuppgifter för subventionerad trafik efter trafikslag år 2019.</t>
    </r>
    <r>
      <rPr>
        <b/>
        <vertAlign val="superscript"/>
        <sz val="10"/>
        <rFont val="Arial"/>
        <family val="2"/>
      </rPr>
      <t>1</t>
    </r>
  </si>
  <si>
    <t>Table 4. Data and key economy indicators of subsidised public transport per mode of transport in 2019.</t>
  </si>
  <si>
    <t>Table 1a. Data on public transport per type of financing and county in 2019.</t>
  </si>
  <si>
    <r>
      <t>Tabell 2b. Trafik-, resande- och ekonomiuppgifter för tåg efter typ av finansiering och län år 2019.</t>
    </r>
    <r>
      <rPr>
        <b/>
        <vertAlign val="superscript"/>
        <sz val="10"/>
        <rFont val="Arial"/>
        <family val="2"/>
      </rPr>
      <t>1</t>
    </r>
  </si>
  <si>
    <t>Table 2b. Data on public transport and its economy for train per type of financing and county in 2019.</t>
  </si>
  <si>
    <t>Table 5a. Data on public transport by type of financing 2010–2019.</t>
  </si>
  <si>
    <t>Tabell 5b. Ekonomiuppgifter för subventionerad trafik år 2010–2019 (2019 års priser, miljoner kronor).</t>
  </si>
  <si>
    <r>
      <t>Tabell 5a. Trafik- och resandeuppgifter efter typ av finansiering år 2010–2019.</t>
    </r>
    <r>
      <rPr>
        <b/>
        <vertAlign val="superscript"/>
        <sz val="10"/>
        <rFont val="Arial"/>
        <family val="2"/>
      </rPr>
      <t>1</t>
    </r>
  </si>
  <si>
    <r>
      <t>Tabell 6. Antal påstigningar efter typ av finansiering och trafikslag i riket år 2010–2019 (miljoner påstigningar).</t>
    </r>
    <r>
      <rPr>
        <b/>
        <vertAlign val="superscript"/>
        <sz val="10"/>
        <rFont val="Arial"/>
        <family val="2"/>
      </rPr>
      <t>1</t>
    </r>
  </si>
  <si>
    <t>Table 6. Number of boardings per type of financing and mode of transport in 2010–2019 (million boardings).</t>
  </si>
  <si>
    <r>
      <t>Tabell 8. Antal personkilometer efter typ av finansiering och trafikslag i riket år 2010–2019 (miljoner).</t>
    </r>
    <r>
      <rPr>
        <b/>
        <vertAlign val="superscript"/>
        <sz val="10"/>
        <rFont val="Arial"/>
        <family val="2"/>
      </rPr>
      <t>1</t>
    </r>
  </si>
  <si>
    <t>Table 8. Passenger kilometers per type of financing and mode of transport in 2010–2019 (million).</t>
  </si>
  <si>
    <t>Tabell 10a. Planerat utbud efter trafikslag, typ av finansiering och län år 2019.</t>
  </si>
  <si>
    <t>Table 10a. Planned public transport per type of financing and county in 2019.</t>
  </si>
  <si>
    <t>Tabell 10b. Planerat antal avgångar efter trafikslag, typ av finansiering och län år 2019.</t>
  </si>
  <si>
    <t>Table 10b. Planned number of departures per type of financing and county in 2019.</t>
  </si>
  <si>
    <t>Regional scheduled public transport 2019</t>
  </si>
  <si>
    <t>Fredrik Lindberg</t>
  </si>
  <si>
    <t>tel: 010-414 42 36, e-post: fredrik.lindberg@trafa.se</t>
  </si>
  <si>
    <t>Fredrik Söderbaum</t>
  </si>
  <si>
    <t>tel: 010-414 42 23, e-post: fredrik.soderbaum@trafa.se</t>
  </si>
  <si>
    <r>
      <t xml:space="preserve">Totalt
</t>
    </r>
    <r>
      <rPr>
        <i/>
        <sz val="8"/>
        <rFont val="Arial"/>
        <family val="2"/>
      </rPr>
      <t>Total</t>
    </r>
  </si>
  <si>
    <r>
      <rPr>
        <vertAlign val="superscript"/>
        <sz val="8"/>
        <rFont val="Arial"/>
        <family val="2"/>
      </rPr>
      <t>2</t>
    </r>
    <r>
      <rPr>
        <sz val="8"/>
        <rFont val="Arial"/>
        <family val="2"/>
      </rPr>
      <t xml:space="preserve"> Utbudskilometer är antal körda kilometer med tåg, vägfordon och fartyg.
</t>
    </r>
    <r>
      <rPr>
        <i/>
        <sz val="8"/>
        <rFont val="Arial"/>
        <family val="2"/>
      </rPr>
      <t xml:space="preserve">  Offered kilometers is distance driven with trains, road vehicles and water vessels.</t>
    </r>
  </si>
  <si>
    <r>
      <rPr>
        <b/>
        <sz val="8"/>
        <rFont val="Arial"/>
        <family val="2"/>
      </rPr>
      <t>Utbuds-kilometer</t>
    </r>
    <r>
      <rPr>
        <b/>
        <vertAlign val="superscript"/>
        <sz val="8"/>
        <rFont val="Arial"/>
        <family val="2"/>
      </rPr>
      <t>2</t>
    </r>
    <r>
      <rPr>
        <sz val="8"/>
        <rFont val="Arial"/>
        <family val="2"/>
      </rPr>
      <t xml:space="preserve">
</t>
    </r>
    <r>
      <rPr>
        <i/>
        <sz val="8"/>
        <rFont val="Arial"/>
        <family val="2"/>
      </rPr>
      <t xml:space="preserve">Offered kilometers </t>
    </r>
  </si>
  <si>
    <r>
      <t xml:space="preserve">    T-bana - </t>
    </r>
    <r>
      <rPr>
        <i/>
        <sz val="8"/>
        <rFont val="Arial"/>
        <family val="2"/>
      </rPr>
      <t>Metro</t>
    </r>
  </si>
  <si>
    <r>
      <t xml:space="preserve">    Spårväg - </t>
    </r>
    <r>
      <rPr>
        <i/>
        <sz val="8"/>
        <rFont val="Arial"/>
        <family val="2"/>
      </rPr>
      <t>Tram</t>
    </r>
  </si>
  <si>
    <r>
      <rPr>
        <b/>
        <sz val="8"/>
        <rFont val="Arial"/>
        <family val="2"/>
      </rPr>
      <t xml:space="preserve">Utbuds-kilometer </t>
    </r>
    <r>
      <rPr>
        <sz val="8"/>
        <rFont val="Arial"/>
        <family val="2"/>
      </rPr>
      <t xml:space="preserve">
</t>
    </r>
    <r>
      <rPr>
        <i/>
        <sz val="8"/>
        <rFont val="Arial"/>
        <family val="2"/>
      </rPr>
      <t xml:space="preserve">Offered kilometers </t>
    </r>
  </si>
  <si>
    <r>
      <t xml:space="preserve">utbudskilometer (kr/km)
</t>
    </r>
    <r>
      <rPr>
        <i/>
        <sz val="8"/>
        <rFont val="Arial"/>
        <family val="2"/>
      </rPr>
      <t>offered kilometers (SEK/km)</t>
    </r>
  </si>
  <si>
    <r>
      <t>Platskilometer</t>
    </r>
    <r>
      <rPr>
        <vertAlign val="superscript"/>
        <sz val="8"/>
        <rFont val="Arial"/>
        <family val="2"/>
      </rPr>
      <t>2</t>
    </r>
    <r>
      <rPr>
        <sz val="8"/>
        <rFont val="Arial"/>
        <family val="2"/>
      </rPr>
      <t xml:space="preserve"> (miljoner) - </t>
    </r>
    <r>
      <rPr>
        <i/>
        <sz val="8"/>
        <rFont val="Arial"/>
        <family val="2"/>
      </rPr>
      <t>Seat and standing place kilometers (millions)</t>
    </r>
  </si>
  <si>
    <r>
      <t>Sittplatskilometer</t>
    </r>
    <r>
      <rPr>
        <vertAlign val="superscript"/>
        <sz val="8"/>
        <rFont val="Arial"/>
        <family val="2"/>
      </rPr>
      <t>2</t>
    </r>
    <r>
      <rPr>
        <sz val="8"/>
        <rFont val="Arial"/>
        <family val="2"/>
      </rPr>
      <t xml:space="preserve"> (miljoner) - </t>
    </r>
    <r>
      <rPr>
        <i/>
        <sz val="8"/>
        <rFont val="Arial"/>
        <family val="2"/>
      </rPr>
      <t>Seat kilometers (millions)</t>
    </r>
  </si>
  <si>
    <r>
      <rPr>
        <vertAlign val="superscript"/>
        <sz val="8"/>
        <rFont val="Arial"/>
        <family val="2"/>
      </rPr>
      <t xml:space="preserve">2 </t>
    </r>
    <r>
      <rPr>
        <sz val="8"/>
        <rFont val="Arial"/>
        <family val="2"/>
      </rPr>
      <t xml:space="preserve">Uppgifter för sjötrafik utgörs av kapacitetskilometer, dvs. uppgifter om både sittande och stående platskilometer. 
  </t>
    </r>
    <r>
      <rPr>
        <i/>
        <sz val="8"/>
        <rFont val="Arial"/>
        <family val="2"/>
      </rPr>
      <t xml:space="preserve">For vessel, data includes capacity kilometer, i.e. both seated and standing up. </t>
    </r>
  </si>
  <si>
    <t>Table 5b. Data on the economy of subsidised public transport in 2010–2019, million SEK (constant 2019 prices).</t>
  </si>
  <si>
    <r>
      <t xml:space="preserve">Totala kostnader - </t>
    </r>
    <r>
      <rPr>
        <i/>
        <sz val="8"/>
        <rFont val="Arial"/>
        <family val="2"/>
      </rPr>
      <t>Total costs</t>
    </r>
  </si>
  <si>
    <r>
      <t xml:space="preserve">    Tåg</t>
    </r>
    <r>
      <rPr>
        <sz val="8"/>
        <rFont val="Arial"/>
        <family val="2"/>
      </rPr>
      <t xml:space="preserve"> - </t>
    </r>
    <r>
      <rPr>
        <i/>
        <sz val="8"/>
        <rFont val="Arial"/>
        <family val="2"/>
      </rPr>
      <t>Train</t>
    </r>
  </si>
  <si>
    <t>Table 7. Offered kilometers per type of financing and mode of transport in 2010–2019 (million).</t>
  </si>
  <si>
    <r>
      <t>Tabell 7. Utbudskilometer efter typ av finansiering och trafikslag i riket år 2010–2019 (miljoner).</t>
    </r>
    <r>
      <rPr>
        <b/>
        <vertAlign val="superscript"/>
        <sz val="10"/>
        <rFont val="Arial"/>
        <family val="2"/>
      </rPr>
      <t>1</t>
    </r>
  </si>
  <si>
    <r>
      <t xml:space="preserve">Publiceringsdatum: </t>
    </r>
    <r>
      <rPr>
        <sz val="10"/>
        <rFont val="Arial"/>
        <family val="2"/>
      </rPr>
      <t>2020-06-25</t>
    </r>
  </si>
  <si>
    <r>
      <rPr>
        <b/>
        <sz val="8"/>
        <rFont val="Arial"/>
        <family val="2"/>
      </rPr>
      <t>Spårväg</t>
    </r>
    <r>
      <rPr>
        <sz val="8"/>
        <rFont val="Arial"/>
        <family val="2"/>
      </rPr>
      <t xml:space="preserve">
</t>
    </r>
    <r>
      <rPr>
        <i/>
        <sz val="8"/>
        <rFont val="Arial"/>
        <family val="2"/>
      </rPr>
      <t>Tram</t>
    </r>
  </si>
  <si>
    <r>
      <rPr>
        <b/>
        <sz val="8"/>
        <rFont val="Arial"/>
        <family val="2"/>
      </rPr>
      <t>T-bana</t>
    </r>
    <r>
      <rPr>
        <sz val="8"/>
        <rFont val="Arial"/>
        <family val="2"/>
      </rPr>
      <t xml:space="preserve">
</t>
    </r>
    <r>
      <rPr>
        <i/>
        <sz val="8"/>
        <rFont val="Arial"/>
        <family val="2"/>
      </rPr>
      <t>Metro</t>
    </r>
  </si>
  <si>
    <r>
      <t>Tabell 9. Påstigningar, utbuds- och personkilometer efter typ av finansiering, län och år 2016–2019 (tusental).</t>
    </r>
    <r>
      <rPr>
        <b/>
        <vertAlign val="superscript"/>
        <sz val="10"/>
        <rFont val="Arial"/>
        <family val="2"/>
      </rPr>
      <t>1</t>
    </r>
  </si>
  <si>
    <r>
      <t xml:space="preserve">Utbudskilometer
</t>
    </r>
    <r>
      <rPr>
        <i/>
        <sz val="8"/>
        <rFont val="Arial"/>
        <family val="2"/>
      </rPr>
      <t>Offered kilometers</t>
    </r>
  </si>
  <si>
    <t>Table 9. Number of boardings, offered kilometers and passenger kilometers, per type of financing, county and year 2016–2019 (in thousands).</t>
  </si>
  <si>
    <r>
      <t xml:space="preserve">                                                          Statistik </t>
    </r>
    <r>
      <rPr>
        <b/>
        <sz val="16"/>
        <color theme="0"/>
        <rFont val="Tahoma"/>
        <family val="2"/>
      </rPr>
      <t>2020:25</t>
    </r>
  </si>
  <si>
    <r>
      <t xml:space="preserve">Utbudskilometer (miljoner) - </t>
    </r>
    <r>
      <rPr>
        <i/>
        <sz val="8"/>
        <rFont val="Arial"/>
        <family val="2"/>
      </rPr>
      <t>Offered kilometers (millions)</t>
    </r>
  </si>
  <si>
    <r>
      <rPr>
        <vertAlign val="superscript"/>
        <sz val="8"/>
        <rFont val="Arial"/>
        <family val="2"/>
      </rPr>
      <t>2</t>
    </r>
    <r>
      <rPr>
        <sz val="8"/>
        <rFont val="Arial"/>
        <family val="2"/>
      </rPr>
      <t xml:space="preserve"> Trafikintäkter resp. trafikeringskostnader per påstigning/personkilometer/utbudskilometer är beräknad baserat på respondenter vars svar innehåller både uppgift om antal påstigningar/personkilometer/utbudskilometer och trafikintäkter resp. trafikeringskostnader. 
  </t>
    </r>
    <r>
      <rPr>
        <i/>
        <sz val="8"/>
        <rFont val="Arial"/>
        <family val="2"/>
      </rPr>
      <t>Traffic revenues and traffic costs per boarding/passenger kilometers/offered kilometers available is calculated for respondents who's data includes both number of boarding/passenger kilometers/offered kilometers and traffic revenues / traffic costs.</t>
    </r>
  </si>
  <si>
    <r>
      <rPr>
        <vertAlign val="superscript"/>
        <sz val="8"/>
        <rFont val="Arial"/>
        <family val="2"/>
      </rPr>
      <t>1</t>
    </r>
    <r>
      <rPr>
        <sz val="8"/>
        <rFont val="Arial"/>
        <family val="2"/>
      </rPr>
      <t xml:space="preserve"> Observera att redovisade uppgifter baseras på en summering av tillgängliga uppgifter. Då det förekommer bortfall i vissa variabler är en del av de redovisade uppgifterna en underskattning av de faktiska värdena. 
</t>
    </r>
    <r>
      <rPr>
        <i/>
        <sz val="8"/>
        <rFont val="Arial"/>
        <family val="2"/>
      </rPr>
      <t xml:space="preserve">  Note that the figures is based on a summation of available data. Since there is partial nonresponse in certain variables, some figures is underestimates of the true value.</t>
    </r>
  </si>
  <si>
    <r>
      <rPr>
        <vertAlign val="superscript"/>
        <sz val="8"/>
        <rFont val="Arial"/>
        <family val="2"/>
      </rPr>
      <t>1</t>
    </r>
    <r>
      <rPr>
        <sz val="8"/>
        <rFont val="Arial"/>
        <family val="2"/>
      </rPr>
      <t xml:space="preserve"> Observera att redovisade uppgifter för riket och totalen för subventionerad trafik baseras på en summering av länsuppgifterna. Då vissa uppgifter saknas för enskilda variabler på länsnivå blir totalerna en underskattning av de faktiska värdena.
</t>
    </r>
    <r>
      <rPr>
        <i/>
        <sz val="8"/>
        <rFont val="Arial"/>
        <family val="2"/>
      </rPr>
      <t xml:space="preserve"> Note that the total for the country is based on a summation of the data for subsdised and commersial traffic. Since there is partial nonresponse for certain variables, the total is underestimating the true total.</t>
    </r>
  </si>
  <si>
    <r>
      <rPr>
        <vertAlign val="superscript"/>
        <sz val="8"/>
        <rFont val="Arial"/>
        <family val="2"/>
      </rPr>
      <t>1</t>
    </r>
    <r>
      <rPr>
        <sz val="8"/>
        <rFont val="Arial"/>
        <family val="2"/>
      </rPr>
      <t xml:space="preserve"> Observera att redovisade uppgifter baseras på en summering av tillgängliga uppgifter. Då det förekommer bortfall i vissa variabler är en del av de redovisade uppgifterna en underskattning av de faktiska värdena. 
  </t>
    </r>
    <r>
      <rPr>
        <i/>
        <sz val="8"/>
        <rFont val="Arial"/>
        <family val="2"/>
      </rPr>
      <t>Note that the figures is based on a summation of available data. Since there is partial nonresponse in certain variables, some figures is underestimates of the true value.</t>
    </r>
  </si>
  <si>
    <r>
      <rPr>
        <vertAlign val="superscript"/>
        <sz val="8"/>
        <rFont val="Arial"/>
        <family val="2"/>
      </rPr>
      <t>1</t>
    </r>
    <r>
      <rPr>
        <sz val="8"/>
        <rFont val="Arial"/>
        <family val="2"/>
      </rPr>
      <t xml:space="preserve"> Observera att redovisade uppgifter för riket och totalen för subventionerad trafik baseras på en summering av länsuppgifterna. Då vissa uppgifter saknas för enskilda variabler på länsnivå blir totalerna en underskattning av de faktiska värdena.
 </t>
    </r>
    <r>
      <rPr>
        <i/>
        <sz val="8"/>
        <rFont val="Arial"/>
        <family val="2"/>
      </rPr>
      <t>Note that the total for the country is based on a summation of the data for subsdised and commersial traffic. Since there is partial nonresponse for certain variables, the total is underestimating the true total.</t>
    </r>
  </si>
  <si>
    <r>
      <rPr>
        <vertAlign val="superscript"/>
        <sz val="8"/>
        <rFont val="Arial"/>
        <family val="2"/>
      </rPr>
      <t>1</t>
    </r>
    <r>
      <rPr>
        <sz val="8"/>
        <rFont val="Arial"/>
        <family val="2"/>
      </rPr>
      <t xml:space="preserve"> </t>
    </r>
    <r>
      <rPr>
        <i/>
        <sz val="8"/>
        <rFont val="Arial"/>
        <family val="2"/>
      </rPr>
      <t xml:space="preserve">Observera att redovisade uppgifter baseras på en summering av tillgängliga uppgifter. Då det förekommer bortfall i vissa variabler är en del av de redovisade uppgifterna en underskattning av de faktiska värdena. </t>
    </r>
    <r>
      <rPr>
        <sz val="8"/>
        <rFont val="Arial"/>
        <family val="2"/>
      </rPr>
      <t xml:space="preserve">
  Note that the figures is based on a summation of available data. Since there is partial nonresponse in certain variables, some figures is underestimates of the true value.</t>
    </r>
  </si>
  <si>
    <r>
      <t xml:space="preserve">Anm. Uppgifter om utbudskilometer för tunnelbana och spårväg för åren 2010–2016 är hämtade från Trafikanalys statistik Bantrafik 2019 (statistik 2020:19).
  </t>
    </r>
    <r>
      <rPr>
        <i/>
        <sz val="8"/>
        <rFont val="Arial"/>
        <family val="2"/>
      </rPr>
      <t>Note that figures for metro and tram for the time period 2010–2016 are from Transport Analysis publication Rail traffic 2019 (statistics 2020:19).</t>
    </r>
  </si>
  <si>
    <r>
      <t xml:space="preserve"> Anm. Statistiken om planerat utbud baseras på bearbetad tidtabellsdata från Samtrafiken i Sverige AB, till skillnad från övriga tabeller om utfört resande och utbud som baseras på en insamling av uppgifter.
 </t>
    </r>
    <r>
      <rPr>
        <i/>
        <sz val="8"/>
        <rFont val="Arial"/>
        <family val="2"/>
      </rPr>
      <t>Note. The statistics on planned public transport are based on processed timetable data from Samtrafiken.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</si>
</sst>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r_-;\-* #,##0.00\ _k_r_-;_-* &quot;-&quot;??\ _k_r_-;_-@_-"/>
    <numFmt numFmtId="165" formatCode="#,###,##0"/>
    <numFmt numFmtId="166" formatCode="0.0%"/>
  </numFmts>
  <fonts count="33" x14ac:knownFonts="1">
    <font>
      <sz val="10"/>
      <name val="Arial"/>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vertAlign val="superscript"/>
      <sz val="10"/>
      <name val="Arial"/>
      <family val="2"/>
    </font>
    <font>
      <sz val="8"/>
      <color rgb="FFFF0000"/>
      <name val="Arial"/>
      <family val="2"/>
    </font>
    <font>
      <b/>
      <vertAlign val="superscript"/>
      <sz val="8"/>
      <name val="Arial"/>
      <family val="2"/>
    </font>
    <font>
      <sz val="10"/>
      <name val="Arial"/>
      <family val="2"/>
    </font>
    <font>
      <vertAlign val="superscript"/>
      <sz val="8"/>
      <color rgb="FFFF0000"/>
      <name val="Arial"/>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16"/>
      <color indexed="9"/>
      <name val="Tahoma"/>
      <family val="2"/>
    </font>
    <font>
      <b/>
      <sz val="20"/>
      <name val="Arial"/>
      <family val="2"/>
    </font>
    <font>
      <b/>
      <i/>
      <sz val="16"/>
      <name val="Arial"/>
      <family val="2"/>
    </font>
    <font>
      <b/>
      <i/>
      <sz val="14"/>
      <name val="Arial"/>
      <family val="2"/>
    </font>
    <font>
      <u/>
      <sz val="10"/>
      <color theme="10"/>
      <name val="Arial"/>
      <family val="2"/>
    </font>
    <font>
      <u/>
      <sz val="8"/>
      <color theme="10"/>
      <name val="Arial"/>
      <family val="2"/>
    </font>
    <font>
      <sz val="8"/>
      <color rgb="FF000000"/>
      <name val="Arial"/>
      <family val="2"/>
    </font>
    <font>
      <b/>
      <sz val="8"/>
      <color rgb="FF000000"/>
      <name val="Arial"/>
      <family val="2"/>
    </font>
    <font>
      <b/>
      <sz val="16"/>
      <color theme="0"/>
      <name val="Tahoma"/>
      <family val="2"/>
    </font>
    <font>
      <b/>
      <vertAlign val="superscript"/>
      <sz val="10"/>
      <name val="Arial"/>
      <family val="2"/>
    </font>
    <font>
      <sz val="8"/>
      <color rgb="FF00B0F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rgb="FF52AF3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rgb="FF000000"/>
      </bottom>
      <diagonal/>
    </border>
    <border>
      <left/>
      <right style="medium">
        <color indexed="64"/>
      </right>
      <top/>
      <bottom style="medium">
        <color rgb="FF000000"/>
      </bottom>
      <diagonal/>
    </border>
    <border>
      <left/>
      <right/>
      <top style="hair">
        <color indexed="64"/>
      </top>
      <bottom style="thin">
        <color indexed="64"/>
      </bottom>
      <diagonal/>
    </border>
  </borders>
  <cellStyleXfs count="18">
    <xf numFmtId="0" fontId="0" fillId="0" borderId="0"/>
    <xf numFmtId="0" fontId="1" fillId="0" borderId="0"/>
    <xf numFmtId="0" fontId="7" fillId="0" borderId="0"/>
    <xf numFmtId="9" fontId="1" fillId="0" borderId="0" applyFont="0" applyFill="0" applyBorder="0" applyAlignment="0" applyProtection="0"/>
    <xf numFmtId="9" fontId="11" fillId="0" borderId="0" applyFont="0" applyFill="0" applyBorder="0" applyAlignment="0" applyProtection="0"/>
    <xf numFmtId="0" fontId="15" fillId="0" borderId="0"/>
    <xf numFmtId="9"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18" fillId="4" borderId="0" applyNumberFormat="0" applyBorder="0">
      <alignment horizontal="right"/>
      <protection locked="0"/>
    </xf>
    <xf numFmtId="0" fontId="15" fillId="0" borderId="0"/>
    <xf numFmtId="0" fontId="19" fillId="0" borderId="0"/>
    <xf numFmtId="0" fontId="20" fillId="0" borderId="0" applyNumberFormat="0" applyFill="0" applyBorder="0" applyAlignment="0" applyProtection="0"/>
    <xf numFmtId="165" fontId="18" fillId="4" borderId="0" applyNumberFormat="0" applyBorder="0">
      <alignment horizontal="left"/>
      <protection locked="0"/>
    </xf>
    <xf numFmtId="165" fontId="18" fillId="4" borderId="0" applyNumberFormat="0" applyBorder="0">
      <alignment horizontal="left"/>
      <protection locked="0"/>
    </xf>
    <xf numFmtId="165" fontId="21" fillId="5" borderId="0" applyNumberFormat="0" applyBorder="0">
      <protection locked="0"/>
    </xf>
    <xf numFmtId="164" fontId="1" fillId="0" borderId="0" applyFont="0" applyFill="0" applyBorder="0" applyAlignment="0" applyProtection="0"/>
    <xf numFmtId="0" fontId="26" fillId="0" borderId="0" applyNumberFormat="0" applyFill="0" applyBorder="0" applyAlignment="0" applyProtection="0"/>
  </cellStyleXfs>
  <cellXfs count="279">
    <xf numFmtId="0" fontId="0" fillId="0" borderId="0" xfId="0"/>
    <xf numFmtId="0" fontId="1" fillId="2" borderId="0" xfId="2" applyFont="1" applyFill="1" applyBorder="1" applyAlignment="1">
      <alignment vertical="top"/>
    </xf>
    <xf numFmtId="0" fontId="1" fillId="2" borderId="0" xfId="1" applyFill="1" applyAlignment="1">
      <alignment vertical="top"/>
    </xf>
    <xf numFmtId="0" fontId="1" fillId="2" borderId="0" xfId="1" applyFill="1" applyAlignment="1">
      <alignment vertical="top" wrapText="1"/>
    </xf>
    <xf numFmtId="0" fontId="8" fillId="2" borderId="0" xfId="1" applyFont="1" applyFill="1" applyBorder="1" applyAlignment="1">
      <alignment vertical="top" wrapText="1"/>
    </xf>
    <xf numFmtId="0" fontId="2" fillId="2" borderId="1" xfId="1" applyFont="1" applyFill="1" applyBorder="1"/>
    <xf numFmtId="0" fontId="2" fillId="2" borderId="0" xfId="1" applyFont="1" applyFill="1" applyBorder="1"/>
    <xf numFmtId="0" fontId="2" fillId="2" borderId="0" xfId="1" applyFont="1" applyFill="1"/>
    <xf numFmtId="0" fontId="3" fillId="2" borderId="3" xfId="1" applyFont="1" applyFill="1" applyBorder="1"/>
    <xf numFmtId="0" fontId="3" fillId="2" borderId="2" xfId="1" applyFont="1" applyFill="1" applyBorder="1" applyAlignment="1">
      <alignment horizontal="right" wrapText="1"/>
    </xf>
    <xf numFmtId="0" fontId="3" fillId="2" borderId="3" xfId="1" applyFont="1" applyFill="1" applyBorder="1" applyAlignment="1">
      <alignment horizontal="right"/>
    </xf>
    <xf numFmtId="0" fontId="3" fillId="2" borderId="3" xfId="1" applyFont="1" applyFill="1" applyBorder="1" applyAlignment="1">
      <alignment horizontal="right" wrapText="1"/>
    </xf>
    <xf numFmtId="0" fontId="3" fillId="2" borderId="3" xfId="1" applyFont="1" applyFill="1" applyBorder="1" applyAlignment="1">
      <alignment horizontal="left"/>
    </xf>
    <xf numFmtId="0" fontId="2" fillId="2" borderId="3" xfId="1" applyFont="1" applyFill="1" applyBorder="1"/>
    <xf numFmtId="0" fontId="2" fillId="2" borderId="2" xfId="1" applyFont="1" applyFill="1" applyBorder="1"/>
    <xf numFmtId="0" fontId="2" fillId="2" borderId="1" xfId="1" applyFont="1" applyFill="1" applyBorder="1" applyAlignment="1">
      <alignment wrapText="1"/>
    </xf>
    <xf numFmtId="0" fontId="2" fillId="2" borderId="1" xfId="1" applyFont="1" applyFill="1" applyBorder="1" applyAlignment="1">
      <alignment horizontal="right" vertical="top"/>
    </xf>
    <xf numFmtId="0" fontId="2" fillId="2" borderId="1" xfId="1" applyFont="1" applyFill="1" applyBorder="1" applyAlignment="1">
      <alignment horizontal="right" wrapText="1"/>
    </xf>
    <xf numFmtId="0" fontId="2" fillId="2" borderId="2" xfId="1" applyFont="1" applyFill="1" applyBorder="1" applyAlignment="1">
      <alignment horizontal="right" wrapText="1"/>
    </xf>
    <xf numFmtId="0" fontId="2" fillId="2" borderId="0" xfId="1" applyFont="1" applyFill="1" applyBorder="1" applyAlignment="1">
      <alignment wrapText="1"/>
    </xf>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0" fontId="5" fillId="2" borderId="0" xfId="1" applyFont="1" applyFill="1" applyBorder="1" applyAlignment="1">
      <alignment wrapText="1"/>
    </xf>
    <xf numFmtId="0" fontId="3" fillId="2" borderId="2" xfId="1" applyFont="1" applyFill="1" applyBorder="1"/>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0" fontId="2" fillId="2" borderId="1" xfId="1" applyFont="1" applyFill="1" applyBorder="1" applyAlignment="1">
      <alignment horizontal="right"/>
    </xf>
    <xf numFmtId="0" fontId="3" fillId="2" borderId="0" xfId="1" applyFont="1" applyFill="1" applyBorder="1" applyAlignment="1">
      <alignment horizontal="right" wrapText="1"/>
    </xf>
    <xf numFmtId="0" fontId="2" fillId="2" borderId="3" xfId="1" applyFont="1" applyFill="1" applyBorder="1" applyAlignment="1">
      <alignment horizontal="right"/>
    </xf>
    <xf numFmtId="0" fontId="2" fillId="2" borderId="2" xfId="1" applyFont="1" applyFill="1" applyBorder="1" applyAlignment="1">
      <alignment wrapText="1"/>
    </xf>
    <xf numFmtId="0" fontId="2" fillId="2" borderId="0" xfId="1" applyFont="1" applyFill="1" applyBorder="1" applyAlignment="1">
      <alignment horizontal="right" wrapText="1"/>
    </xf>
    <xf numFmtId="3" fontId="2" fillId="2" borderId="0" xfId="1" applyNumberFormat="1" applyFont="1" applyFill="1" applyBorder="1"/>
    <xf numFmtId="3" fontId="2" fillId="2" borderId="0" xfId="1" applyNumberFormat="1" applyFont="1" applyFill="1"/>
    <xf numFmtId="0" fontId="2" fillId="2" borderId="0" xfId="1" applyFont="1" applyFill="1" applyBorder="1" applyAlignment="1">
      <alignment horizontal="left"/>
    </xf>
    <xf numFmtId="0" fontId="2" fillId="2" borderId="2" xfId="1" applyFont="1" applyFill="1" applyBorder="1" applyAlignment="1">
      <alignment horizontal="right"/>
    </xf>
    <xf numFmtId="1" fontId="2" fillId="2" borderId="0" xfId="1" applyNumberFormat="1" applyFont="1" applyFill="1" applyAlignment="1">
      <alignment horizontal="right"/>
    </xf>
    <xf numFmtId="0" fontId="5" fillId="3" borderId="1" xfId="1" applyFont="1" applyFill="1" applyBorder="1" applyAlignment="1">
      <alignment wrapText="1"/>
    </xf>
    <xf numFmtId="0" fontId="5" fillId="3" borderId="0" xfId="1" applyFont="1" applyFill="1" applyAlignment="1"/>
    <xf numFmtId="0" fontId="5" fillId="3" borderId="0" xfId="1" applyFont="1" applyFill="1" applyBorder="1"/>
    <xf numFmtId="0" fontId="5" fillId="3" borderId="0" xfId="1" applyFont="1" applyFill="1"/>
    <xf numFmtId="3" fontId="5" fillId="3" borderId="0" xfId="1" applyNumberFormat="1" applyFont="1" applyFill="1" applyAlignment="1">
      <alignment horizontal="right"/>
    </xf>
    <xf numFmtId="4" fontId="5" fillId="3" borderId="0" xfId="1" applyNumberFormat="1" applyFont="1" applyFill="1" applyBorder="1" applyAlignment="1">
      <alignment horizontal="right"/>
    </xf>
    <xf numFmtId="0" fontId="5" fillId="3" borderId="2" xfId="1" applyFont="1" applyFill="1" applyBorder="1" applyAlignment="1">
      <alignment horizontal="right"/>
    </xf>
    <xf numFmtId="0" fontId="5" fillId="3" borderId="1" xfId="1" applyFont="1" applyFill="1" applyBorder="1" applyAlignment="1">
      <alignment horizontal="right" wrapText="1"/>
    </xf>
    <xf numFmtId="4" fontId="5" fillId="3" borderId="0" xfId="1" applyNumberFormat="1" applyFont="1" applyFill="1" applyBorder="1"/>
    <xf numFmtId="0" fontId="5" fillId="3" borderId="1" xfId="1" applyFont="1" applyFill="1" applyBorder="1" applyAlignment="1">
      <alignment horizontal="right"/>
    </xf>
    <xf numFmtId="0" fontId="2" fillId="3" borderId="0" xfId="1" applyFont="1" applyFill="1" applyBorder="1"/>
    <xf numFmtId="0" fontId="2" fillId="3" borderId="0" xfId="1" applyFont="1" applyFill="1"/>
    <xf numFmtId="0" fontId="2" fillId="3" borderId="1" xfId="1" applyFont="1" applyFill="1" applyBorder="1"/>
    <xf numFmtId="0" fontId="2" fillId="3" borderId="2" xfId="1" applyFont="1" applyFill="1" applyBorder="1"/>
    <xf numFmtId="0" fontId="2" fillId="3" borderId="3" xfId="1" applyFont="1" applyFill="1" applyBorder="1"/>
    <xf numFmtId="0" fontId="2" fillId="3" borderId="1" xfId="1" applyFont="1" applyFill="1" applyBorder="1" applyAlignment="1">
      <alignment horizontal="right" wrapText="1"/>
    </xf>
    <xf numFmtId="0" fontId="2" fillId="3" borderId="0" xfId="1" applyFont="1" applyFill="1" applyBorder="1" applyAlignment="1">
      <alignment wrapText="1"/>
    </xf>
    <xf numFmtId="0" fontId="3" fillId="3" borderId="3" xfId="1" applyFont="1" applyFill="1" applyBorder="1"/>
    <xf numFmtId="0" fontId="2" fillId="3" borderId="1" xfId="1" applyFont="1" applyFill="1" applyBorder="1" applyAlignment="1">
      <alignment wrapText="1"/>
    </xf>
    <xf numFmtId="3" fontId="2" fillId="3" borderId="0" xfId="1" applyNumberFormat="1" applyFont="1" applyFill="1"/>
    <xf numFmtId="3" fontId="5" fillId="3" borderId="0" xfId="1" applyNumberFormat="1" applyFont="1" applyFill="1"/>
    <xf numFmtId="3" fontId="2" fillId="3" borderId="0" xfId="1" applyNumberFormat="1" applyFont="1" applyFill="1" applyBorder="1"/>
    <xf numFmtId="3" fontId="5" fillId="3" borderId="0" xfId="1" applyNumberFormat="1" applyFont="1" applyFill="1" applyBorder="1"/>
    <xf numFmtId="3" fontId="2" fillId="3" borderId="0" xfId="1" applyNumberFormat="1" applyFont="1" applyFill="1" applyBorder="1" applyAlignment="1">
      <alignment horizontal="right"/>
    </xf>
    <xf numFmtId="0" fontId="4" fillId="3" borderId="0" xfId="1" applyFont="1" applyFill="1"/>
    <xf numFmtId="1" fontId="2" fillId="2" borderId="0" xfId="1" applyNumberFormat="1" applyFont="1" applyFill="1" applyBorder="1" applyAlignment="1">
      <alignment horizontal="right"/>
    </xf>
    <xf numFmtId="9" fontId="2" fillId="2" borderId="0" xfId="4" applyFont="1" applyFill="1"/>
    <xf numFmtId="0" fontId="5" fillId="2" borderId="0" xfId="1" applyFont="1" applyFill="1" applyBorder="1" applyAlignment="1"/>
    <xf numFmtId="0" fontId="3" fillId="3" borderId="2" xfId="1" applyFont="1" applyFill="1" applyBorder="1" applyAlignment="1">
      <alignment horizontal="right" wrapText="1"/>
    </xf>
    <xf numFmtId="0" fontId="9" fillId="3" borderId="0" xfId="1" applyFont="1" applyFill="1"/>
    <xf numFmtId="0" fontId="12" fillId="3" borderId="0" xfId="1" applyFont="1" applyFill="1"/>
    <xf numFmtId="0" fontId="2" fillId="3" borderId="0" xfId="1" applyFont="1" applyFill="1" applyAlignment="1">
      <alignment vertical="top" wrapText="1"/>
    </xf>
    <xf numFmtId="0" fontId="2" fillId="3" borderId="0" xfId="1" applyFont="1" applyFill="1" applyAlignment="1">
      <alignment wrapText="1"/>
    </xf>
    <xf numFmtId="0" fontId="6" fillId="3" borderId="0" xfId="1" applyFont="1" applyFill="1" applyBorder="1"/>
    <xf numFmtId="0" fontId="13" fillId="3" borderId="0" xfId="2" applyFont="1" applyFill="1" applyBorder="1" applyAlignment="1">
      <alignment vertical="top"/>
    </xf>
    <xf numFmtId="0" fontId="2" fillId="2" borderId="1" xfId="1" applyFont="1" applyFill="1" applyBorder="1" applyAlignment="1">
      <alignment horizontal="right" vertical="top" wrapText="1"/>
    </xf>
    <xf numFmtId="0" fontId="2" fillId="2" borderId="0" xfId="1" applyFont="1" applyFill="1" applyBorder="1" applyAlignment="1">
      <alignment vertical="top"/>
    </xf>
    <xf numFmtId="0" fontId="2" fillId="2" borderId="0" xfId="1" applyFont="1" applyFill="1" applyAlignment="1">
      <alignment vertical="top"/>
    </xf>
    <xf numFmtId="3" fontId="2" fillId="2" borderId="0" xfId="1" applyNumberFormat="1" applyFont="1" applyFill="1" applyBorder="1" applyAlignment="1">
      <alignment horizontal="right" wrapText="1"/>
    </xf>
    <xf numFmtId="0" fontId="5" fillId="3" borderId="0" xfId="1" applyFont="1" applyFill="1" applyAlignment="1">
      <alignment horizontal="right"/>
    </xf>
    <xf numFmtId="3" fontId="5" fillId="2" borderId="0" xfId="1" applyNumberFormat="1" applyFont="1" applyFill="1" applyBorder="1" applyAlignment="1">
      <alignment horizontal="right"/>
    </xf>
    <xf numFmtId="3" fontId="5" fillId="2" borderId="1" xfId="1" applyNumberFormat="1" applyFont="1" applyFill="1" applyBorder="1" applyAlignment="1">
      <alignment horizontal="right"/>
    </xf>
    <xf numFmtId="1" fontId="5" fillId="3" borderId="0" xfId="1" applyNumberFormat="1" applyFont="1" applyFill="1" applyBorder="1" applyAlignment="1">
      <alignment horizontal="right"/>
    </xf>
    <xf numFmtId="0" fontId="1" fillId="0" borderId="0" xfId="1"/>
    <xf numFmtId="0" fontId="25" fillId="0" borderId="0" xfId="1" applyFont="1"/>
    <xf numFmtId="0" fontId="6" fillId="0" borderId="0" xfId="1" applyFont="1"/>
    <xf numFmtId="0" fontId="13" fillId="0" borderId="0" xfId="1" applyFont="1"/>
    <xf numFmtId="0" fontId="1" fillId="0" borderId="0" xfId="0" applyFont="1"/>
    <xf numFmtId="0" fontId="17" fillId="0" borderId="0" xfId="8" applyAlignment="1" applyProtection="1">
      <alignment horizontal="left"/>
    </xf>
    <xf numFmtId="0" fontId="1" fillId="0" borderId="0" xfId="1" applyFont="1" applyAlignment="1">
      <alignment horizontal="left"/>
    </xf>
    <xf numFmtId="0" fontId="2" fillId="3" borderId="0" xfId="1" applyFont="1" applyFill="1" applyAlignment="1">
      <alignment horizontal="left" indent="1"/>
    </xf>
    <xf numFmtId="0" fontId="2" fillId="3" borderId="0" xfId="1" applyFont="1" applyFill="1" applyBorder="1" applyAlignment="1">
      <alignment horizontal="left" indent="1"/>
    </xf>
    <xf numFmtId="3" fontId="2" fillId="3" borderId="0" xfId="1" quotePrefix="1" applyNumberFormat="1" applyFont="1" applyFill="1" applyBorder="1" applyAlignment="1">
      <alignment horizontal="right"/>
    </xf>
    <xf numFmtId="10" fontId="2" fillId="3" borderId="0" xfId="4" applyNumberFormat="1" applyFont="1" applyFill="1"/>
    <xf numFmtId="166" fontId="2" fillId="3" borderId="0" xfId="4" applyNumberFormat="1" applyFont="1" applyFill="1"/>
    <xf numFmtId="0" fontId="2" fillId="2" borderId="2" xfId="1" applyFont="1" applyFill="1" applyBorder="1" applyAlignment="1">
      <alignment horizontal="left"/>
    </xf>
    <xf numFmtId="0" fontId="5" fillId="3" borderId="0" xfId="1" applyFont="1" applyFill="1" applyBorder="1" applyAlignment="1"/>
    <xf numFmtId="3" fontId="2" fillId="2" borderId="0" xfId="1" applyNumberFormat="1" applyFont="1" applyFill="1" applyBorder="1" applyAlignment="1">
      <alignment horizontal="right" vertical="center" wrapText="1"/>
    </xf>
    <xf numFmtId="3" fontId="5" fillId="3" borderId="0" xfId="1" applyNumberFormat="1" applyFont="1" applyFill="1" applyBorder="1" applyAlignment="1">
      <alignment horizontal="right" vertical="center"/>
    </xf>
    <xf numFmtId="3" fontId="2" fillId="2" borderId="0" xfId="1" applyNumberFormat="1" applyFont="1" applyFill="1" applyBorder="1" applyAlignment="1">
      <alignment horizontal="right" vertical="center"/>
    </xf>
    <xf numFmtId="0" fontId="2" fillId="2" borderId="0" xfId="1" applyFont="1" applyFill="1" applyAlignment="1">
      <alignment vertical="center"/>
    </xf>
    <xf numFmtId="0" fontId="5" fillId="3" borderId="0" xfId="1" applyFont="1" applyFill="1" applyAlignment="1">
      <alignment vertical="center"/>
    </xf>
    <xf numFmtId="0" fontId="5" fillId="2" borderId="0" xfId="1" applyFont="1" applyFill="1" applyBorder="1" applyAlignment="1">
      <alignment horizontal="left"/>
    </xf>
    <xf numFmtId="0" fontId="2" fillId="2" borderId="0" xfId="1" applyFont="1" applyFill="1" applyBorder="1" applyAlignment="1">
      <alignment horizontal="left" vertical="center" wrapText="1"/>
    </xf>
    <xf numFmtId="0" fontId="2" fillId="2" borderId="0" xfId="1" applyFont="1" applyFill="1" applyBorder="1" applyAlignment="1">
      <alignment horizontal="left" vertical="center"/>
    </xf>
    <xf numFmtId="0" fontId="2" fillId="3" borderId="0" xfId="1" applyFont="1" applyFill="1" applyBorder="1" applyAlignment="1">
      <alignment horizontal="left" vertical="center"/>
    </xf>
    <xf numFmtId="0" fontId="2" fillId="3" borderId="0" xfId="1" applyFont="1" applyFill="1" applyBorder="1" applyAlignment="1">
      <alignment vertical="center" wrapText="1"/>
    </xf>
    <xf numFmtId="0" fontId="2" fillId="3" borderId="1" xfId="1" applyFont="1" applyFill="1" applyBorder="1" applyAlignment="1">
      <alignment horizontal="left" indent="1"/>
    </xf>
    <xf numFmtId="0" fontId="5" fillId="2" borderId="2" xfId="1" applyFont="1" applyFill="1" applyBorder="1" applyAlignment="1">
      <alignment horizontal="left"/>
    </xf>
    <xf numFmtId="4" fontId="2" fillId="3" borderId="0" xfId="1" applyNumberFormat="1" applyFont="1" applyFill="1" applyBorder="1" applyAlignment="1">
      <alignment horizontal="right"/>
    </xf>
    <xf numFmtId="4" fontId="2" fillId="3" borderId="0" xfId="1" quotePrefix="1" applyNumberFormat="1" applyFont="1" applyFill="1" applyBorder="1" applyAlignment="1">
      <alignment horizontal="right"/>
    </xf>
    <xf numFmtId="4" fontId="2" fillId="3" borderId="0" xfId="1" quotePrefix="1" applyNumberFormat="1" applyFont="1" applyFill="1" applyAlignment="1">
      <alignment horizontal="right"/>
    </xf>
    <xf numFmtId="0" fontId="2" fillId="3" borderId="0" xfId="1" quotePrefix="1" applyFont="1" applyFill="1" applyBorder="1" applyAlignment="1">
      <alignment wrapText="1"/>
    </xf>
    <xf numFmtId="0" fontId="1" fillId="3" borderId="0" xfId="2" applyFont="1" applyFill="1" applyBorder="1" applyAlignment="1">
      <alignment vertical="top"/>
    </xf>
    <xf numFmtId="0" fontId="2" fillId="3" borderId="2" xfId="1" applyFont="1" applyFill="1" applyBorder="1" applyAlignment="1">
      <alignment horizontal="right" wrapText="1"/>
    </xf>
    <xf numFmtId="0" fontId="2" fillId="2" borderId="5" xfId="1" applyFont="1" applyFill="1" applyBorder="1" applyAlignment="1">
      <alignment horizontal="right" wrapText="1"/>
    </xf>
    <xf numFmtId="3" fontId="2" fillId="3" borderId="6" xfId="1" applyNumberFormat="1" applyFont="1" applyFill="1" applyBorder="1" applyAlignment="1">
      <alignment horizontal="right"/>
    </xf>
    <xf numFmtId="3" fontId="2" fillId="2" borderId="6" xfId="1" applyNumberFormat="1" applyFont="1" applyFill="1" applyBorder="1" applyAlignment="1">
      <alignment horizontal="right"/>
    </xf>
    <xf numFmtId="3" fontId="2" fillId="2" borderId="5" xfId="1" applyNumberFormat="1" applyFont="1" applyFill="1" applyBorder="1" applyAlignment="1">
      <alignment horizontal="right"/>
    </xf>
    <xf numFmtId="0" fontId="3" fillId="2" borderId="4" xfId="1" applyFont="1" applyFill="1" applyBorder="1" applyAlignment="1">
      <alignment horizontal="right" wrapText="1"/>
    </xf>
    <xf numFmtId="0" fontId="2" fillId="2" borderId="5" xfId="1" applyFont="1" applyFill="1" applyBorder="1" applyAlignment="1">
      <alignment horizontal="right" vertical="top" wrapText="1"/>
    </xf>
    <xf numFmtId="0" fontId="2" fillId="2" borderId="1" xfId="1" applyFont="1" applyFill="1" applyBorder="1"/>
    <xf numFmtId="0" fontId="2" fillId="2" borderId="0" xfId="1" applyFont="1" applyFill="1"/>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0" fontId="23" fillId="3" borderId="0" xfId="1" applyFont="1" applyFill="1"/>
    <xf numFmtId="0" fontId="1" fillId="3" borderId="0" xfId="1" applyFill="1"/>
    <xf numFmtId="0" fontId="2" fillId="3" borderId="0" xfId="1" quotePrefix="1" applyFont="1" applyFill="1" applyAlignment="1">
      <alignment horizontal="left" wrapText="1" indent="1"/>
    </xf>
    <xf numFmtId="0" fontId="5" fillId="2" borderId="2" xfId="1" applyFont="1" applyFill="1" applyBorder="1" applyAlignment="1">
      <alignment horizontal="right"/>
    </xf>
    <xf numFmtId="0" fontId="2" fillId="3" borderId="1" xfId="1" applyFont="1" applyFill="1" applyBorder="1" applyAlignment="1">
      <alignment horizontal="right" vertical="top" wrapText="1"/>
    </xf>
    <xf numFmtId="3" fontId="2" fillId="2" borderId="7" xfId="1" applyNumberFormat="1" applyFont="1" applyFill="1" applyBorder="1" applyAlignment="1">
      <alignment horizontal="right" vertical="center"/>
    </xf>
    <xf numFmtId="3" fontId="5" fillId="3" borderId="7" xfId="1" applyNumberFormat="1" applyFont="1" applyFill="1" applyBorder="1" applyAlignment="1">
      <alignment horizontal="right" vertical="center"/>
    </xf>
    <xf numFmtId="0" fontId="2" fillId="2" borderId="7" xfId="1" applyFont="1" applyFill="1" applyBorder="1" applyAlignment="1">
      <alignment horizontal="left" vertical="center" wrapText="1"/>
    </xf>
    <xf numFmtId="0" fontId="5" fillId="3" borderId="7" xfId="1" applyFont="1" applyFill="1" applyBorder="1" applyAlignment="1">
      <alignment vertical="center"/>
    </xf>
    <xf numFmtId="0" fontId="24" fillId="3" borderId="0" xfId="1" applyFont="1" applyFill="1"/>
    <xf numFmtId="0" fontId="1" fillId="3" borderId="0" xfId="1" applyFill="1" applyAlignment="1">
      <alignment vertical="center"/>
    </xf>
    <xf numFmtId="3" fontId="2" fillId="3" borderId="1" xfId="1" applyNumberFormat="1" applyFont="1" applyFill="1" applyBorder="1" applyAlignment="1">
      <alignment horizontal="right"/>
    </xf>
    <xf numFmtId="3" fontId="5" fillId="3" borderId="1" xfId="1" applyNumberFormat="1" applyFont="1" applyFill="1" applyBorder="1"/>
    <xf numFmtId="3" fontId="2" fillId="3" borderId="1" xfId="1" applyNumberFormat="1" applyFont="1" applyFill="1" applyBorder="1"/>
    <xf numFmtId="0" fontId="1" fillId="2" borderId="0" xfId="2" applyFont="1" applyFill="1" applyBorder="1" applyAlignment="1">
      <alignment vertical="center"/>
    </xf>
    <xf numFmtId="0" fontId="6" fillId="3" borderId="0" xfId="2" applyFont="1" applyFill="1" applyBorder="1" applyAlignment="1">
      <alignment vertical="center"/>
    </xf>
    <xf numFmtId="0" fontId="3" fillId="3" borderId="0" xfId="2" applyFont="1" applyFill="1" applyBorder="1" applyAlignment="1">
      <alignment vertical="center"/>
    </xf>
    <xf numFmtId="0" fontId="2" fillId="2" borderId="0" xfId="1" applyFont="1" applyFill="1"/>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0" fontId="2" fillId="2" borderId="0" xfId="1" applyFont="1" applyFill="1" applyAlignment="1">
      <alignment horizontal="right"/>
    </xf>
    <xf numFmtId="4" fontId="2" fillId="2" borderId="0" xfId="1" quotePrefix="1" applyNumberFormat="1" applyFont="1" applyFill="1" applyBorder="1" applyAlignment="1">
      <alignment horizontal="right"/>
    </xf>
    <xf numFmtId="0" fontId="5" fillId="3" borderId="0" xfId="1" applyFont="1" applyFill="1" applyAlignment="1"/>
    <xf numFmtId="3" fontId="5" fillId="3" borderId="0" xfId="1" applyNumberFormat="1" applyFont="1" applyFill="1" applyBorder="1" applyAlignment="1">
      <alignment horizontal="right"/>
    </xf>
    <xf numFmtId="0" fontId="2" fillId="3" borderId="0" xfId="1" applyFont="1" applyFill="1"/>
    <xf numFmtId="3" fontId="2" fillId="3" borderId="0" xfId="1" applyNumberFormat="1" applyFont="1" applyFill="1" applyAlignment="1">
      <alignment horizontal="right"/>
    </xf>
    <xf numFmtId="3" fontId="2" fillId="3" borderId="0" xfId="1" applyNumberFormat="1" applyFont="1" applyFill="1" applyBorder="1" applyAlignment="1">
      <alignment horizontal="right"/>
    </xf>
    <xf numFmtId="3" fontId="2" fillId="3" borderId="0" xfId="1" quotePrefix="1" applyNumberFormat="1" applyFont="1" applyFill="1" applyAlignment="1">
      <alignment horizontal="right"/>
    </xf>
    <xf numFmtId="0" fontId="9" fillId="2" borderId="0" xfId="1" applyFont="1" applyFill="1"/>
    <xf numFmtId="4" fontId="2" fillId="3" borderId="0" xfId="1" applyNumberFormat="1" applyFont="1" applyFill="1" applyAlignment="1">
      <alignment horizontal="right"/>
    </xf>
    <xf numFmtId="4" fontId="5" fillId="2" borderId="0" xfId="1" applyNumberFormat="1" applyFont="1" applyFill="1" applyAlignment="1">
      <alignment horizontal="left"/>
    </xf>
    <xf numFmtId="0" fontId="2" fillId="3" borderId="2" xfId="1" applyFont="1" applyFill="1" applyBorder="1" applyAlignment="1">
      <alignment horizontal="right"/>
    </xf>
    <xf numFmtId="0" fontId="2" fillId="3" borderId="0" xfId="1" applyFont="1" applyFill="1" applyAlignment="1">
      <alignment horizontal="right"/>
    </xf>
    <xf numFmtId="0" fontId="2" fillId="2" borderId="0" xfId="1" applyFont="1" applyFill="1" applyBorder="1" applyAlignment="1">
      <alignment horizontal="right"/>
    </xf>
    <xf numFmtId="0" fontId="5" fillId="3" borderId="2" xfId="1" applyFont="1" applyFill="1" applyBorder="1"/>
    <xf numFmtId="0" fontId="0" fillId="0" borderId="0" xfId="0" applyFill="1"/>
    <xf numFmtId="0" fontId="2" fillId="2" borderId="7" xfId="1" applyFont="1" applyFill="1" applyBorder="1" applyAlignment="1">
      <alignment horizontal="left" vertical="center"/>
    </xf>
    <xf numFmtId="3" fontId="2" fillId="2" borderId="7" xfId="1" applyNumberFormat="1" applyFont="1" applyFill="1" applyBorder="1" applyAlignment="1">
      <alignment horizontal="right" vertical="center" wrapText="1"/>
    </xf>
    <xf numFmtId="1" fontId="2" fillId="2" borderId="0" xfId="1" applyNumberFormat="1" applyFont="1" applyFill="1" applyAlignment="1">
      <alignment horizontal="right" vertical="center"/>
    </xf>
    <xf numFmtId="1" fontId="2" fillId="2" borderId="7" xfId="1" applyNumberFormat="1" applyFont="1" applyFill="1" applyBorder="1" applyAlignment="1">
      <alignment horizontal="right" vertical="center"/>
    </xf>
    <xf numFmtId="0" fontId="5" fillId="2" borderId="0" xfId="1" applyFont="1" applyFill="1" applyBorder="1"/>
    <xf numFmtId="0" fontId="2" fillId="3" borderId="0" xfId="1" applyFont="1" applyFill="1" applyBorder="1" applyAlignment="1">
      <alignment horizontal="right"/>
    </xf>
    <xf numFmtId="0" fontId="5" fillId="3" borderId="0" xfId="1" applyFont="1" applyFill="1" applyBorder="1" applyAlignment="1">
      <alignment horizontal="right"/>
    </xf>
    <xf numFmtId="0" fontId="5" fillId="2" borderId="1" xfId="1" applyFont="1" applyFill="1" applyBorder="1"/>
    <xf numFmtId="3" fontId="5" fillId="2" borderId="0" xfId="1" applyNumberFormat="1" applyFont="1" applyFill="1" applyBorder="1" applyAlignment="1">
      <alignment horizontal="left"/>
    </xf>
    <xf numFmtId="0" fontId="2" fillId="2" borderId="1" xfId="1" applyFont="1" applyFill="1" applyBorder="1" applyAlignment="1">
      <alignment horizontal="left" vertical="center"/>
    </xf>
    <xf numFmtId="3" fontId="2" fillId="2" borderId="1" xfId="1" applyNumberFormat="1" applyFont="1" applyFill="1" applyBorder="1" applyAlignment="1">
      <alignment horizontal="right" vertical="center" wrapText="1"/>
    </xf>
    <xf numFmtId="3" fontId="5" fillId="3" borderId="1" xfId="1" applyNumberFormat="1" applyFont="1" applyFill="1" applyBorder="1" applyAlignment="1">
      <alignment horizontal="right" vertical="center"/>
    </xf>
    <xf numFmtId="0" fontId="5" fillId="3" borderId="0" xfId="1" applyFont="1" applyFill="1" applyBorder="1" applyAlignment="1">
      <alignment vertical="center"/>
    </xf>
    <xf numFmtId="0" fontId="2" fillId="3" borderId="0" xfId="0" applyFont="1" applyFill="1" applyAlignment="1"/>
    <xf numFmtId="0" fontId="2" fillId="2" borderId="0" xfId="1" applyFont="1" applyFill="1" applyBorder="1" applyAlignment="1">
      <alignment horizontal="right" vertical="top" wrapText="1"/>
    </xf>
    <xf numFmtId="9" fontId="2" fillId="3" borderId="0" xfId="4" applyFont="1" applyFill="1"/>
    <xf numFmtId="0" fontId="1" fillId="0" borderId="0" xfId="2" applyFont="1" applyFill="1" applyBorder="1" applyAlignment="1">
      <alignment vertical="top"/>
    </xf>
    <xf numFmtId="0" fontId="2" fillId="3" borderId="0" xfId="1" applyFont="1" applyFill="1" applyBorder="1" applyAlignment="1">
      <alignment horizontal="center" vertical="center" wrapText="1"/>
    </xf>
    <xf numFmtId="0" fontId="2" fillId="0" borderId="0" xfId="1" applyFont="1" applyFill="1"/>
    <xf numFmtId="0" fontId="2" fillId="3" borderId="3" xfId="1" applyFont="1" applyFill="1" applyBorder="1" applyAlignment="1">
      <alignment horizontal="right"/>
    </xf>
    <xf numFmtId="0" fontId="2" fillId="3" borderId="3" xfId="1" applyFont="1" applyFill="1" applyBorder="1" applyAlignment="1">
      <alignment horizontal="right" wrapText="1"/>
    </xf>
    <xf numFmtId="0" fontId="3" fillId="3" borderId="3" xfId="1" applyFont="1" applyFill="1" applyBorder="1" applyAlignment="1">
      <alignment horizontal="right"/>
    </xf>
    <xf numFmtId="0" fontId="2" fillId="3" borderId="0" xfId="1" applyFont="1" applyFill="1" applyBorder="1" applyAlignment="1">
      <alignment horizontal="left" wrapText="1"/>
    </xf>
    <xf numFmtId="0" fontId="2" fillId="3" borderId="2" xfId="1" applyFont="1" applyFill="1" applyBorder="1" applyAlignment="1">
      <alignment wrapText="1"/>
    </xf>
    <xf numFmtId="0" fontId="2" fillId="3" borderId="0" xfId="1" applyFont="1" applyFill="1" applyBorder="1" applyAlignment="1">
      <alignment horizontal="left" vertical="top" wrapText="1"/>
    </xf>
    <xf numFmtId="0" fontId="3" fillId="3" borderId="3" xfId="1" applyFont="1" applyFill="1" applyBorder="1" applyAlignment="1">
      <alignment horizontal="right" wrapText="1"/>
    </xf>
    <xf numFmtId="0" fontId="2" fillId="3" borderId="1" xfId="1" applyFont="1" applyFill="1" applyBorder="1" applyAlignment="1">
      <alignment horizontal="right" vertical="top"/>
    </xf>
    <xf numFmtId="0" fontId="2" fillId="3" borderId="0" xfId="1" applyFont="1" applyFill="1" applyBorder="1" applyAlignment="1">
      <alignment horizontal="right" wrapText="1"/>
    </xf>
    <xf numFmtId="0" fontId="2" fillId="3" borderId="3" xfId="1" applyFont="1" applyFill="1" applyBorder="1" applyAlignment="1"/>
    <xf numFmtId="0" fontId="2" fillId="3" borderId="1" xfId="1" applyFont="1" applyFill="1" applyBorder="1" applyAlignment="1">
      <alignment horizontal="right" vertical="top" wrapText="1"/>
    </xf>
    <xf numFmtId="0" fontId="2" fillId="3" borderId="3" xfId="1" applyFont="1" applyFill="1" applyBorder="1" applyAlignment="1">
      <alignment horizontal="right" vertical="top"/>
    </xf>
    <xf numFmtId="0" fontId="2" fillId="3" borderId="0" xfId="1" applyFont="1" applyFill="1" applyBorder="1" applyAlignment="1">
      <alignment horizontal="right" vertical="top"/>
    </xf>
    <xf numFmtId="3" fontId="2" fillId="3" borderId="1" xfId="1" quotePrefix="1" applyNumberFormat="1" applyFont="1" applyFill="1" applyBorder="1" applyAlignment="1">
      <alignment horizontal="right"/>
    </xf>
    <xf numFmtId="0" fontId="2" fillId="3" borderId="0" xfId="1" applyFont="1" applyFill="1" applyBorder="1" applyAlignment="1">
      <alignment horizontal="center" vertical="center" wrapText="1"/>
    </xf>
    <xf numFmtId="0" fontId="0" fillId="3" borderId="0" xfId="0" applyFill="1"/>
    <xf numFmtId="0" fontId="28" fillId="3" borderId="9" xfId="0" applyFont="1" applyFill="1" applyBorder="1" applyAlignment="1">
      <alignment horizontal="center" vertical="center" wrapText="1"/>
    </xf>
    <xf numFmtId="0" fontId="29" fillId="3" borderId="10" xfId="0" applyFont="1" applyFill="1" applyBorder="1" applyAlignment="1">
      <alignment vertical="center"/>
    </xf>
    <xf numFmtId="0" fontId="29" fillId="3" borderId="11" xfId="0" applyFont="1" applyFill="1" applyBorder="1" applyAlignment="1">
      <alignment vertical="center"/>
    </xf>
    <xf numFmtId="0" fontId="28" fillId="3" borderId="12" xfId="0" applyFont="1" applyFill="1" applyBorder="1" applyAlignment="1">
      <alignment horizontal="center" vertical="center"/>
    </xf>
    <xf numFmtId="0" fontId="28" fillId="3" borderId="13" xfId="0" applyFont="1" applyFill="1" applyBorder="1" applyAlignment="1">
      <alignment vertical="center"/>
    </xf>
    <xf numFmtId="0" fontId="28" fillId="3" borderId="14" xfId="0" applyFont="1" applyFill="1" applyBorder="1" applyAlignment="1">
      <alignment vertical="center"/>
    </xf>
    <xf numFmtId="0" fontId="28" fillId="3" borderId="15" xfId="0" applyFont="1" applyFill="1" applyBorder="1" applyAlignment="1">
      <alignment horizontal="center" vertical="center"/>
    </xf>
    <xf numFmtId="0" fontId="28" fillId="3" borderId="8" xfId="0" applyFont="1" applyFill="1" applyBorder="1" applyAlignment="1">
      <alignment vertical="center" wrapText="1"/>
    </xf>
    <xf numFmtId="0" fontId="28" fillId="3" borderId="16" xfId="0" applyFont="1" applyFill="1" applyBorder="1" applyAlignment="1">
      <alignment vertical="center"/>
    </xf>
    <xf numFmtId="0" fontId="28" fillId="3" borderId="8" xfId="0" applyFont="1" applyFill="1" applyBorder="1" applyAlignment="1">
      <alignment vertical="center"/>
    </xf>
    <xf numFmtId="0" fontId="28" fillId="3" borderId="17" xfId="0" applyFont="1" applyFill="1" applyBorder="1" applyAlignment="1">
      <alignment horizontal="center" vertical="center"/>
    </xf>
    <xf numFmtId="0" fontId="28" fillId="3" borderId="15" xfId="0" applyFont="1" applyFill="1" applyBorder="1" applyAlignment="1">
      <alignment horizontal="center" vertical="center" wrapText="1"/>
    </xf>
    <xf numFmtId="4" fontId="2" fillId="3" borderId="1" xfId="1" applyNumberFormat="1" applyFont="1" applyFill="1" applyBorder="1" applyAlignment="1">
      <alignment horizontal="right"/>
    </xf>
    <xf numFmtId="4" fontId="2" fillId="3" borderId="1" xfId="1" quotePrefix="1" applyNumberFormat="1" applyFont="1" applyFill="1" applyBorder="1" applyAlignment="1">
      <alignment horizontal="right"/>
    </xf>
    <xf numFmtId="0" fontId="2" fillId="2" borderId="0" xfId="1" applyFont="1" applyFill="1" applyBorder="1" applyAlignment="1">
      <alignment vertical="top" wrapText="1"/>
    </xf>
    <xf numFmtId="2" fontId="2" fillId="3" borderId="0" xfId="1" applyNumberFormat="1" applyFont="1" applyFill="1"/>
    <xf numFmtId="0" fontId="2" fillId="3" borderId="0" xfId="1" applyFont="1" applyFill="1" applyBorder="1" applyAlignment="1">
      <alignment vertical="top" wrapText="1"/>
    </xf>
    <xf numFmtId="0" fontId="5" fillId="3" borderId="1" xfId="1" applyFont="1" applyFill="1" applyBorder="1" applyAlignment="1">
      <alignment vertical="center"/>
    </xf>
    <xf numFmtId="3" fontId="2" fillId="2" borderId="20" xfId="1" applyNumberFormat="1" applyFont="1" applyFill="1" applyBorder="1" applyAlignment="1">
      <alignment horizontal="right" vertical="center"/>
    </xf>
    <xf numFmtId="0" fontId="2" fillId="3" borderId="0" xfId="1" applyFont="1" applyFill="1" applyBorder="1" applyAlignment="1">
      <alignment vertical="top" wrapText="1"/>
    </xf>
    <xf numFmtId="0" fontId="2" fillId="3" borderId="1" xfId="1" applyFont="1" applyFill="1" applyBorder="1" applyAlignment="1">
      <alignment horizontal="right" vertical="top" wrapText="1"/>
    </xf>
    <xf numFmtId="0" fontId="5" fillId="3" borderId="2" xfId="1" applyFont="1" applyFill="1" applyBorder="1" applyAlignment="1">
      <alignment horizontal="left"/>
    </xf>
    <xf numFmtId="3" fontId="5" fillId="2" borderId="0" xfId="1" applyNumberFormat="1" applyFont="1" applyFill="1" applyBorder="1" applyAlignment="1"/>
    <xf numFmtId="3" fontId="5" fillId="2" borderId="1" xfId="1" applyNumberFormat="1" applyFont="1" applyFill="1" applyBorder="1" applyAlignment="1"/>
    <xf numFmtId="3" fontId="5" fillId="2" borderId="1" xfId="1" applyNumberFormat="1" applyFont="1" applyFill="1" applyBorder="1" applyAlignment="1">
      <alignment horizontal="left"/>
    </xf>
    <xf numFmtId="1" fontId="5" fillId="2" borderId="0" xfId="1" applyNumberFormat="1" applyFont="1" applyFill="1" applyBorder="1" applyAlignment="1">
      <alignment horizontal="left"/>
    </xf>
    <xf numFmtId="0" fontId="1" fillId="3" borderId="0" xfId="1" applyFill="1" applyAlignment="1">
      <alignment vertical="top" wrapText="1"/>
    </xf>
    <xf numFmtId="0" fontId="2" fillId="3" borderId="0" xfId="17" applyFont="1" applyFill="1" applyBorder="1" applyAlignment="1">
      <alignment horizontal="left" vertical="top" wrapText="1"/>
    </xf>
    <xf numFmtId="0" fontId="27" fillId="3" borderId="0" xfId="17" applyFont="1" applyFill="1" applyBorder="1" applyAlignment="1">
      <alignment vertical="top" wrapText="1"/>
    </xf>
    <xf numFmtId="0" fontId="27" fillId="3" borderId="0" xfId="17" applyFont="1" applyFill="1" applyAlignment="1">
      <alignment vertical="top" wrapText="1"/>
    </xf>
    <xf numFmtId="0" fontId="2" fillId="3" borderId="0" xfId="0" applyFont="1" applyFill="1" applyAlignment="1">
      <alignment vertical="top" wrapText="1"/>
    </xf>
    <xf numFmtId="3" fontId="2" fillId="3" borderId="0" xfId="1" applyNumberFormat="1" applyFont="1" applyFill="1" applyBorder="1" applyAlignment="1">
      <alignment horizontal="right" wrapText="1"/>
    </xf>
    <xf numFmtId="3" fontId="2" fillId="3" borderId="0" xfId="1" applyNumberFormat="1" applyFont="1" applyFill="1" applyBorder="1" applyAlignment="1">
      <alignment horizontal="right" vertical="center" wrapText="1"/>
    </xf>
    <xf numFmtId="3" fontId="2" fillId="3" borderId="0" xfId="1" applyNumberFormat="1" applyFont="1" applyFill="1" applyBorder="1" applyAlignment="1">
      <alignment horizontal="right" vertical="center"/>
    </xf>
    <xf numFmtId="0" fontId="32" fillId="3" borderId="0" xfId="1" applyFont="1" applyFill="1"/>
    <xf numFmtId="0" fontId="3" fillId="3" borderId="2" xfId="1" applyFont="1" applyFill="1" applyBorder="1" applyAlignment="1"/>
    <xf numFmtId="0" fontId="2" fillId="3" borderId="1" xfId="1" applyFont="1" applyFill="1" applyBorder="1" applyAlignment="1">
      <alignment horizontal="right" vertical="top" wrapText="1"/>
    </xf>
    <xf numFmtId="3" fontId="2" fillId="2" borderId="0" xfId="1" applyNumberFormat="1" applyFont="1" applyFill="1" applyBorder="1" applyAlignment="1">
      <alignment horizontal="left"/>
    </xf>
    <xf numFmtId="0" fontId="2" fillId="3" borderId="1" xfId="1" applyFont="1" applyFill="1" applyBorder="1" applyAlignment="1">
      <alignment horizontal="right" vertical="top" wrapText="1"/>
    </xf>
    <xf numFmtId="0" fontId="1" fillId="0" borderId="0" xfId="1" applyFill="1"/>
    <xf numFmtId="0" fontId="1" fillId="0" borderId="0" xfId="0" applyFont="1" applyFill="1"/>
    <xf numFmtId="0" fontId="6" fillId="0" borderId="0" xfId="0" applyFont="1" applyFill="1"/>
    <xf numFmtId="1" fontId="2" fillId="3" borderId="0" xfId="1" applyNumberFormat="1" applyFont="1" applyFill="1" applyAlignment="1">
      <alignment horizontal="right" vertical="center"/>
    </xf>
    <xf numFmtId="0" fontId="2" fillId="3" borderId="0" xfId="1" applyFont="1" applyFill="1" applyAlignment="1">
      <alignment vertical="center"/>
    </xf>
    <xf numFmtId="0" fontId="2" fillId="3" borderId="0" xfId="1" applyFont="1" applyFill="1" applyAlignment="1">
      <alignment vertical="top"/>
    </xf>
    <xf numFmtId="0" fontId="6" fillId="3" borderId="0" xfId="1" applyFont="1" applyFill="1"/>
    <xf numFmtId="0" fontId="1" fillId="3" borderId="0" xfId="1" applyFont="1" applyFill="1"/>
    <xf numFmtId="14" fontId="1" fillId="3" borderId="0" xfId="1" applyNumberFormat="1" applyFill="1"/>
    <xf numFmtId="3" fontId="2" fillId="3" borderId="0" xfId="1" applyNumberFormat="1" applyFont="1" applyFill="1" applyBorder="1" applyAlignment="1">
      <alignment horizontal="right" vertical="top"/>
    </xf>
    <xf numFmtId="0" fontId="5" fillId="3" borderId="0" xfId="1" applyFont="1" applyFill="1" applyAlignment="1">
      <alignment horizontal="right" vertical="center"/>
    </xf>
    <xf numFmtId="4" fontId="2" fillId="3" borderId="0" xfId="1" applyNumberFormat="1" applyFont="1" applyFill="1" applyBorder="1" applyAlignment="1">
      <alignment horizontal="right" wrapText="1"/>
    </xf>
    <xf numFmtId="3" fontId="2" fillId="2" borderId="1" xfId="1" quotePrefix="1" applyNumberFormat="1" applyFont="1" applyFill="1" applyBorder="1" applyAlignment="1">
      <alignment horizontal="right"/>
    </xf>
    <xf numFmtId="1" fontId="2" fillId="3" borderId="0" xfId="1" applyNumberFormat="1" applyFont="1" applyFill="1" applyAlignment="1">
      <alignment horizontal="right"/>
    </xf>
    <xf numFmtId="1" fontId="5" fillId="3" borderId="0" xfId="1" applyNumberFormat="1" applyFont="1" applyFill="1" applyAlignment="1"/>
    <xf numFmtId="1" fontId="5" fillId="3" borderId="0" xfId="1" applyNumberFormat="1" applyFont="1" applyFill="1" applyAlignment="1">
      <alignment horizontal="right"/>
    </xf>
    <xf numFmtId="1" fontId="5" fillId="3" borderId="0" xfId="1" applyNumberFormat="1" applyFont="1" applyFill="1"/>
    <xf numFmtId="1" fontId="2" fillId="3" borderId="0" xfId="1" applyNumberFormat="1" applyFont="1" applyFill="1" applyBorder="1" applyAlignment="1">
      <alignment horizontal="right"/>
    </xf>
    <xf numFmtId="1" fontId="5" fillId="3" borderId="0" xfId="1" applyNumberFormat="1" applyFont="1" applyFill="1" applyBorder="1"/>
    <xf numFmtId="3" fontId="2" fillId="3" borderId="0" xfId="1" applyNumberFormat="1" applyFont="1" applyFill="1" applyAlignment="1"/>
    <xf numFmtId="3" fontId="2" fillId="3" borderId="0" xfId="4" applyNumberFormat="1" applyFont="1" applyFill="1" applyAlignment="1">
      <alignment horizontal="right"/>
    </xf>
    <xf numFmtId="0" fontId="22" fillId="6" borderId="0" xfId="1" applyFont="1" applyFill="1" applyAlignment="1">
      <alignment vertical="center"/>
    </xf>
    <xf numFmtId="0" fontId="1" fillId="0" borderId="0" xfId="1" applyAlignment="1">
      <alignment vertical="center"/>
    </xf>
    <xf numFmtId="0" fontId="1" fillId="0" borderId="0" xfId="1" applyAlignment="1"/>
    <xf numFmtId="0" fontId="0" fillId="0" borderId="0" xfId="0"/>
    <xf numFmtId="0" fontId="28" fillId="3" borderId="10" xfId="0" applyFont="1" applyFill="1" applyBorder="1" applyAlignment="1">
      <alignment vertical="center" wrapText="1"/>
    </xf>
    <xf numFmtId="0" fontId="28" fillId="3" borderId="18" xfId="0" applyFont="1" applyFill="1" applyBorder="1" applyAlignment="1">
      <alignment vertical="center" wrapText="1"/>
    </xf>
    <xf numFmtId="0" fontId="28" fillId="3" borderId="11" xfId="0" applyFont="1" applyFill="1" applyBorder="1" applyAlignment="1">
      <alignment vertical="center" wrapText="1"/>
    </xf>
    <xf numFmtId="0" fontId="28" fillId="3" borderId="19" xfId="0" applyFont="1" applyFill="1" applyBorder="1" applyAlignment="1">
      <alignment vertical="center" wrapText="1"/>
    </xf>
    <xf numFmtId="0" fontId="2" fillId="3" borderId="0" xfId="1" applyFont="1" applyFill="1" applyBorder="1" applyAlignment="1">
      <alignment horizontal="left" vertical="top" wrapText="1"/>
    </xf>
    <xf numFmtId="0" fontId="2" fillId="3" borderId="0" xfId="1" applyFont="1" applyFill="1" applyAlignment="1">
      <alignment horizontal="left" vertical="top" wrapText="1"/>
    </xf>
    <xf numFmtId="0" fontId="2" fillId="3" borderId="0" xfId="1" applyFont="1" applyFill="1" applyBorder="1" applyAlignment="1">
      <alignment vertical="top" wrapText="1"/>
    </xf>
    <xf numFmtId="0" fontId="3" fillId="2" borderId="4" xfId="1" applyFont="1" applyFill="1" applyBorder="1" applyAlignment="1">
      <alignment horizontal="left" wrapText="1"/>
    </xf>
    <xf numFmtId="0" fontId="3" fillId="2" borderId="2" xfId="1" applyFont="1" applyFill="1" applyBorder="1" applyAlignment="1">
      <alignment horizontal="left"/>
    </xf>
    <xf numFmtId="0" fontId="3" fillId="2" borderId="2" xfId="1" applyFont="1" applyFill="1" applyBorder="1" applyAlignment="1">
      <alignment horizontal="left" wrapText="1"/>
    </xf>
    <xf numFmtId="0" fontId="2" fillId="3" borderId="3" xfId="1" applyFont="1" applyFill="1" applyBorder="1" applyAlignment="1">
      <alignment horizontal="left" vertical="top" wrapText="1"/>
    </xf>
    <xf numFmtId="0" fontId="3" fillId="3" borderId="0" xfId="1" applyFont="1" applyFill="1" applyBorder="1" applyAlignment="1">
      <alignment horizontal="center" vertical="center" wrapText="1"/>
    </xf>
    <xf numFmtId="0" fontId="3" fillId="3" borderId="2" xfId="1" applyFont="1" applyFill="1" applyBorder="1" applyAlignment="1">
      <alignment horizontal="left" wrapText="1"/>
    </xf>
    <xf numFmtId="0" fontId="2" fillId="2" borderId="0" xfId="1" applyFont="1" applyFill="1" applyBorder="1" applyAlignment="1">
      <alignment horizontal="left" vertical="top" wrapText="1"/>
    </xf>
    <xf numFmtId="0" fontId="3" fillId="3" borderId="2" xfId="1" applyFont="1" applyFill="1" applyBorder="1" applyAlignment="1">
      <alignment horizontal="left"/>
    </xf>
    <xf numFmtId="0" fontId="2" fillId="3" borderId="2" xfId="1" applyFont="1" applyFill="1" applyBorder="1" applyAlignment="1">
      <alignment horizontal="center" vertical="top" wrapText="1"/>
    </xf>
    <xf numFmtId="0" fontId="2" fillId="3" borderId="3" xfId="1" applyFont="1" applyFill="1" applyBorder="1" applyAlignment="1">
      <alignment horizontal="right" vertical="top" wrapText="1"/>
    </xf>
    <xf numFmtId="0" fontId="2" fillId="3" borderId="1" xfId="1" applyFont="1" applyFill="1" applyBorder="1" applyAlignment="1">
      <alignment horizontal="right" vertical="top" wrapText="1"/>
    </xf>
    <xf numFmtId="0" fontId="3" fillId="3" borderId="3" xfId="1" applyFont="1" applyFill="1" applyBorder="1" applyAlignment="1">
      <alignment horizontal="right" vertical="top" wrapText="1"/>
    </xf>
    <xf numFmtId="0" fontId="3" fillId="3" borderId="1" xfId="1" applyFont="1" applyFill="1" applyBorder="1" applyAlignment="1">
      <alignment horizontal="right" vertical="top" wrapText="1"/>
    </xf>
    <xf numFmtId="0" fontId="2" fillId="3" borderId="3" xfId="1" applyFont="1" applyFill="1" applyBorder="1" applyAlignment="1">
      <alignment vertical="top" wrapText="1"/>
    </xf>
  </cellXfs>
  <cellStyles count="18">
    <cellStyle name="Följde hyperlänken" xfId="7" xr:uid="{00000000-0005-0000-0000-000000000000}"/>
    <cellStyle name="Hyperlänk" xfId="17" builtinId="8"/>
    <cellStyle name="Hyperlänk 2" xfId="8" xr:uid="{00000000-0005-0000-0000-000002000000}"/>
    <cellStyle name="Ligne détail" xfId="9" xr:uid="{00000000-0005-0000-0000-000003000000}"/>
    <cellStyle name="Normal" xfId="0" builtinId="0"/>
    <cellStyle name="Normal 2" xfId="1" xr:uid="{00000000-0005-0000-0000-000005000000}"/>
    <cellStyle name="Normal 3" xfId="5" xr:uid="{00000000-0005-0000-0000-000006000000}"/>
    <cellStyle name="Normal 3 2" xfId="10" xr:uid="{00000000-0005-0000-0000-000007000000}"/>
    <cellStyle name="Normal 4" xfId="11" xr:uid="{00000000-0005-0000-0000-000008000000}"/>
    <cellStyle name="Normal_Report_02.2_Tabellförteckning" xfId="2" xr:uid="{00000000-0005-0000-0000-000009000000}"/>
    <cellStyle name="Procent" xfId="4" builtinId="5"/>
    <cellStyle name="Procent 2" xfId="3" xr:uid="{00000000-0005-0000-0000-00000C000000}"/>
    <cellStyle name="Procent 3" xfId="6" xr:uid="{00000000-0005-0000-0000-00000D000000}"/>
    <cellStyle name="Resultat" xfId="12" xr:uid="{00000000-0005-0000-0000-00000E000000}"/>
    <cellStyle name="Titre colonnes" xfId="13" xr:uid="{00000000-0005-0000-0000-00000F000000}"/>
    <cellStyle name="Titre lignes" xfId="14" xr:uid="{00000000-0005-0000-0000-000010000000}"/>
    <cellStyle name="Total intermediaire" xfId="15" xr:uid="{00000000-0005-0000-0000-000011000000}"/>
    <cellStyle name="Tusental 2" xfId="16" xr:uid="{00000000-0005-0000-0000-000012000000}"/>
  </cellStyles>
  <dxfs count="0"/>
  <tableStyles count="0" defaultTableStyle="TableStyleMedium9" defaultPivotStyle="PivotStyleLight16"/>
  <colors>
    <mruColors>
      <color rgb="FF82F2DD"/>
      <color rgb="FF93E8F1"/>
      <color rgb="FFFD9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561975</xdr:colOff>
      <xdr:row>8</xdr:row>
      <xdr:rowOff>95250</xdr:rowOff>
    </xdr:from>
    <xdr:to>
      <xdr:col>16</xdr:col>
      <xdr:colOff>34223</xdr:colOff>
      <xdr:row>10</xdr:row>
      <xdr:rowOff>220664</xdr:rowOff>
    </xdr:to>
    <xdr:pic>
      <xdr:nvPicPr>
        <xdr:cNvPr id="3" name="Bildobjekt 2" descr="sos_farg_sve.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5867400" y="1638300"/>
          <a:ext cx="3129848" cy="449264"/>
        </a:xfrm>
        <a:prstGeom prst="rect">
          <a:avLst/>
        </a:prstGeom>
      </xdr:spPr>
    </xdr:pic>
    <xdr:clientData/>
  </xdr:twoCellAnchor>
  <xdr:twoCellAnchor editAs="oneCell">
    <xdr:from>
      <xdr:col>1</xdr:col>
      <xdr:colOff>89646</xdr:colOff>
      <xdr:row>6</xdr:row>
      <xdr:rowOff>0</xdr:rowOff>
    </xdr:from>
    <xdr:to>
      <xdr:col>6</xdr:col>
      <xdr:colOff>534609</xdr:colOff>
      <xdr:row>10</xdr:row>
      <xdr:rowOff>201145</xdr:rowOff>
    </xdr:to>
    <xdr:pic>
      <xdr:nvPicPr>
        <xdr:cNvPr id="5" name="Bildobjekt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94764" y="1199029"/>
          <a:ext cx="2686139" cy="8286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15</xdr:row>
      <xdr:rowOff>9525</xdr:rowOff>
    </xdr:from>
    <xdr:to>
      <xdr:col>11</xdr:col>
      <xdr:colOff>152400</xdr:colOff>
      <xdr:row>16</xdr:row>
      <xdr:rowOff>138837</xdr:rowOff>
    </xdr:to>
    <xdr:pic>
      <xdr:nvPicPr>
        <xdr:cNvPr id="3" name="Picture 7">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4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15</xdr:row>
      <xdr:rowOff>657225</xdr:rowOff>
    </xdr:from>
    <xdr:to>
      <xdr:col>11</xdr:col>
      <xdr:colOff>314325</xdr:colOff>
      <xdr:row>15</xdr:row>
      <xdr:rowOff>929412</xdr:rowOff>
    </xdr:to>
    <xdr:pic>
      <xdr:nvPicPr>
        <xdr:cNvPr id="4" name="Picture 7">
          <a:extLst>
            <a:ext uri="{FF2B5EF4-FFF2-40B4-BE49-F238E27FC236}">
              <a16:creationId xmlns:a16="http://schemas.microsoft.com/office/drawing/2014/main" id="{9EFA8469-2E84-4637-9313-9587BF188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1910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15</xdr:row>
      <xdr:rowOff>9525</xdr:rowOff>
    </xdr:from>
    <xdr:to>
      <xdr:col>11</xdr:col>
      <xdr:colOff>161925</xdr:colOff>
      <xdr:row>15</xdr:row>
      <xdr:rowOff>281712</xdr:rowOff>
    </xdr:to>
    <xdr:pic>
      <xdr:nvPicPr>
        <xdr:cNvPr id="3" name="Picture 7">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533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28</xdr:row>
      <xdr:rowOff>590550</xdr:rowOff>
    </xdr:from>
    <xdr:to>
      <xdr:col>1</xdr:col>
      <xdr:colOff>161925</xdr:colOff>
      <xdr:row>30</xdr:row>
      <xdr:rowOff>91212</xdr:rowOff>
    </xdr:to>
    <xdr:pic>
      <xdr:nvPicPr>
        <xdr:cNvPr id="2" name="Picture 7">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6292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59747</xdr:colOff>
      <xdr:row>32</xdr:row>
      <xdr:rowOff>26843</xdr:rowOff>
    </xdr:from>
    <xdr:to>
      <xdr:col>1</xdr:col>
      <xdr:colOff>202622</xdr:colOff>
      <xdr:row>34</xdr:row>
      <xdr:rowOff>8951</xdr:rowOff>
    </xdr:to>
    <xdr:pic>
      <xdr:nvPicPr>
        <xdr:cNvPr id="2" name="Picture 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7" y="7300479"/>
          <a:ext cx="1511011" cy="276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27</xdr:row>
      <xdr:rowOff>0</xdr:rowOff>
    </xdr:from>
    <xdr:to>
      <xdr:col>1</xdr:col>
      <xdr:colOff>228600</xdr:colOff>
      <xdr:row>28</xdr:row>
      <xdr:rowOff>129312</xdr:rowOff>
    </xdr:to>
    <xdr:pic>
      <xdr:nvPicPr>
        <xdr:cNvPr id="2" name="Picture 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057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30</xdr:row>
      <xdr:rowOff>47625</xdr:rowOff>
    </xdr:from>
    <xdr:to>
      <xdr:col>1</xdr:col>
      <xdr:colOff>257175</xdr:colOff>
      <xdr:row>32</xdr:row>
      <xdr:rowOff>34062</xdr:rowOff>
    </xdr:to>
    <xdr:pic>
      <xdr:nvPicPr>
        <xdr:cNvPr id="2" name="Picture 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2007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29</xdr:row>
      <xdr:rowOff>581025</xdr:rowOff>
    </xdr:from>
    <xdr:to>
      <xdr:col>1</xdr:col>
      <xdr:colOff>352425</xdr:colOff>
      <xdr:row>31</xdr:row>
      <xdr:rowOff>72162</xdr:rowOff>
    </xdr:to>
    <xdr:pic>
      <xdr:nvPicPr>
        <xdr:cNvPr id="4" name="Picture 7">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770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17</xdr:row>
      <xdr:rowOff>28575</xdr:rowOff>
    </xdr:from>
    <xdr:to>
      <xdr:col>0</xdr:col>
      <xdr:colOff>1562100</xdr:colOff>
      <xdr:row>17</xdr:row>
      <xdr:rowOff>291237</xdr:rowOff>
    </xdr:to>
    <xdr:pic>
      <xdr:nvPicPr>
        <xdr:cNvPr id="2" name="Picture 7">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800600"/>
          <a:ext cx="1514475" cy="262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12</xdr:row>
      <xdr:rowOff>342900</xdr:rowOff>
    </xdr:from>
    <xdr:to>
      <xdr:col>0</xdr:col>
      <xdr:colOff>1600200</xdr:colOff>
      <xdr:row>14</xdr:row>
      <xdr:rowOff>91212</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51485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15</xdr:row>
      <xdr:rowOff>66675</xdr:rowOff>
    </xdr:from>
    <xdr:to>
      <xdr:col>0</xdr:col>
      <xdr:colOff>1609725</xdr:colOff>
      <xdr:row>17</xdr:row>
      <xdr:rowOff>53112</xdr:rowOff>
    </xdr:to>
    <xdr:pic>
      <xdr:nvPicPr>
        <xdr:cNvPr id="2" name="Picture 7">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924300"/>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11</xdr:row>
      <xdr:rowOff>0</xdr:rowOff>
    </xdr:from>
    <xdr:to>
      <xdr:col>0</xdr:col>
      <xdr:colOff>1628775</xdr:colOff>
      <xdr:row>12</xdr:row>
      <xdr:rowOff>129312</xdr:rowOff>
    </xdr:to>
    <xdr:pic>
      <xdr:nvPicPr>
        <xdr:cNvPr id="2" name="Picture 7">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55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X28"/>
  <sheetViews>
    <sheetView showGridLines="0" tabSelected="1" zoomScale="85" zoomScaleNormal="85" workbookViewId="0">
      <selection sqref="A1:V1"/>
    </sheetView>
  </sheetViews>
  <sheetFormatPr defaultColWidth="9.140625" defaultRowHeight="12.75" x14ac:dyDescent="0.2"/>
  <cols>
    <col min="1" max="1" width="9.140625" style="79"/>
    <col min="2" max="2" width="4.42578125" style="79" customWidth="1"/>
    <col min="3" max="3" width="2" style="79" customWidth="1"/>
    <col min="4" max="5" width="9.140625" style="79"/>
    <col min="6" max="6" width="9.140625" style="79" customWidth="1"/>
    <col min="7" max="7" width="10.140625" style="79" bestFit="1" customWidth="1"/>
    <col min="8" max="21" width="9.140625" style="79"/>
    <col min="22" max="22" width="0.140625" style="79" customWidth="1"/>
    <col min="23" max="23" width="9.140625" style="79"/>
    <col min="24" max="24" width="15.5703125" style="79" bestFit="1" customWidth="1"/>
    <col min="25" max="16384" width="9.140625" style="79"/>
  </cols>
  <sheetData>
    <row r="1" spans="1:24" ht="32.25" customHeight="1" x14ac:dyDescent="0.2">
      <c r="A1" s="254" t="s">
        <v>167</v>
      </c>
      <c r="B1" s="255"/>
      <c r="C1" s="255"/>
      <c r="D1" s="255"/>
      <c r="E1" s="255"/>
      <c r="F1" s="255"/>
      <c r="G1" s="255"/>
      <c r="H1" s="255"/>
      <c r="I1" s="255"/>
      <c r="J1" s="255"/>
      <c r="K1" s="255"/>
      <c r="L1" s="255"/>
      <c r="M1" s="255"/>
      <c r="N1" s="255"/>
      <c r="O1" s="255"/>
      <c r="P1" s="255"/>
      <c r="Q1" s="255"/>
      <c r="R1" s="255"/>
      <c r="S1" s="256"/>
      <c r="T1" s="256"/>
      <c r="U1" s="256"/>
      <c r="V1" s="256"/>
    </row>
    <row r="11" spans="1:24" ht="65.25" customHeight="1" x14ac:dyDescent="0.4">
      <c r="B11" s="121" t="s">
        <v>117</v>
      </c>
      <c r="C11" s="122"/>
      <c r="D11" s="122"/>
      <c r="E11" s="122"/>
      <c r="F11" s="122"/>
      <c r="G11" s="122"/>
      <c r="H11" s="122"/>
      <c r="I11" s="122"/>
      <c r="J11" s="122"/>
      <c r="K11" s="122"/>
    </row>
    <row r="12" spans="1:24" s="122" customFormat="1" ht="20.25" x14ac:dyDescent="0.3">
      <c r="B12" s="130" t="s">
        <v>141</v>
      </c>
      <c r="X12" s="131"/>
    </row>
    <row r="13" spans="1:24" ht="18.75" x14ac:dyDescent="0.3">
      <c r="B13" s="80"/>
    </row>
    <row r="14" spans="1:24" s="122" customFormat="1" ht="12.75" customHeight="1" x14ac:dyDescent="0.2">
      <c r="B14" s="239" t="s">
        <v>161</v>
      </c>
      <c r="C14" s="240"/>
      <c r="D14" s="240"/>
      <c r="E14" s="240"/>
      <c r="F14" s="240"/>
      <c r="G14" s="241"/>
    </row>
    <row r="15" spans="1:24" ht="14.25" customHeight="1" x14ac:dyDescent="0.2">
      <c r="B15" s="81"/>
    </row>
    <row r="16" spans="1:24" x14ac:dyDescent="0.2">
      <c r="D16" s="82"/>
    </row>
    <row r="17" spans="2:8" x14ac:dyDescent="0.2">
      <c r="B17" s="81" t="s">
        <v>22</v>
      </c>
    </row>
    <row r="18" spans="2:8" x14ac:dyDescent="0.2">
      <c r="B18" s="81" t="s">
        <v>23</v>
      </c>
    </row>
    <row r="19" spans="2:8" s="233" customFormat="1" x14ac:dyDescent="0.2">
      <c r="B19" s="234" t="s">
        <v>142</v>
      </c>
      <c r="C19" s="158"/>
      <c r="D19" s="158"/>
      <c r="E19" s="158"/>
      <c r="F19" s="158"/>
    </row>
    <row r="20" spans="2:8" s="233" customFormat="1" x14ac:dyDescent="0.2">
      <c r="B20" t="s">
        <v>143</v>
      </c>
      <c r="C20"/>
      <c r="D20"/>
      <c r="E20"/>
      <c r="F20"/>
      <c r="G20" s="83"/>
      <c r="H20" s="83"/>
    </row>
    <row r="21" spans="2:8" s="233" customFormat="1" x14ac:dyDescent="0.2">
      <c r="B21" s="235"/>
      <c r="C21" s="158"/>
      <c r="D21" s="158"/>
      <c r="E21" s="158"/>
      <c r="F21" s="158"/>
    </row>
    <row r="22" spans="2:8" s="233" customFormat="1" x14ac:dyDescent="0.2">
      <c r="B22" s="234" t="s">
        <v>144</v>
      </c>
      <c r="C22" s="158"/>
      <c r="D22" s="158"/>
      <c r="E22" s="158"/>
      <c r="F22" s="158"/>
    </row>
    <row r="23" spans="2:8" s="233" customFormat="1" x14ac:dyDescent="0.2">
      <c r="B23" s="257" t="s">
        <v>145</v>
      </c>
      <c r="C23" s="257"/>
      <c r="D23" s="257"/>
      <c r="E23" s="257"/>
      <c r="F23" s="257"/>
      <c r="G23" s="257"/>
      <c r="H23" s="257"/>
    </row>
    <row r="24" spans="2:8" x14ac:dyDescent="0.2">
      <c r="B24" s="84"/>
    </row>
    <row r="25" spans="2:8" x14ac:dyDescent="0.2">
      <c r="B25" s="81" t="s">
        <v>24</v>
      </c>
    </row>
    <row r="26" spans="2:8" x14ac:dyDescent="0.2">
      <c r="B26" s="83" t="s">
        <v>69</v>
      </c>
    </row>
    <row r="27" spans="2:8" x14ac:dyDescent="0.2">
      <c r="B27" s="83" t="s">
        <v>70</v>
      </c>
    </row>
    <row r="28" spans="2:8" x14ac:dyDescent="0.2">
      <c r="B28" s="85"/>
    </row>
  </sheetData>
  <mergeCells count="2">
    <mergeCell ref="A1:V1"/>
    <mergeCell ref="B23:H23"/>
  </mergeCells>
  <pageMargins left="0.70866141732283472" right="0.70866141732283472" top="0.74803149606299213" bottom="0.74803149606299213" header="0.31496062992125984" footer="0.31496062992125984"/>
  <pageSetup paperSize="9" scale="6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dimension ref="A1:Z21"/>
  <sheetViews>
    <sheetView zoomScaleNormal="100" workbookViewId="0"/>
  </sheetViews>
  <sheetFormatPr defaultRowHeight="11.25" x14ac:dyDescent="0.2"/>
  <cols>
    <col min="1" max="1" width="49.85546875" style="7" customWidth="1"/>
    <col min="2" max="2" width="5.7109375" style="37" bestFit="1" customWidth="1"/>
    <col min="3" max="3" width="1.140625" style="37" bestFit="1" customWidth="1"/>
    <col min="4" max="4" width="5.7109375" style="7" bestFit="1" customWidth="1"/>
    <col min="5" max="5" width="1.140625" style="7" bestFit="1" customWidth="1"/>
    <col min="6" max="6" width="5.7109375" style="37" bestFit="1" customWidth="1"/>
    <col min="7" max="7" width="1.140625" style="37" bestFit="1" customWidth="1"/>
    <col min="8" max="8" width="5.7109375" style="37" bestFit="1" customWidth="1"/>
    <col min="9" max="9" width="1.140625" style="37" bestFit="1" customWidth="1"/>
    <col min="10" max="10" width="5.7109375" style="7" bestFit="1" customWidth="1"/>
    <col min="11" max="11" width="1.140625" style="7" bestFit="1" customWidth="1"/>
    <col min="12" max="12" width="5.7109375" style="37" bestFit="1" customWidth="1"/>
    <col min="13" max="13" width="1.140625" style="37" bestFit="1" customWidth="1"/>
    <col min="14" max="14" width="5.7109375" style="37" bestFit="1" customWidth="1"/>
    <col min="15" max="15" width="1.140625" style="37" bestFit="1" customWidth="1"/>
    <col min="16" max="16" width="5.7109375" style="7" bestFit="1" customWidth="1"/>
    <col min="17" max="17" width="1.140625" style="7" bestFit="1" customWidth="1"/>
    <col min="18" max="18" width="5.7109375" style="37" bestFit="1" customWidth="1"/>
    <col min="19" max="19" width="1.140625" style="7" bestFit="1" customWidth="1"/>
    <col min="20" max="20" width="5.7109375" style="7" customWidth="1"/>
    <col min="21" max="21" width="1" style="37" customWidth="1"/>
    <col min="22" max="22" width="5.7109375" style="138" customWidth="1"/>
    <col min="23" max="23" width="1" style="145" customWidth="1"/>
    <col min="24" max="25" width="2.42578125" style="7" customWidth="1"/>
    <col min="26" max="26" width="9.140625" style="138"/>
    <col min="27" max="181" width="9.140625" style="7"/>
    <col min="182" max="182" width="5.85546875" style="7" customWidth="1"/>
    <col min="183" max="183" width="7.85546875" style="7" bestFit="1" customWidth="1"/>
    <col min="184" max="184" width="0.85546875" style="7" customWidth="1"/>
    <col min="185" max="185" width="8.7109375" style="7" bestFit="1" customWidth="1"/>
    <col min="186" max="186" width="0.85546875" style="7" customWidth="1"/>
    <col min="187" max="187" width="9.5703125" style="7" customWidth="1"/>
    <col min="188" max="188" width="0.85546875" style="7" customWidth="1"/>
    <col min="189" max="189" width="8.7109375" style="7" bestFit="1" customWidth="1"/>
    <col min="190" max="190" width="0.85546875" style="7" customWidth="1"/>
    <col min="191" max="191" width="12" style="7" bestFit="1" customWidth="1"/>
    <col min="192" max="193" width="10.42578125" style="7" bestFit="1" customWidth="1"/>
    <col min="194" max="194" width="14" style="7" bestFit="1" customWidth="1"/>
    <col min="195" max="195" width="10.28515625" style="7" bestFit="1" customWidth="1"/>
    <col min="196" max="196" width="8.7109375" style="7" bestFit="1" customWidth="1"/>
    <col min="197" max="197" width="0.85546875" style="7" customWidth="1"/>
    <col min="198" max="200" width="9.140625" style="7"/>
    <col min="201" max="201" width="16.85546875" style="7" customWidth="1"/>
    <col min="202" max="437" width="9.140625" style="7"/>
    <col min="438" max="438" width="5.85546875" style="7" customWidth="1"/>
    <col min="439" max="439" width="7.85546875" style="7" bestFit="1" customWidth="1"/>
    <col min="440" max="440" width="0.85546875" style="7" customWidth="1"/>
    <col min="441" max="441" width="8.7109375" style="7" bestFit="1" customWidth="1"/>
    <col min="442" max="442" width="0.85546875" style="7" customWidth="1"/>
    <col min="443" max="443" width="9.5703125" style="7" customWidth="1"/>
    <col min="444" max="444" width="0.85546875" style="7" customWidth="1"/>
    <col min="445" max="445" width="8.7109375" style="7" bestFit="1" customWidth="1"/>
    <col min="446" max="446" width="0.85546875" style="7" customWidth="1"/>
    <col min="447" max="447" width="12" style="7" bestFit="1" customWidth="1"/>
    <col min="448" max="449" width="10.42578125" style="7" bestFit="1" customWidth="1"/>
    <col min="450" max="450" width="14" style="7" bestFit="1" customWidth="1"/>
    <col min="451" max="451" width="10.28515625" style="7" bestFit="1" customWidth="1"/>
    <col min="452" max="452" width="8.7109375" style="7" bestFit="1" customWidth="1"/>
    <col min="453" max="453" width="0.85546875" style="7" customWidth="1"/>
    <col min="454" max="456" width="9.140625" style="7"/>
    <col min="457" max="457" width="16.85546875" style="7" customWidth="1"/>
    <col min="458" max="693" width="9.140625" style="7"/>
    <col min="694" max="694" width="5.85546875" style="7" customWidth="1"/>
    <col min="695" max="695" width="7.85546875" style="7" bestFit="1" customWidth="1"/>
    <col min="696" max="696" width="0.85546875" style="7" customWidth="1"/>
    <col min="697" max="697" width="8.7109375" style="7" bestFit="1" customWidth="1"/>
    <col min="698" max="698" width="0.85546875" style="7" customWidth="1"/>
    <col min="699" max="699" width="9.5703125" style="7" customWidth="1"/>
    <col min="700" max="700" width="0.85546875" style="7" customWidth="1"/>
    <col min="701" max="701" width="8.7109375" style="7" bestFit="1" customWidth="1"/>
    <col min="702" max="702" width="0.85546875" style="7" customWidth="1"/>
    <col min="703" max="703" width="12" style="7" bestFit="1" customWidth="1"/>
    <col min="704" max="705" width="10.42578125" style="7" bestFit="1" customWidth="1"/>
    <col min="706" max="706" width="14" style="7" bestFit="1" customWidth="1"/>
    <col min="707" max="707" width="10.28515625" style="7" bestFit="1" customWidth="1"/>
    <col min="708" max="708" width="8.7109375" style="7" bestFit="1" customWidth="1"/>
    <col min="709" max="709" width="0.85546875" style="7" customWidth="1"/>
    <col min="710" max="712" width="9.140625" style="7"/>
    <col min="713" max="713" width="16.85546875" style="7" customWidth="1"/>
    <col min="714" max="949" width="9.140625" style="7"/>
    <col min="950" max="950" width="5.85546875" style="7" customWidth="1"/>
    <col min="951" max="951" width="7.85546875" style="7" bestFit="1" customWidth="1"/>
    <col min="952" max="952" width="0.85546875" style="7" customWidth="1"/>
    <col min="953" max="953" width="8.7109375" style="7" bestFit="1" customWidth="1"/>
    <col min="954" max="954" width="0.85546875" style="7" customWidth="1"/>
    <col min="955" max="955" width="9.5703125" style="7" customWidth="1"/>
    <col min="956" max="956" width="0.85546875" style="7" customWidth="1"/>
    <col min="957" max="957" width="8.7109375" style="7" bestFit="1" customWidth="1"/>
    <col min="958" max="958" width="0.85546875" style="7" customWidth="1"/>
    <col min="959" max="959" width="12" style="7" bestFit="1" customWidth="1"/>
    <col min="960" max="961" width="10.42578125" style="7" bestFit="1" customWidth="1"/>
    <col min="962" max="962" width="14" style="7" bestFit="1" customWidth="1"/>
    <col min="963" max="963" width="10.28515625" style="7" bestFit="1" customWidth="1"/>
    <col min="964" max="964" width="8.7109375" style="7" bestFit="1" customWidth="1"/>
    <col min="965" max="965" width="0.85546875" style="7" customWidth="1"/>
    <col min="966" max="968" width="9.140625" style="7"/>
    <col min="969" max="969" width="16.85546875" style="7" customWidth="1"/>
    <col min="970" max="1205" width="9.140625" style="7"/>
    <col min="1206" max="1206" width="5.85546875" style="7" customWidth="1"/>
    <col min="1207" max="1207" width="7.85546875" style="7" bestFit="1" customWidth="1"/>
    <col min="1208" max="1208" width="0.85546875" style="7" customWidth="1"/>
    <col min="1209" max="1209" width="8.7109375" style="7" bestFit="1" customWidth="1"/>
    <col min="1210" max="1210" width="0.85546875" style="7" customWidth="1"/>
    <col min="1211" max="1211" width="9.5703125" style="7" customWidth="1"/>
    <col min="1212" max="1212" width="0.85546875" style="7" customWidth="1"/>
    <col min="1213" max="1213" width="8.7109375" style="7" bestFit="1" customWidth="1"/>
    <col min="1214" max="1214" width="0.85546875" style="7" customWidth="1"/>
    <col min="1215" max="1215" width="12" style="7" bestFit="1" customWidth="1"/>
    <col min="1216" max="1217" width="10.42578125" style="7" bestFit="1" customWidth="1"/>
    <col min="1218" max="1218" width="14" style="7" bestFit="1" customWidth="1"/>
    <col min="1219" max="1219" width="10.28515625" style="7" bestFit="1" customWidth="1"/>
    <col min="1220" max="1220" width="8.7109375" style="7" bestFit="1" customWidth="1"/>
    <col min="1221" max="1221" width="0.85546875" style="7" customWidth="1"/>
    <col min="1222" max="1224" width="9.140625" style="7"/>
    <col min="1225" max="1225" width="16.85546875" style="7" customWidth="1"/>
    <col min="1226" max="1461" width="9.140625" style="7"/>
    <col min="1462" max="1462" width="5.85546875" style="7" customWidth="1"/>
    <col min="1463" max="1463" width="7.85546875" style="7" bestFit="1" customWidth="1"/>
    <col min="1464" max="1464" width="0.85546875" style="7" customWidth="1"/>
    <col min="1465" max="1465" width="8.7109375" style="7" bestFit="1" customWidth="1"/>
    <col min="1466" max="1466" width="0.85546875" style="7" customWidth="1"/>
    <col min="1467" max="1467" width="9.5703125" style="7" customWidth="1"/>
    <col min="1468" max="1468" width="0.85546875" style="7" customWidth="1"/>
    <col min="1469" max="1469" width="8.7109375" style="7" bestFit="1" customWidth="1"/>
    <col min="1470" max="1470" width="0.85546875" style="7" customWidth="1"/>
    <col min="1471" max="1471" width="12" style="7" bestFit="1" customWidth="1"/>
    <col min="1472" max="1473" width="10.42578125" style="7" bestFit="1" customWidth="1"/>
    <col min="1474" max="1474" width="14" style="7" bestFit="1" customWidth="1"/>
    <col min="1475" max="1475" width="10.28515625" style="7" bestFit="1" customWidth="1"/>
    <col min="1476" max="1476" width="8.7109375" style="7" bestFit="1" customWidth="1"/>
    <col min="1477" max="1477" width="0.85546875" style="7" customWidth="1"/>
    <col min="1478" max="1480" width="9.140625" style="7"/>
    <col min="1481" max="1481" width="16.85546875" style="7" customWidth="1"/>
    <col min="1482" max="1717" width="9.140625" style="7"/>
    <col min="1718" max="1718" width="5.85546875" style="7" customWidth="1"/>
    <col min="1719" max="1719" width="7.85546875" style="7" bestFit="1" customWidth="1"/>
    <col min="1720" max="1720" width="0.85546875" style="7" customWidth="1"/>
    <col min="1721" max="1721" width="8.7109375" style="7" bestFit="1" customWidth="1"/>
    <col min="1722" max="1722" width="0.85546875" style="7" customWidth="1"/>
    <col min="1723" max="1723" width="9.5703125" style="7" customWidth="1"/>
    <col min="1724" max="1724" width="0.85546875" style="7" customWidth="1"/>
    <col min="1725" max="1725" width="8.7109375" style="7" bestFit="1" customWidth="1"/>
    <col min="1726" max="1726" width="0.85546875" style="7" customWidth="1"/>
    <col min="1727" max="1727" width="12" style="7" bestFit="1" customWidth="1"/>
    <col min="1728" max="1729" width="10.42578125" style="7" bestFit="1" customWidth="1"/>
    <col min="1730" max="1730" width="14" style="7" bestFit="1" customWidth="1"/>
    <col min="1731" max="1731" width="10.28515625" style="7" bestFit="1" customWidth="1"/>
    <col min="1732" max="1732" width="8.7109375" style="7" bestFit="1" customWidth="1"/>
    <col min="1733" max="1733" width="0.85546875" style="7" customWidth="1"/>
    <col min="1734" max="1736" width="9.140625" style="7"/>
    <col min="1737" max="1737" width="16.85546875" style="7" customWidth="1"/>
    <col min="1738" max="1973" width="9.140625" style="7"/>
    <col min="1974" max="1974" width="5.85546875" style="7" customWidth="1"/>
    <col min="1975" max="1975" width="7.85546875" style="7" bestFit="1" customWidth="1"/>
    <col min="1976" max="1976" width="0.85546875" style="7" customWidth="1"/>
    <col min="1977" max="1977" width="8.7109375" style="7" bestFit="1" customWidth="1"/>
    <col min="1978" max="1978" width="0.85546875" style="7" customWidth="1"/>
    <col min="1979" max="1979" width="9.5703125" style="7" customWidth="1"/>
    <col min="1980" max="1980" width="0.85546875" style="7" customWidth="1"/>
    <col min="1981" max="1981" width="8.7109375" style="7" bestFit="1" customWidth="1"/>
    <col min="1982" max="1982" width="0.85546875" style="7" customWidth="1"/>
    <col min="1983" max="1983" width="12" style="7" bestFit="1" customWidth="1"/>
    <col min="1984" max="1985" width="10.42578125" style="7" bestFit="1" customWidth="1"/>
    <col min="1986" max="1986" width="14" style="7" bestFit="1" customWidth="1"/>
    <col min="1987" max="1987" width="10.28515625" style="7" bestFit="1" customWidth="1"/>
    <col min="1988" max="1988" width="8.7109375" style="7" bestFit="1" customWidth="1"/>
    <col min="1989" max="1989" width="0.85546875" style="7" customWidth="1"/>
    <col min="1990" max="1992" width="9.140625" style="7"/>
    <col min="1993" max="1993" width="16.85546875" style="7" customWidth="1"/>
    <col min="1994" max="2229" width="9.140625" style="7"/>
    <col min="2230" max="2230" width="5.85546875" style="7" customWidth="1"/>
    <col min="2231" max="2231" width="7.85546875" style="7" bestFit="1" customWidth="1"/>
    <col min="2232" max="2232" width="0.85546875" style="7" customWidth="1"/>
    <col min="2233" max="2233" width="8.7109375" style="7" bestFit="1" customWidth="1"/>
    <col min="2234" max="2234" width="0.85546875" style="7" customWidth="1"/>
    <col min="2235" max="2235" width="9.5703125" style="7" customWidth="1"/>
    <col min="2236" max="2236" width="0.85546875" style="7" customWidth="1"/>
    <col min="2237" max="2237" width="8.7109375" style="7" bestFit="1" customWidth="1"/>
    <col min="2238" max="2238" width="0.85546875" style="7" customWidth="1"/>
    <col min="2239" max="2239" width="12" style="7" bestFit="1" customWidth="1"/>
    <col min="2240" max="2241" width="10.42578125" style="7" bestFit="1" customWidth="1"/>
    <col min="2242" max="2242" width="14" style="7" bestFit="1" customWidth="1"/>
    <col min="2243" max="2243" width="10.28515625" style="7" bestFit="1" customWidth="1"/>
    <col min="2244" max="2244" width="8.7109375" style="7" bestFit="1" customWidth="1"/>
    <col min="2245" max="2245" width="0.85546875" style="7" customWidth="1"/>
    <col min="2246" max="2248" width="9.140625" style="7"/>
    <col min="2249" max="2249" width="16.85546875" style="7" customWidth="1"/>
    <col min="2250" max="2485" width="9.140625" style="7"/>
    <col min="2486" max="2486" width="5.85546875" style="7" customWidth="1"/>
    <col min="2487" max="2487" width="7.85546875" style="7" bestFit="1" customWidth="1"/>
    <col min="2488" max="2488" width="0.85546875" style="7" customWidth="1"/>
    <col min="2489" max="2489" width="8.7109375" style="7" bestFit="1" customWidth="1"/>
    <col min="2490" max="2490" width="0.85546875" style="7" customWidth="1"/>
    <col min="2491" max="2491" width="9.5703125" style="7" customWidth="1"/>
    <col min="2492" max="2492" width="0.85546875" style="7" customWidth="1"/>
    <col min="2493" max="2493" width="8.7109375" style="7" bestFit="1" customWidth="1"/>
    <col min="2494" max="2494" width="0.85546875" style="7" customWidth="1"/>
    <col min="2495" max="2495" width="12" style="7" bestFit="1" customWidth="1"/>
    <col min="2496" max="2497" width="10.42578125" style="7" bestFit="1" customWidth="1"/>
    <col min="2498" max="2498" width="14" style="7" bestFit="1" customWidth="1"/>
    <col min="2499" max="2499" width="10.28515625" style="7" bestFit="1" customWidth="1"/>
    <col min="2500" max="2500" width="8.7109375" style="7" bestFit="1" customWidth="1"/>
    <col min="2501" max="2501" width="0.85546875" style="7" customWidth="1"/>
    <col min="2502" max="2504" width="9.140625" style="7"/>
    <col min="2505" max="2505" width="16.85546875" style="7" customWidth="1"/>
    <col min="2506" max="2741" width="9.140625" style="7"/>
    <col min="2742" max="2742" width="5.85546875" style="7" customWidth="1"/>
    <col min="2743" max="2743" width="7.85546875" style="7" bestFit="1" customWidth="1"/>
    <col min="2744" max="2744" width="0.85546875" style="7" customWidth="1"/>
    <col min="2745" max="2745" width="8.7109375" style="7" bestFit="1" customWidth="1"/>
    <col min="2746" max="2746" width="0.85546875" style="7" customWidth="1"/>
    <col min="2747" max="2747" width="9.5703125" style="7" customWidth="1"/>
    <col min="2748" max="2748" width="0.85546875" style="7" customWidth="1"/>
    <col min="2749" max="2749" width="8.7109375" style="7" bestFit="1" customWidth="1"/>
    <col min="2750" max="2750" width="0.85546875" style="7" customWidth="1"/>
    <col min="2751" max="2751" width="12" style="7" bestFit="1" customWidth="1"/>
    <col min="2752" max="2753" width="10.42578125" style="7" bestFit="1" customWidth="1"/>
    <col min="2754" max="2754" width="14" style="7" bestFit="1" customWidth="1"/>
    <col min="2755" max="2755" width="10.28515625" style="7" bestFit="1" customWidth="1"/>
    <col min="2756" max="2756" width="8.7109375" style="7" bestFit="1" customWidth="1"/>
    <col min="2757" max="2757" width="0.85546875" style="7" customWidth="1"/>
    <col min="2758" max="2760" width="9.140625" style="7"/>
    <col min="2761" max="2761" width="16.85546875" style="7" customWidth="1"/>
    <col min="2762" max="2997" width="9.140625" style="7"/>
    <col min="2998" max="2998" width="5.85546875" style="7" customWidth="1"/>
    <col min="2999" max="2999" width="7.85546875" style="7" bestFit="1" customWidth="1"/>
    <col min="3000" max="3000" width="0.85546875" style="7" customWidth="1"/>
    <col min="3001" max="3001" width="8.7109375" style="7" bestFit="1" customWidth="1"/>
    <col min="3002" max="3002" width="0.85546875" style="7" customWidth="1"/>
    <col min="3003" max="3003" width="9.5703125" style="7" customWidth="1"/>
    <col min="3004" max="3004" width="0.85546875" style="7" customWidth="1"/>
    <col min="3005" max="3005" width="8.7109375" style="7" bestFit="1" customWidth="1"/>
    <col min="3006" max="3006" width="0.85546875" style="7" customWidth="1"/>
    <col min="3007" max="3007" width="12" style="7" bestFit="1" customWidth="1"/>
    <col min="3008" max="3009" width="10.42578125" style="7" bestFit="1" customWidth="1"/>
    <col min="3010" max="3010" width="14" style="7" bestFit="1" customWidth="1"/>
    <col min="3011" max="3011" width="10.28515625" style="7" bestFit="1" customWidth="1"/>
    <col min="3012" max="3012" width="8.7109375" style="7" bestFit="1" customWidth="1"/>
    <col min="3013" max="3013" width="0.85546875" style="7" customWidth="1"/>
    <col min="3014" max="3016" width="9.140625" style="7"/>
    <col min="3017" max="3017" width="16.85546875" style="7" customWidth="1"/>
    <col min="3018" max="3253" width="9.140625" style="7"/>
    <col min="3254" max="3254" width="5.85546875" style="7" customWidth="1"/>
    <col min="3255" max="3255" width="7.85546875" style="7" bestFit="1" customWidth="1"/>
    <col min="3256" max="3256" width="0.85546875" style="7" customWidth="1"/>
    <col min="3257" max="3257" width="8.7109375" style="7" bestFit="1" customWidth="1"/>
    <col min="3258" max="3258" width="0.85546875" style="7" customWidth="1"/>
    <col min="3259" max="3259" width="9.5703125" style="7" customWidth="1"/>
    <col min="3260" max="3260" width="0.85546875" style="7" customWidth="1"/>
    <col min="3261" max="3261" width="8.7109375" style="7" bestFit="1" customWidth="1"/>
    <col min="3262" max="3262" width="0.85546875" style="7" customWidth="1"/>
    <col min="3263" max="3263" width="12" style="7" bestFit="1" customWidth="1"/>
    <col min="3264" max="3265" width="10.42578125" style="7" bestFit="1" customWidth="1"/>
    <col min="3266" max="3266" width="14" style="7" bestFit="1" customWidth="1"/>
    <col min="3267" max="3267" width="10.28515625" style="7" bestFit="1" customWidth="1"/>
    <col min="3268" max="3268" width="8.7109375" style="7" bestFit="1" customWidth="1"/>
    <col min="3269" max="3269" width="0.85546875" style="7" customWidth="1"/>
    <col min="3270" max="3272" width="9.140625" style="7"/>
    <col min="3273" max="3273" width="16.85546875" style="7" customWidth="1"/>
    <col min="3274" max="3509" width="9.140625" style="7"/>
    <col min="3510" max="3510" width="5.85546875" style="7" customWidth="1"/>
    <col min="3511" max="3511" width="7.85546875" style="7" bestFit="1" customWidth="1"/>
    <col min="3512" max="3512" width="0.85546875" style="7" customWidth="1"/>
    <col min="3513" max="3513" width="8.7109375" style="7" bestFit="1" customWidth="1"/>
    <col min="3514" max="3514" width="0.85546875" style="7" customWidth="1"/>
    <col min="3515" max="3515" width="9.5703125" style="7" customWidth="1"/>
    <col min="3516" max="3516" width="0.85546875" style="7" customWidth="1"/>
    <col min="3517" max="3517" width="8.7109375" style="7" bestFit="1" customWidth="1"/>
    <col min="3518" max="3518" width="0.85546875" style="7" customWidth="1"/>
    <col min="3519" max="3519" width="12" style="7" bestFit="1" customWidth="1"/>
    <col min="3520" max="3521" width="10.42578125" style="7" bestFit="1" customWidth="1"/>
    <col min="3522" max="3522" width="14" style="7" bestFit="1" customWidth="1"/>
    <col min="3523" max="3523" width="10.28515625" style="7" bestFit="1" customWidth="1"/>
    <col min="3524" max="3524" width="8.7109375" style="7" bestFit="1" customWidth="1"/>
    <col min="3525" max="3525" width="0.85546875" style="7" customWidth="1"/>
    <col min="3526" max="3528" width="9.140625" style="7"/>
    <col min="3529" max="3529" width="16.85546875" style="7" customWidth="1"/>
    <col min="3530" max="3765" width="9.140625" style="7"/>
    <col min="3766" max="3766" width="5.85546875" style="7" customWidth="1"/>
    <col min="3767" max="3767" width="7.85546875" style="7" bestFit="1" customWidth="1"/>
    <col min="3768" max="3768" width="0.85546875" style="7" customWidth="1"/>
    <col min="3769" max="3769" width="8.7109375" style="7" bestFit="1" customWidth="1"/>
    <col min="3770" max="3770" width="0.85546875" style="7" customWidth="1"/>
    <col min="3771" max="3771" width="9.5703125" style="7" customWidth="1"/>
    <col min="3772" max="3772" width="0.85546875" style="7" customWidth="1"/>
    <col min="3773" max="3773" width="8.7109375" style="7" bestFit="1" customWidth="1"/>
    <col min="3774" max="3774" width="0.85546875" style="7" customWidth="1"/>
    <col min="3775" max="3775" width="12" style="7" bestFit="1" customWidth="1"/>
    <col min="3776" max="3777" width="10.42578125" style="7" bestFit="1" customWidth="1"/>
    <col min="3778" max="3778" width="14" style="7" bestFit="1" customWidth="1"/>
    <col min="3779" max="3779" width="10.28515625" style="7" bestFit="1" customWidth="1"/>
    <col min="3780" max="3780" width="8.7109375" style="7" bestFit="1" customWidth="1"/>
    <col min="3781" max="3781" width="0.85546875" style="7" customWidth="1"/>
    <col min="3782" max="3784" width="9.140625" style="7"/>
    <col min="3785" max="3785" width="16.85546875" style="7" customWidth="1"/>
    <col min="3786" max="4021" width="9.140625" style="7"/>
    <col min="4022" max="4022" width="5.85546875" style="7" customWidth="1"/>
    <col min="4023" max="4023" width="7.85546875" style="7" bestFit="1" customWidth="1"/>
    <col min="4024" max="4024" width="0.85546875" style="7" customWidth="1"/>
    <col min="4025" max="4025" width="8.7109375" style="7" bestFit="1" customWidth="1"/>
    <col min="4026" max="4026" width="0.85546875" style="7" customWidth="1"/>
    <col min="4027" max="4027" width="9.5703125" style="7" customWidth="1"/>
    <col min="4028" max="4028" width="0.85546875" style="7" customWidth="1"/>
    <col min="4029" max="4029" width="8.7109375" style="7" bestFit="1" customWidth="1"/>
    <col min="4030" max="4030" width="0.85546875" style="7" customWidth="1"/>
    <col min="4031" max="4031" width="12" style="7" bestFit="1" customWidth="1"/>
    <col min="4032" max="4033" width="10.42578125" style="7" bestFit="1" customWidth="1"/>
    <col min="4034" max="4034" width="14" style="7" bestFit="1" customWidth="1"/>
    <col min="4035" max="4035" width="10.28515625" style="7" bestFit="1" customWidth="1"/>
    <col min="4036" max="4036" width="8.7109375" style="7" bestFit="1" customWidth="1"/>
    <col min="4037" max="4037" width="0.85546875" style="7" customWidth="1"/>
    <col min="4038" max="4040" width="9.140625" style="7"/>
    <col min="4041" max="4041" width="16.85546875" style="7" customWidth="1"/>
    <col min="4042" max="4277" width="9.140625" style="7"/>
    <col min="4278" max="4278" width="5.85546875" style="7" customWidth="1"/>
    <col min="4279" max="4279" width="7.85546875" style="7" bestFit="1" customWidth="1"/>
    <col min="4280" max="4280" width="0.85546875" style="7" customWidth="1"/>
    <col min="4281" max="4281" width="8.7109375" style="7" bestFit="1" customWidth="1"/>
    <col min="4282" max="4282" width="0.85546875" style="7" customWidth="1"/>
    <col min="4283" max="4283" width="9.5703125" style="7" customWidth="1"/>
    <col min="4284" max="4284" width="0.85546875" style="7" customWidth="1"/>
    <col min="4285" max="4285" width="8.7109375" style="7" bestFit="1" customWidth="1"/>
    <col min="4286" max="4286" width="0.85546875" style="7" customWidth="1"/>
    <col min="4287" max="4287" width="12" style="7" bestFit="1" customWidth="1"/>
    <col min="4288" max="4289" width="10.42578125" style="7" bestFit="1" customWidth="1"/>
    <col min="4290" max="4290" width="14" style="7" bestFit="1" customWidth="1"/>
    <col min="4291" max="4291" width="10.28515625" style="7" bestFit="1" customWidth="1"/>
    <col min="4292" max="4292" width="8.7109375" style="7" bestFit="1" customWidth="1"/>
    <col min="4293" max="4293" width="0.85546875" style="7" customWidth="1"/>
    <col min="4294" max="4296" width="9.140625" style="7"/>
    <col min="4297" max="4297" width="16.85546875" style="7" customWidth="1"/>
    <col min="4298" max="4533" width="9.140625" style="7"/>
    <col min="4534" max="4534" width="5.85546875" style="7" customWidth="1"/>
    <col min="4535" max="4535" width="7.85546875" style="7" bestFit="1" customWidth="1"/>
    <col min="4536" max="4536" width="0.85546875" style="7" customWidth="1"/>
    <col min="4537" max="4537" width="8.7109375" style="7" bestFit="1" customWidth="1"/>
    <col min="4538" max="4538" width="0.85546875" style="7" customWidth="1"/>
    <col min="4539" max="4539" width="9.5703125" style="7" customWidth="1"/>
    <col min="4540" max="4540" width="0.85546875" style="7" customWidth="1"/>
    <col min="4541" max="4541" width="8.7109375" style="7" bestFit="1" customWidth="1"/>
    <col min="4542" max="4542" width="0.85546875" style="7" customWidth="1"/>
    <col min="4543" max="4543" width="12" style="7" bestFit="1" customWidth="1"/>
    <col min="4544" max="4545" width="10.42578125" style="7" bestFit="1" customWidth="1"/>
    <col min="4546" max="4546" width="14" style="7" bestFit="1" customWidth="1"/>
    <col min="4547" max="4547" width="10.28515625" style="7" bestFit="1" customWidth="1"/>
    <col min="4548" max="4548" width="8.7109375" style="7" bestFit="1" customWidth="1"/>
    <col min="4549" max="4549" width="0.85546875" style="7" customWidth="1"/>
    <col min="4550" max="4552" width="9.140625" style="7"/>
    <col min="4553" max="4553" width="16.85546875" style="7" customWidth="1"/>
    <col min="4554" max="4789" width="9.140625" style="7"/>
    <col min="4790" max="4790" width="5.85546875" style="7" customWidth="1"/>
    <col min="4791" max="4791" width="7.85546875" style="7" bestFit="1" customWidth="1"/>
    <col min="4792" max="4792" width="0.85546875" style="7" customWidth="1"/>
    <col min="4793" max="4793" width="8.7109375" style="7" bestFit="1" customWidth="1"/>
    <col min="4794" max="4794" width="0.85546875" style="7" customWidth="1"/>
    <col min="4795" max="4795" width="9.5703125" style="7" customWidth="1"/>
    <col min="4796" max="4796" width="0.85546875" style="7" customWidth="1"/>
    <col min="4797" max="4797" width="8.7109375" style="7" bestFit="1" customWidth="1"/>
    <col min="4798" max="4798" width="0.85546875" style="7" customWidth="1"/>
    <col min="4799" max="4799" width="12" style="7" bestFit="1" customWidth="1"/>
    <col min="4800" max="4801" width="10.42578125" style="7" bestFit="1" customWidth="1"/>
    <col min="4802" max="4802" width="14" style="7" bestFit="1" customWidth="1"/>
    <col min="4803" max="4803" width="10.28515625" style="7" bestFit="1" customWidth="1"/>
    <col min="4804" max="4804" width="8.7109375" style="7" bestFit="1" customWidth="1"/>
    <col min="4805" max="4805" width="0.85546875" style="7" customWidth="1"/>
    <col min="4806" max="4808" width="9.140625" style="7"/>
    <col min="4809" max="4809" width="16.85546875" style="7" customWidth="1"/>
    <col min="4810" max="5045" width="9.140625" style="7"/>
    <col min="5046" max="5046" width="5.85546875" style="7" customWidth="1"/>
    <col min="5047" max="5047" width="7.85546875" style="7" bestFit="1" customWidth="1"/>
    <col min="5048" max="5048" width="0.85546875" style="7" customWidth="1"/>
    <col min="5049" max="5049" width="8.7109375" style="7" bestFit="1" customWidth="1"/>
    <col min="5050" max="5050" width="0.85546875" style="7" customWidth="1"/>
    <col min="5051" max="5051" width="9.5703125" style="7" customWidth="1"/>
    <col min="5052" max="5052" width="0.85546875" style="7" customWidth="1"/>
    <col min="5053" max="5053" width="8.7109375" style="7" bestFit="1" customWidth="1"/>
    <col min="5054" max="5054" width="0.85546875" style="7" customWidth="1"/>
    <col min="5055" max="5055" width="12" style="7" bestFit="1" customWidth="1"/>
    <col min="5056" max="5057" width="10.42578125" style="7" bestFit="1" customWidth="1"/>
    <col min="5058" max="5058" width="14" style="7" bestFit="1" customWidth="1"/>
    <col min="5059" max="5059" width="10.28515625" style="7" bestFit="1" customWidth="1"/>
    <col min="5060" max="5060" width="8.7109375" style="7" bestFit="1" customWidth="1"/>
    <col min="5061" max="5061" width="0.85546875" style="7" customWidth="1"/>
    <col min="5062" max="5064" width="9.140625" style="7"/>
    <col min="5065" max="5065" width="16.85546875" style="7" customWidth="1"/>
    <col min="5066" max="5301" width="9.140625" style="7"/>
    <col min="5302" max="5302" width="5.85546875" style="7" customWidth="1"/>
    <col min="5303" max="5303" width="7.85546875" style="7" bestFit="1" customWidth="1"/>
    <col min="5304" max="5304" width="0.85546875" style="7" customWidth="1"/>
    <col min="5305" max="5305" width="8.7109375" style="7" bestFit="1" customWidth="1"/>
    <col min="5306" max="5306" width="0.85546875" style="7" customWidth="1"/>
    <col min="5307" max="5307" width="9.5703125" style="7" customWidth="1"/>
    <col min="5308" max="5308" width="0.85546875" style="7" customWidth="1"/>
    <col min="5309" max="5309" width="8.7109375" style="7" bestFit="1" customWidth="1"/>
    <col min="5310" max="5310" width="0.85546875" style="7" customWidth="1"/>
    <col min="5311" max="5311" width="12" style="7" bestFit="1" customWidth="1"/>
    <col min="5312" max="5313" width="10.42578125" style="7" bestFit="1" customWidth="1"/>
    <col min="5314" max="5314" width="14" style="7" bestFit="1" customWidth="1"/>
    <col min="5315" max="5315" width="10.28515625" style="7" bestFit="1" customWidth="1"/>
    <col min="5316" max="5316" width="8.7109375" style="7" bestFit="1" customWidth="1"/>
    <col min="5317" max="5317" width="0.85546875" style="7" customWidth="1"/>
    <col min="5318" max="5320" width="9.140625" style="7"/>
    <col min="5321" max="5321" width="16.85546875" style="7" customWidth="1"/>
    <col min="5322" max="5557" width="9.140625" style="7"/>
    <col min="5558" max="5558" width="5.85546875" style="7" customWidth="1"/>
    <col min="5559" max="5559" width="7.85546875" style="7" bestFit="1" customWidth="1"/>
    <col min="5560" max="5560" width="0.85546875" style="7" customWidth="1"/>
    <col min="5561" max="5561" width="8.7109375" style="7" bestFit="1" customWidth="1"/>
    <col min="5562" max="5562" width="0.85546875" style="7" customWidth="1"/>
    <col min="5563" max="5563" width="9.5703125" style="7" customWidth="1"/>
    <col min="5564" max="5564" width="0.85546875" style="7" customWidth="1"/>
    <col min="5565" max="5565" width="8.7109375" style="7" bestFit="1" customWidth="1"/>
    <col min="5566" max="5566" width="0.85546875" style="7" customWidth="1"/>
    <col min="5567" max="5567" width="12" style="7" bestFit="1" customWidth="1"/>
    <col min="5568" max="5569" width="10.42578125" style="7" bestFit="1" customWidth="1"/>
    <col min="5570" max="5570" width="14" style="7" bestFit="1" customWidth="1"/>
    <col min="5571" max="5571" width="10.28515625" style="7" bestFit="1" customWidth="1"/>
    <col min="5572" max="5572" width="8.7109375" style="7" bestFit="1" customWidth="1"/>
    <col min="5573" max="5573" width="0.85546875" style="7" customWidth="1"/>
    <col min="5574" max="5576" width="9.140625" style="7"/>
    <col min="5577" max="5577" width="16.85546875" style="7" customWidth="1"/>
    <col min="5578" max="5813" width="9.140625" style="7"/>
    <col min="5814" max="5814" width="5.85546875" style="7" customWidth="1"/>
    <col min="5815" max="5815" width="7.85546875" style="7" bestFit="1" customWidth="1"/>
    <col min="5816" max="5816" width="0.85546875" style="7" customWidth="1"/>
    <col min="5817" max="5817" width="8.7109375" style="7" bestFit="1" customWidth="1"/>
    <col min="5818" max="5818" width="0.85546875" style="7" customWidth="1"/>
    <col min="5819" max="5819" width="9.5703125" style="7" customWidth="1"/>
    <col min="5820" max="5820" width="0.85546875" style="7" customWidth="1"/>
    <col min="5821" max="5821" width="8.7109375" style="7" bestFit="1" customWidth="1"/>
    <col min="5822" max="5822" width="0.85546875" style="7" customWidth="1"/>
    <col min="5823" max="5823" width="12" style="7" bestFit="1" customWidth="1"/>
    <col min="5824" max="5825" width="10.42578125" style="7" bestFit="1" customWidth="1"/>
    <col min="5826" max="5826" width="14" style="7" bestFit="1" customWidth="1"/>
    <col min="5827" max="5827" width="10.28515625" style="7" bestFit="1" customWidth="1"/>
    <col min="5828" max="5828" width="8.7109375" style="7" bestFit="1" customWidth="1"/>
    <col min="5829" max="5829" width="0.85546875" style="7" customWidth="1"/>
    <col min="5830" max="5832" width="9.140625" style="7"/>
    <col min="5833" max="5833" width="16.85546875" style="7" customWidth="1"/>
    <col min="5834" max="6069" width="9.140625" style="7"/>
    <col min="6070" max="6070" width="5.85546875" style="7" customWidth="1"/>
    <col min="6071" max="6071" width="7.85546875" style="7" bestFit="1" customWidth="1"/>
    <col min="6072" max="6072" width="0.85546875" style="7" customWidth="1"/>
    <col min="6073" max="6073" width="8.7109375" style="7" bestFit="1" customWidth="1"/>
    <col min="6074" max="6074" width="0.85546875" style="7" customWidth="1"/>
    <col min="6075" max="6075" width="9.5703125" style="7" customWidth="1"/>
    <col min="6076" max="6076" width="0.85546875" style="7" customWidth="1"/>
    <col min="6077" max="6077" width="8.7109375" style="7" bestFit="1" customWidth="1"/>
    <col min="6078" max="6078" width="0.85546875" style="7" customWidth="1"/>
    <col min="6079" max="6079" width="12" style="7" bestFit="1" customWidth="1"/>
    <col min="6080" max="6081" width="10.42578125" style="7" bestFit="1" customWidth="1"/>
    <col min="6082" max="6082" width="14" style="7" bestFit="1" customWidth="1"/>
    <col min="6083" max="6083" width="10.28515625" style="7" bestFit="1" customWidth="1"/>
    <col min="6084" max="6084" width="8.7109375" style="7" bestFit="1" customWidth="1"/>
    <col min="6085" max="6085" width="0.85546875" style="7" customWidth="1"/>
    <col min="6086" max="6088" width="9.140625" style="7"/>
    <col min="6089" max="6089" width="16.85546875" style="7" customWidth="1"/>
    <col min="6090" max="6325" width="9.140625" style="7"/>
    <col min="6326" max="6326" width="5.85546875" style="7" customWidth="1"/>
    <col min="6327" max="6327" width="7.85546875" style="7" bestFit="1" customWidth="1"/>
    <col min="6328" max="6328" width="0.85546875" style="7" customWidth="1"/>
    <col min="6329" max="6329" width="8.7109375" style="7" bestFit="1" customWidth="1"/>
    <col min="6330" max="6330" width="0.85546875" style="7" customWidth="1"/>
    <col min="6331" max="6331" width="9.5703125" style="7" customWidth="1"/>
    <col min="6332" max="6332" width="0.85546875" style="7" customWidth="1"/>
    <col min="6333" max="6333" width="8.7109375" style="7" bestFit="1" customWidth="1"/>
    <col min="6334" max="6334" width="0.85546875" style="7" customWidth="1"/>
    <col min="6335" max="6335" width="12" style="7" bestFit="1" customWidth="1"/>
    <col min="6336" max="6337" width="10.42578125" style="7" bestFit="1" customWidth="1"/>
    <col min="6338" max="6338" width="14" style="7" bestFit="1" customWidth="1"/>
    <col min="6339" max="6339" width="10.28515625" style="7" bestFit="1" customWidth="1"/>
    <col min="6340" max="6340" width="8.7109375" style="7" bestFit="1" customWidth="1"/>
    <col min="6341" max="6341" width="0.85546875" style="7" customWidth="1"/>
    <col min="6342" max="6344" width="9.140625" style="7"/>
    <col min="6345" max="6345" width="16.85546875" style="7" customWidth="1"/>
    <col min="6346" max="6581" width="9.140625" style="7"/>
    <col min="6582" max="6582" width="5.85546875" style="7" customWidth="1"/>
    <col min="6583" max="6583" width="7.85546875" style="7" bestFit="1" customWidth="1"/>
    <col min="6584" max="6584" width="0.85546875" style="7" customWidth="1"/>
    <col min="6585" max="6585" width="8.7109375" style="7" bestFit="1" customWidth="1"/>
    <col min="6586" max="6586" width="0.85546875" style="7" customWidth="1"/>
    <col min="6587" max="6587" width="9.5703125" style="7" customWidth="1"/>
    <col min="6588" max="6588" width="0.85546875" style="7" customWidth="1"/>
    <col min="6589" max="6589" width="8.7109375" style="7" bestFit="1" customWidth="1"/>
    <col min="6590" max="6590" width="0.85546875" style="7" customWidth="1"/>
    <col min="6591" max="6591" width="12" style="7" bestFit="1" customWidth="1"/>
    <col min="6592" max="6593" width="10.42578125" style="7" bestFit="1" customWidth="1"/>
    <col min="6594" max="6594" width="14" style="7" bestFit="1" customWidth="1"/>
    <col min="6595" max="6595" width="10.28515625" style="7" bestFit="1" customWidth="1"/>
    <col min="6596" max="6596" width="8.7109375" style="7" bestFit="1" customWidth="1"/>
    <col min="6597" max="6597" width="0.85546875" style="7" customWidth="1"/>
    <col min="6598" max="6600" width="9.140625" style="7"/>
    <col min="6601" max="6601" width="16.85546875" style="7" customWidth="1"/>
    <col min="6602" max="6837" width="9.140625" style="7"/>
    <col min="6838" max="6838" width="5.85546875" style="7" customWidth="1"/>
    <col min="6839" max="6839" width="7.85546875" style="7" bestFit="1" customWidth="1"/>
    <col min="6840" max="6840" width="0.85546875" style="7" customWidth="1"/>
    <col min="6841" max="6841" width="8.7109375" style="7" bestFit="1" customWidth="1"/>
    <col min="6842" max="6842" width="0.85546875" style="7" customWidth="1"/>
    <col min="6843" max="6843" width="9.5703125" style="7" customWidth="1"/>
    <col min="6844" max="6844" width="0.85546875" style="7" customWidth="1"/>
    <col min="6845" max="6845" width="8.7109375" style="7" bestFit="1" customWidth="1"/>
    <col min="6846" max="6846" width="0.85546875" style="7" customWidth="1"/>
    <col min="6847" max="6847" width="12" style="7" bestFit="1" customWidth="1"/>
    <col min="6848" max="6849" width="10.42578125" style="7" bestFit="1" customWidth="1"/>
    <col min="6850" max="6850" width="14" style="7" bestFit="1" customWidth="1"/>
    <col min="6851" max="6851" width="10.28515625" style="7" bestFit="1" customWidth="1"/>
    <col min="6852" max="6852" width="8.7109375" style="7" bestFit="1" customWidth="1"/>
    <col min="6853" max="6853" width="0.85546875" style="7" customWidth="1"/>
    <col min="6854" max="6856" width="9.140625" style="7"/>
    <col min="6857" max="6857" width="16.85546875" style="7" customWidth="1"/>
    <col min="6858" max="7093" width="9.140625" style="7"/>
    <col min="7094" max="7094" width="5.85546875" style="7" customWidth="1"/>
    <col min="7095" max="7095" width="7.85546875" style="7" bestFit="1" customWidth="1"/>
    <col min="7096" max="7096" width="0.85546875" style="7" customWidth="1"/>
    <col min="7097" max="7097" width="8.7109375" style="7" bestFit="1" customWidth="1"/>
    <col min="7098" max="7098" width="0.85546875" style="7" customWidth="1"/>
    <col min="7099" max="7099" width="9.5703125" style="7" customWidth="1"/>
    <col min="7100" max="7100" width="0.85546875" style="7" customWidth="1"/>
    <col min="7101" max="7101" width="8.7109375" style="7" bestFit="1" customWidth="1"/>
    <col min="7102" max="7102" width="0.85546875" style="7" customWidth="1"/>
    <col min="7103" max="7103" width="12" style="7" bestFit="1" customWidth="1"/>
    <col min="7104" max="7105" width="10.42578125" style="7" bestFit="1" customWidth="1"/>
    <col min="7106" max="7106" width="14" style="7" bestFit="1" customWidth="1"/>
    <col min="7107" max="7107" width="10.28515625" style="7" bestFit="1" customWidth="1"/>
    <col min="7108" max="7108" width="8.7109375" style="7" bestFit="1" customWidth="1"/>
    <col min="7109" max="7109" width="0.85546875" style="7" customWidth="1"/>
    <col min="7110" max="7112" width="9.140625" style="7"/>
    <col min="7113" max="7113" width="16.85546875" style="7" customWidth="1"/>
    <col min="7114" max="7349" width="9.140625" style="7"/>
    <col min="7350" max="7350" width="5.85546875" style="7" customWidth="1"/>
    <col min="7351" max="7351" width="7.85546875" style="7" bestFit="1" customWidth="1"/>
    <col min="7352" max="7352" width="0.85546875" style="7" customWidth="1"/>
    <col min="7353" max="7353" width="8.7109375" style="7" bestFit="1" customWidth="1"/>
    <col min="7354" max="7354" width="0.85546875" style="7" customWidth="1"/>
    <col min="7355" max="7355" width="9.5703125" style="7" customWidth="1"/>
    <col min="7356" max="7356" width="0.85546875" style="7" customWidth="1"/>
    <col min="7357" max="7357" width="8.7109375" style="7" bestFit="1" customWidth="1"/>
    <col min="7358" max="7358" width="0.85546875" style="7" customWidth="1"/>
    <col min="7359" max="7359" width="12" style="7" bestFit="1" customWidth="1"/>
    <col min="7360" max="7361" width="10.42578125" style="7" bestFit="1" customWidth="1"/>
    <col min="7362" max="7362" width="14" style="7" bestFit="1" customWidth="1"/>
    <col min="7363" max="7363" width="10.28515625" style="7" bestFit="1" customWidth="1"/>
    <col min="7364" max="7364" width="8.7109375" style="7" bestFit="1" customWidth="1"/>
    <col min="7365" max="7365" width="0.85546875" style="7" customWidth="1"/>
    <col min="7366" max="7368" width="9.140625" style="7"/>
    <col min="7369" max="7369" width="16.85546875" style="7" customWidth="1"/>
    <col min="7370" max="7605" width="9.140625" style="7"/>
    <col min="7606" max="7606" width="5.85546875" style="7" customWidth="1"/>
    <col min="7607" max="7607" width="7.85546875" style="7" bestFit="1" customWidth="1"/>
    <col min="7608" max="7608" width="0.85546875" style="7" customWidth="1"/>
    <col min="7609" max="7609" width="8.7109375" style="7" bestFit="1" customWidth="1"/>
    <col min="7610" max="7610" width="0.85546875" style="7" customWidth="1"/>
    <col min="7611" max="7611" width="9.5703125" style="7" customWidth="1"/>
    <col min="7612" max="7612" width="0.85546875" style="7" customWidth="1"/>
    <col min="7613" max="7613" width="8.7109375" style="7" bestFit="1" customWidth="1"/>
    <col min="7614" max="7614" width="0.85546875" style="7" customWidth="1"/>
    <col min="7615" max="7615" width="12" style="7" bestFit="1" customWidth="1"/>
    <col min="7616" max="7617" width="10.42578125" style="7" bestFit="1" customWidth="1"/>
    <col min="7618" max="7618" width="14" style="7" bestFit="1" customWidth="1"/>
    <col min="7619" max="7619" width="10.28515625" style="7" bestFit="1" customWidth="1"/>
    <col min="7620" max="7620" width="8.7109375" style="7" bestFit="1" customWidth="1"/>
    <col min="7621" max="7621" width="0.85546875" style="7" customWidth="1"/>
    <col min="7622" max="7624" width="9.140625" style="7"/>
    <col min="7625" max="7625" width="16.85546875" style="7" customWidth="1"/>
    <col min="7626" max="7861" width="9.140625" style="7"/>
    <col min="7862" max="7862" width="5.85546875" style="7" customWidth="1"/>
    <col min="7863" max="7863" width="7.85546875" style="7" bestFit="1" customWidth="1"/>
    <col min="7864" max="7864" width="0.85546875" style="7" customWidth="1"/>
    <col min="7865" max="7865" width="8.7109375" style="7" bestFit="1" customWidth="1"/>
    <col min="7866" max="7866" width="0.85546875" style="7" customWidth="1"/>
    <col min="7867" max="7867" width="9.5703125" style="7" customWidth="1"/>
    <col min="7868" max="7868" width="0.85546875" style="7" customWidth="1"/>
    <col min="7869" max="7869" width="8.7109375" style="7" bestFit="1" customWidth="1"/>
    <col min="7870" max="7870" width="0.85546875" style="7" customWidth="1"/>
    <col min="7871" max="7871" width="12" style="7" bestFit="1" customWidth="1"/>
    <col min="7872" max="7873" width="10.42578125" style="7" bestFit="1" customWidth="1"/>
    <col min="7874" max="7874" width="14" style="7" bestFit="1" customWidth="1"/>
    <col min="7875" max="7875" width="10.28515625" style="7" bestFit="1" customWidth="1"/>
    <col min="7876" max="7876" width="8.7109375" style="7" bestFit="1" customWidth="1"/>
    <col min="7877" max="7877" width="0.85546875" style="7" customWidth="1"/>
    <col min="7878" max="7880" width="9.140625" style="7"/>
    <col min="7881" max="7881" width="16.85546875" style="7" customWidth="1"/>
    <col min="7882" max="8117" width="9.140625" style="7"/>
    <col min="8118" max="8118" width="5.85546875" style="7" customWidth="1"/>
    <col min="8119" max="8119" width="7.85546875" style="7" bestFit="1" customWidth="1"/>
    <col min="8120" max="8120" width="0.85546875" style="7" customWidth="1"/>
    <col min="8121" max="8121" width="8.7109375" style="7" bestFit="1" customWidth="1"/>
    <col min="8122" max="8122" width="0.85546875" style="7" customWidth="1"/>
    <col min="8123" max="8123" width="9.5703125" style="7" customWidth="1"/>
    <col min="8124" max="8124" width="0.85546875" style="7" customWidth="1"/>
    <col min="8125" max="8125" width="8.7109375" style="7" bestFit="1" customWidth="1"/>
    <col min="8126" max="8126" width="0.85546875" style="7" customWidth="1"/>
    <col min="8127" max="8127" width="12" style="7" bestFit="1" customWidth="1"/>
    <col min="8128" max="8129" width="10.42578125" style="7" bestFit="1" customWidth="1"/>
    <col min="8130" max="8130" width="14" style="7" bestFit="1" customWidth="1"/>
    <col min="8131" max="8131" width="10.28515625" style="7" bestFit="1" customWidth="1"/>
    <col min="8132" max="8132" width="8.7109375" style="7" bestFit="1" customWidth="1"/>
    <col min="8133" max="8133" width="0.85546875" style="7" customWidth="1"/>
    <col min="8134" max="8136" width="9.140625" style="7"/>
    <col min="8137" max="8137" width="16.85546875" style="7" customWidth="1"/>
    <col min="8138" max="8373" width="9.140625" style="7"/>
    <col min="8374" max="8374" width="5.85546875" style="7" customWidth="1"/>
    <col min="8375" max="8375" width="7.85546875" style="7" bestFit="1" customWidth="1"/>
    <col min="8376" max="8376" width="0.85546875" style="7" customWidth="1"/>
    <col min="8377" max="8377" width="8.7109375" style="7" bestFit="1" customWidth="1"/>
    <col min="8378" max="8378" width="0.85546875" style="7" customWidth="1"/>
    <col min="8379" max="8379" width="9.5703125" style="7" customWidth="1"/>
    <col min="8380" max="8380" width="0.85546875" style="7" customWidth="1"/>
    <col min="8381" max="8381" width="8.7109375" style="7" bestFit="1" customWidth="1"/>
    <col min="8382" max="8382" width="0.85546875" style="7" customWidth="1"/>
    <col min="8383" max="8383" width="12" style="7" bestFit="1" customWidth="1"/>
    <col min="8384" max="8385" width="10.42578125" style="7" bestFit="1" customWidth="1"/>
    <col min="8386" max="8386" width="14" style="7" bestFit="1" customWidth="1"/>
    <col min="8387" max="8387" width="10.28515625" style="7" bestFit="1" customWidth="1"/>
    <col min="8388" max="8388" width="8.7109375" style="7" bestFit="1" customWidth="1"/>
    <col min="8389" max="8389" width="0.85546875" style="7" customWidth="1"/>
    <col min="8390" max="8392" width="9.140625" style="7"/>
    <col min="8393" max="8393" width="16.85546875" style="7" customWidth="1"/>
    <col min="8394" max="8629" width="9.140625" style="7"/>
    <col min="8630" max="8630" width="5.85546875" style="7" customWidth="1"/>
    <col min="8631" max="8631" width="7.85546875" style="7" bestFit="1" customWidth="1"/>
    <col min="8632" max="8632" width="0.85546875" style="7" customWidth="1"/>
    <col min="8633" max="8633" width="8.7109375" style="7" bestFit="1" customWidth="1"/>
    <col min="8634" max="8634" width="0.85546875" style="7" customWidth="1"/>
    <col min="8635" max="8635" width="9.5703125" style="7" customWidth="1"/>
    <col min="8636" max="8636" width="0.85546875" style="7" customWidth="1"/>
    <col min="8637" max="8637" width="8.7109375" style="7" bestFit="1" customWidth="1"/>
    <col min="8638" max="8638" width="0.85546875" style="7" customWidth="1"/>
    <col min="8639" max="8639" width="12" style="7" bestFit="1" customWidth="1"/>
    <col min="8640" max="8641" width="10.42578125" style="7" bestFit="1" customWidth="1"/>
    <col min="8642" max="8642" width="14" style="7" bestFit="1" customWidth="1"/>
    <col min="8643" max="8643" width="10.28515625" style="7" bestFit="1" customWidth="1"/>
    <col min="8644" max="8644" width="8.7109375" style="7" bestFit="1" customWidth="1"/>
    <col min="8645" max="8645" width="0.85546875" style="7" customWidth="1"/>
    <col min="8646" max="8648" width="9.140625" style="7"/>
    <col min="8649" max="8649" width="16.85546875" style="7" customWidth="1"/>
    <col min="8650" max="8885" width="9.140625" style="7"/>
    <col min="8886" max="8886" width="5.85546875" style="7" customWidth="1"/>
    <col min="8887" max="8887" width="7.85546875" style="7" bestFit="1" customWidth="1"/>
    <col min="8888" max="8888" width="0.85546875" style="7" customWidth="1"/>
    <col min="8889" max="8889" width="8.7109375" style="7" bestFit="1" customWidth="1"/>
    <col min="8890" max="8890" width="0.85546875" style="7" customWidth="1"/>
    <col min="8891" max="8891" width="9.5703125" style="7" customWidth="1"/>
    <col min="8892" max="8892" width="0.85546875" style="7" customWidth="1"/>
    <col min="8893" max="8893" width="8.7109375" style="7" bestFit="1" customWidth="1"/>
    <col min="8894" max="8894" width="0.85546875" style="7" customWidth="1"/>
    <col min="8895" max="8895" width="12" style="7" bestFit="1" customWidth="1"/>
    <col min="8896" max="8897" width="10.42578125" style="7" bestFit="1" customWidth="1"/>
    <col min="8898" max="8898" width="14" style="7" bestFit="1" customWidth="1"/>
    <col min="8899" max="8899" width="10.28515625" style="7" bestFit="1" customWidth="1"/>
    <col min="8900" max="8900" width="8.7109375" style="7" bestFit="1" customWidth="1"/>
    <col min="8901" max="8901" width="0.85546875" style="7" customWidth="1"/>
    <col min="8902" max="8904" width="9.140625" style="7"/>
    <col min="8905" max="8905" width="16.85546875" style="7" customWidth="1"/>
    <col min="8906" max="9141" width="9.140625" style="7"/>
    <col min="9142" max="9142" width="5.85546875" style="7" customWidth="1"/>
    <col min="9143" max="9143" width="7.85546875" style="7" bestFit="1" customWidth="1"/>
    <col min="9144" max="9144" width="0.85546875" style="7" customWidth="1"/>
    <col min="9145" max="9145" width="8.7109375" style="7" bestFit="1" customWidth="1"/>
    <col min="9146" max="9146" width="0.85546875" style="7" customWidth="1"/>
    <col min="9147" max="9147" width="9.5703125" style="7" customWidth="1"/>
    <col min="9148" max="9148" width="0.85546875" style="7" customWidth="1"/>
    <col min="9149" max="9149" width="8.7109375" style="7" bestFit="1" customWidth="1"/>
    <col min="9150" max="9150" width="0.85546875" style="7" customWidth="1"/>
    <col min="9151" max="9151" width="12" style="7" bestFit="1" customWidth="1"/>
    <col min="9152" max="9153" width="10.42578125" style="7" bestFit="1" customWidth="1"/>
    <col min="9154" max="9154" width="14" style="7" bestFit="1" customWidth="1"/>
    <col min="9155" max="9155" width="10.28515625" style="7" bestFit="1" customWidth="1"/>
    <col min="9156" max="9156" width="8.7109375" style="7" bestFit="1" customWidth="1"/>
    <col min="9157" max="9157" width="0.85546875" style="7" customWidth="1"/>
    <col min="9158" max="9160" width="9.140625" style="7"/>
    <col min="9161" max="9161" width="16.85546875" style="7" customWidth="1"/>
    <col min="9162" max="9397" width="9.140625" style="7"/>
    <col min="9398" max="9398" width="5.85546875" style="7" customWidth="1"/>
    <col min="9399" max="9399" width="7.85546875" style="7" bestFit="1" customWidth="1"/>
    <col min="9400" max="9400" width="0.85546875" style="7" customWidth="1"/>
    <col min="9401" max="9401" width="8.7109375" style="7" bestFit="1" customWidth="1"/>
    <col min="9402" max="9402" width="0.85546875" style="7" customWidth="1"/>
    <col min="9403" max="9403" width="9.5703125" style="7" customWidth="1"/>
    <col min="9404" max="9404" width="0.85546875" style="7" customWidth="1"/>
    <col min="9405" max="9405" width="8.7109375" style="7" bestFit="1" customWidth="1"/>
    <col min="9406" max="9406" width="0.85546875" style="7" customWidth="1"/>
    <col min="9407" max="9407" width="12" style="7" bestFit="1" customWidth="1"/>
    <col min="9408" max="9409" width="10.42578125" style="7" bestFit="1" customWidth="1"/>
    <col min="9410" max="9410" width="14" style="7" bestFit="1" customWidth="1"/>
    <col min="9411" max="9411" width="10.28515625" style="7" bestFit="1" customWidth="1"/>
    <col min="9412" max="9412" width="8.7109375" style="7" bestFit="1" customWidth="1"/>
    <col min="9413" max="9413" width="0.85546875" style="7" customWidth="1"/>
    <col min="9414" max="9416" width="9.140625" style="7"/>
    <col min="9417" max="9417" width="16.85546875" style="7" customWidth="1"/>
    <col min="9418" max="9653" width="9.140625" style="7"/>
    <col min="9654" max="9654" width="5.85546875" style="7" customWidth="1"/>
    <col min="9655" max="9655" width="7.85546875" style="7" bestFit="1" customWidth="1"/>
    <col min="9656" max="9656" width="0.85546875" style="7" customWidth="1"/>
    <col min="9657" max="9657" width="8.7109375" style="7" bestFit="1" customWidth="1"/>
    <col min="9658" max="9658" width="0.85546875" style="7" customWidth="1"/>
    <col min="9659" max="9659" width="9.5703125" style="7" customWidth="1"/>
    <col min="9660" max="9660" width="0.85546875" style="7" customWidth="1"/>
    <col min="9661" max="9661" width="8.7109375" style="7" bestFit="1" customWidth="1"/>
    <col min="9662" max="9662" width="0.85546875" style="7" customWidth="1"/>
    <col min="9663" max="9663" width="12" style="7" bestFit="1" customWidth="1"/>
    <col min="9664" max="9665" width="10.42578125" style="7" bestFit="1" customWidth="1"/>
    <col min="9666" max="9666" width="14" style="7" bestFit="1" customWidth="1"/>
    <col min="9667" max="9667" width="10.28515625" style="7" bestFit="1" customWidth="1"/>
    <col min="9668" max="9668" width="8.7109375" style="7" bestFit="1" customWidth="1"/>
    <col min="9669" max="9669" width="0.85546875" style="7" customWidth="1"/>
    <col min="9670" max="9672" width="9.140625" style="7"/>
    <col min="9673" max="9673" width="16.85546875" style="7" customWidth="1"/>
    <col min="9674" max="9909" width="9.140625" style="7"/>
    <col min="9910" max="9910" width="5.85546875" style="7" customWidth="1"/>
    <col min="9911" max="9911" width="7.85546875" style="7" bestFit="1" customWidth="1"/>
    <col min="9912" max="9912" width="0.85546875" style="7" customWidth="1"/>
    <col min="9913" max="9913" width="8.7109375" style="7" bestFit="1" customWidth="1"/>
    <col min="9914" max="9914" width="0.85546875" style="7" customWidth="1"/>
    <col min="9915" max="9915" width="9.5703125" style="7" customWidth="1"/>
    <col min="9916" max="9916" width="0.85546875" style="7" customWidth="1"/>
    <col min="9917" max="9917" width="8.7109375" style="7" bestFit="1" customWidth="1"/>
    <col min="9918" max="9918" width="0.85546875" style="7" customWidth="1"/>
    <col min="9919" max="9919" width="12" style="7" bestFit="1" customWidth="1"/>
    <col min="9920" max="9921" width="10.42578125" style="7" bestFit="1" customWidth="1"/>
    <col min="9922" max="9922" width="14" style="7" bestFit="1" customWidth="1"/>
    <col min="9923" max="9923" width="10.28515625" style="7" bestFit="1" customWidth="1"/>
    <col min="9924" max="9924" width="8.7109375" style="7" bestFit="1" customWidth="1"/>
    <col min="9925" max="9925" width="0.85546875" style="7" customWidth="1"/>
    <col min="9926" max="9928" width="9.140625" style="7"/>
    <col min="9929" max="9929" width="16.85546875" style="7" customWidth="1"/>
    <col min="9930" max="10165" width="9.140625" style="7"/>
    <col min="10166" max="10166" width="5.85546875" style="7" customWidth="1"/>
    <col min="10167" max="10167" width="7.85546875" style="7" bestFit="1" customWidth="1"/>
    <col min="10168" max="10168" width="0.85546875" style="7" customWidth="1"/>
    <col min="10169" max="10169" width="8.7109375" style="7" bestFit="1" customWidth="1"/>
    <col min="10170" max="10170" width="0.85546875" style="7" customWidth="1"/>
    <col min="10171" max="10171" width="9.5703125" style="7" customWidth="1"/>
    <col min="10172" max="10172" width="0.85546875" style="7" customWidth="1"/>
    <col min="10173" max="10173" width="8.7109375" style="7" bestFit="1" customWidth="1"/>
    <col min="10174" max="10174" width="0.85546875" style="7" customWidth="1"/>
    <col min="10175" max="10175" width="12" style="7" bestFit="1" customWidth="1"/>
    <col min="10176" max="10177" width="10.42578125" style="7" bestFit="1" customWidth="1"/>
    <col min="10178" max="10178" width="14" style="7" bestFit="1" customWidth="1"/>
    <col min="10179" max="10179" width="10.28515625" style="7" bestFit="1" customWidth="1"/>
    <col min="10180" max="10180" width="8.7109375" style="7" bestFit="1" customWidth="1"/>
    <col min="10181" max="10181" width="0.85546875" style="7" customWidth="1"/>
    <col min="10182" max="10184" width="9.140625" style="7"/>
    <col min="10185" max="10185" width="16.85546875" style="7" customWidth="1"/>
    <col min="10186" max="10421" width="9.140625" style="7"/>
    <col min="10422" max="10422" width="5.85546875" style="7" customWidth="1"/>
    <col min="10423" max="10423" width="7.85546875" style="7" bestFit="1" customWidth="1"/>
    <col min="10424" max="10424" width="0.85546875" style="7" customWidth="1"/>
    <col min="10425" max="10425" width="8.7109375" style="7" bestFit="1" customWidth="1"/>
    <col min="10426" max="10426" width="0.85546875" style="7" customWidth="1"/>
    <col min="10427" max="10427" width="9.5703125" style="7" customWidth="1"/>
    <col min="10428" max="10428" width="0.85546875" style="7" customWidth="1"/>
    <col min="10429" max="10429" width="8.7109375" style="7" bestFit="1" customWidth="1"/>
    <col min="10430" max="10430" width="0.85546875" style="7" customWidth="1"/>
    <col min="10431" max="10431" width="12" style="7" bestFit="1" customWidth="1"/>
    <col min="10432" max="10433" width="10.42578125" style="7" bestFit="1" customWidth="1"/>
    <col min="10434" max="10434" width="14" style="7" bestFit="1" customWidth="1"/>
    <col min="10435" max="10435" width="10.28515625" style="7" bestFit="1" customWidth="1"/>
    <col min="10436" max="10436" width="8.7109375" style="7" bestFit="1" customWidth="1"/>
    <col min="10437" max="10437" width="0.85546875" style="7" customWidth="1"/>
    <col min="10438" max="10440" width="9.140625" style="7"/>
    <col min="10441" max="10441" width="16.85546875" style="7" customWidth="1"/>
    <col min="10442" max="10677" width="9.140625" style="7"/>
    <col min="10678" max="10678" width="5.85546875" style="7" customWidth="1"/>
    <col min="10679" max="10679" width="7.85546875" style="7" bestFit="1" customWidth="1"/>
    <col min="10680" max="10680" width="0.85546875" style="7" customWidth="1"/>
    <col min="10681" max="10681" width="8.7109375" style="7" bestFit="1" customWidth="1"/>
    <col min="10682" max="10682" width="0.85546875" style="7" customWidth="1"/>
    <col min="10683" max="10683" width="9.5703125" style="7" customWidth="1"/>
    <col min="10684" max="10684" width="0.85546875" style="7" customWidth="1"/>
    <col min="10685" max="10685" width="8.7109375" style="7" bestFit="1" customWidth="1"/>
    <col min="10686" max="10686" width="0.85546875" style="7" customWidth="1"/>
    <col min="10687" max="10687" width="12" style="7" bestFit="1" customWidth="1"/>
    <col min="10688" max="10689" width="10.42578125" style="7" bestFit="1" customWidth="1"/>
    <col min="10690" max="10690" width="14" style="7" bestFit="1" customWidth="1"/>
    <col min="10691" max="10691" width="10.28515625" style="7" bestFit="1" customWidth="1"/>
    <col min="10692" max="10692" width="8.7109375" style="7" bestFit="1" customWidth="1"/>
    <col min="10693" max="10693" width="0.85546875" style="7" customWidth="1"/>
    <col min="10694" max="10696" width="9.140625" style="7"/>
    <col min="10697" max="10697" width="16.85546875" style="7" customWidth="1"/>
    <col min="10698" max="10933" width="9.140625" style="7"/>
    <col min="10934" max="10934" width="5.85546875" style="7" customWidth="1"/>
    <col min="10935" max="10935" width="7.85546875" style="7" bestFit="1" customWidth="1"/>
    <col min="10936" max="10936" width="0.85546875" style="7" customWidth="1"/>
    <col min="10937" max="10937" width="8.7109375" style="7" bestFit="1" customWidth="1"/>
    <col min="10938" max="10938" width="0.85546875" style="7" customWidth="1"/>
    <col min="10939" max="10939" width="9.5703125" style="7" customWidth="1"/>
    <col min="10940" max="10940" width="0.85546875" style="7" customWidth="1"/>
    <col min="10941" max="10941" width="8.7109375" style="7" bestFit="1" customWidth="1"/>
    <col min="10942" max="10942" width="0.85546875" style="7" customWidth="1"/>
    <col min="10943" max="10943" width="12" style="7" bestFit="1" customWidth="1"/>
    <col min="10944" max="10945" width="10.42578125" style="7" bestFit="1" customWidth="1"/>
    <col min="10946" max="10946" width="14" style="7" bestFit="1" customWidth="1"/>
    <col min="10947" max="10947" width="10.28515625" style="7" bestFit="1" customWidth="1"/>
    <col min="10948" max="10948" width="8.7109375" style="7" bestFit="1" customWidth="1"/>
    <col min="10949" max="10949" width="0.85546875" style="7" customWidth="1"/>
    <col min="10950" max="10952" width="9.140625" style="7"/>
    <col min="10953" max="10953" width="16.85546875" style="7" customWidth="1"/>
    <col min="10954" max="11189" width="9.140625" style="7"/>
    <col min="11190" max="11190" width="5.85546875" style="7" customWidth="1"/>
    <col min="11191" max="11191" width="7.85546875" style="7" bestFit="1" customWidth="1"/>
    <col min="11192" max="11192" width="0.85546875" style="7" customWidth="1"/>
    <col min="11193" max="11193" width="8.7109375" style="7" bestFit="1" customWidth="1"/>
    <col min="11194" max="11194" width="0.85546875" style="7" customWidth="1"/>
    <col min="11195" max="11195" width="9.5703125" style="7" customWidth="1"/>
    <col min="11196" max="11196" width="0.85546875" style="7" customWidth="1"/>
    <col min="11197" max="11197" width="8.7109375" style="7" bestFit="1" customWidth="1"/>
    <col min="11198" max="11198" width="0.85546875" style="7" customWidth="1"/>
    <col min="11199" max="11199" width="12" style="7" bestFit="1" customWidth="1"/>
    <col min="11200" max="11201" width="10.42578125" style="7" bestFit="1" customWidth="1"/>
    <col min="11202" max="11202" width="14" style="7" bestFit="1" customWidth="1"/>
    <col min="11203" max="11203" width="10.28515625" style="7" bestFit="1" customWidth="1"/>
    <col min="11204" max="11204" width="8.7109375" style="7" bestFit="1" customWidth="1"/>
    <col min="11205" max="11205" width="0.85546875" style="7" customWidth="1"/>
    <col min="11206" max="11208" width="9.140625" style="7"/>
    <col min="11209" max="11209" width="16.85546875" style="7" customWidth="1"/>
    <col min="11210" max="11445" width="9.140625" style="7"/>
    <col min="11446" max="11446" width="5.85546875" style="7" customWidth="1"/>
    <col min="11447" max="11447" width="7.85546875" style="7" bestFit="1" customWidth="1"/>
    <col min="11448" max="11448" width="0.85546875" style="7" customWidth="1"/>
    <col min="11449" max="11449" width="8.7109375" style="7" bestFit="1" customWidth="1"/>
    <col min="11450" max="11450" width="0.85546875" style="7" customWidth="1"/>
    <col min="11451" max="11451" width="9.5703125" style="7" customWidth="1"/>
    <col min="11452" max="11452" width="0.85546875" style="7" customWidth="1"/>
    <col min="11453" max="11453" width="8.7109375" style="7" bestFit="1" customWidth="1"/>
    <col min="11454" max="11454" width="0.85546875" style="7" customWidth="1"/>
    <col min="11455" max="11455" width="12" style="7" bestFit="1" customWidth="1"/>
    <col min="11456" max="11457" width="10.42578125" style="7" bestFit="1" customWidth="1"/>
    <col min="11458" max="11458" width="14" style="7" bestFit="1" customWidth="1"/>
    <col min="11459" max="11459" width="10.28515625" style="7" bestFit="1" customWidth="1"/>
    <col min="11460" max="11460" width="8.7109375" style="7" bestFit="1" customWidth="1"/>
    <col min="11461" max="11461" width="0.85546875" style="7" customWidth="1"/>
    <col min="11462" max="11464" width="9.140625" style="7"/>
    <col min="11465" max="11465" width="16.85546875" style="7" customWidth="1"/>
    <col min="11466" max="11701" width="9.140625" style="7"/>
    <col min="11702" max="11702" width="5.85546875" style="7" customWidth="1"/>
    <col min="11703" max="11703" width="7.85546875" style="7" bestFit="1" customWidth="1"/>
    <col min="11704" max="11704" width="0.85546875" style="7" customWidth="1"/>
    <col min="11705" max="11705" width="8.7109375" style="7" bestFit="1" customWidth="1"/>
    <col min="11706" max="11706" width="0.85546875" style="7" customWidth="1"/>
    <col min="11707" max="11707" width="9.5703125" style="7" customWidth="1"/>
    <col min="11708" max="11708" width="0.85546875" style="7" customWidth="1"/>
    <col min="11709" max="11709" width="8.7109375" style="7" bestFit="1" customWidth="1"/>
    <col min="11710" max="11710" width="0.85546875" style="7" customWidth="1"/>
    <col min="11711" max="11711" width="12" style="7" bestFit="1" customWidth="1"/>
    <col min="11712" max="11713" width="10.42578125" style="7" bestFit="1" customWidth="1"/>
    <col min="11714" max="11714" width="14" style="7" bestFit="1" customWidth="1"/>
    <col min="11715" max="11715" width="10.28515625" style="7" bestFit="1" customWidth="1"/>
    <col min="11716" max="11716" width="8.7109375" style="7" bestFit="1" customWidth="1"/>
    <col min="11717" max="11717" width="0.85546875" style="7" customWidth="1"/>
    <col min="11718" max="11720" width="9.140625" style="7"/>
    <col min="11721" max="11721" width="16.85546875" style="7" customWidth="1"/>
    <col min="11722" max="11957" width="9.140625" style="7"/>
    <col min="11958" max="11958" width="5.85546875" style="7" customWidth="1"/>
    <col min="11959" max="11959" width="7.85546875" style="7" bestFit="1" customWidth="1"/>
    <col min="11960" max="11960" width="0.85546875" style="7" customWidth="1"/>
    <col min="11961" max="11961" width="8.7109375" style="7" bestFit="1" customWidth="1"/>
    <col min="11962" max="11962" width="0.85546875" style="7" customWidth="1"/>
    <col min="11963" max="11963" width="9.5703125" style="7" customWidth="1"/>
    <col min="11964" max="11964" width="0.85546875" style="7" customWidth="1"/>
    <col min="11965" max="11965" width="8.7109375" style="7" bestFit="1" customWidth="1"/>
    <col min="11966" max="11966" width="0.85546875" style="7" customWidth="1"/>
    <col min="11967" max="11967" width="12" style="7" bestFit="1" customWidth="1"/>
    <col min="11968" max="11969" width="10.42578125" style="7" bestFit="1" customWidth="1"/>
    <col min="11970" max="11970" width="14" style="7" bestFit="1" customWidth="1"/>
    <col min="11971" max="11971" width="10.28515625" style="7" bestFit="1" customWidth="1"/>
    <col min="11972" max="11972" width="8.7109375" style="7" bestFit="1" customWidth="1"/>
    <col min="11973" max="11973" width="0.85546875" style="7" customWidth="1"/>
    <col min="11974" max="11976" width="9.140625" style="7"/>
    <col min="11977" max="11977" width="16.85546875" style="7" customWidth="1"/>
    <col min="11978" max="12213" width="9.140625" style="7"/>
    <col min="12214" max="12214" width="5.85546875" style="7" customWidth="1"/>
    <col min="12215" max="12215" width="7.85546875" style="7" bestFit="1" customWidth="1"/>
    <col min="12216" max="12216" width="0.85546875" style="7" customWidth="1"/>
    <col min="12217" max="12217" width="8.7109375" style="7" bestFit="1" customWidth="1"/>
    <col min="12218" max="12218" width="0.85546875" style="7" customWidth="1"/>
    <col min="12219" max="12219" width="9.5703125" style="7" customWidth="1"/>
    <col min="12220" max="12220" width="0.85546875" style="7" customWidth="1"/>
    <col min="12221" max="12221" width="8.7109375" style="7" bestFit="1" customWidth="1"/>
    <col min="12222" max="12222" width="0.85546875" style="7" customWidth="1"/>
    <col min="12223" max="12223" width="12" style="7" bestFit="1" customWidth="1"/>
    <col min="12224" max="12225" width="10.42578125" style="7" bestFit="1" customWidth="1"/>
    <col min="12226" max="12226" width="14" style="7" bestFit="1" customWidth="1"/>
    <col min="12227" max="12227" width="10.28515625" style="7" bestFit="1" customWidth="1"/>
    <col min="12228" max="12228" width="8.7109375" style="7" bestFit="1" customWidth="1"/>
    <col min="12229" max="12229" width="0.85546875" style="7" customWidth="1"/>
    <col min="12230" max="12232" width="9.140625" style="7"/>
    <col min="12233" max="12233" width="16.85546875" style="7" customWidth="1"/>
    <col min="12234" max="12469" width="9.140625" style="7"/>
    <col min="12470" max="12470" width="5.85546875" style="7" customWidth="1"/>
    <col min="12471" max="12471" width="7.85546875" style="7" bestFit="1" customWidth="1"/>
    <col min="12472" max="12472" width="0.85546875" style="7" customWidth="1"/>
    <col min="12473" max="12473" width="8.7109375" style="7" bestFit="1" customWidth="1"/>
    <col min="12474" max="12474" width="0.85546875" style="7" customWidth="1"/>
    <col min="12475" max="12475" width="9.5703125" style="7" customWidth="1"/>
    <col min="12476" max="12476" width="0.85546875" style="7" customWidth="1"/>
    <col min="12477" max="12477" width="8.7109375" style="7" bestFit="1" customWidth="1"/>
    <col min="12478" max="12478" width="0.85546875" style="7" customWidth="1"/>
    <col min="12479" max="12479" width="12" style="7" bestFit="1" customWidth="1"/>
    <col min="12480" max="12481" width="10.42578125" style="7" bestFit="1" customWidth="1"/>
    <col min="12482" max="12482" width="14" style="7" bestFit="1" customWidth="1"/>
    <col min="12483" max="12483" width="10.28515625" style="7" bestFit="1" customWidth="1"/>
    <col min="12484" max="12484" width="8.7109375" style="7" bestFit="1" customWidth="1"/>
    <col min="12485" max="12485" width="0.85546875" style="7" customWidth="1"/>
    <col min="12486" max="12488" width="9.140625" style="7"/>
    <col min="12489" max="12489" width="16.85546875" style="7" customWidth="1"/>
    <col min="12490" max="12725" width="9.140625" style="7"/>
    <col min="12726" max="12726" width="5.85546875" style="7" customWidth="1"/>
    <col min="12727" max="12727" width="7.85546875" style="7" bestFit="1" customWidth="1"/>
    <col min="12728" max="12728" width="0.85546875" style="7" customWidth="1"/>
    <col min="12729" max="12729" width="8.7109375" style="7" bestFit="1" customWidth="1"/>
    <col min="12730" max="12730" width="0.85546875" style="7" customWidth="1"/>
    <col min="12731" max="12731" width="9.5703125" style="7" customWidth="1"/>
    <col min="12732" max="12732" width="0.85546875" style="7" customWidth="1"/>
    <col min="12733" max="12733" width="8.7109375" style="7" bestFit="1" customWidth="1"/>
    <col min="12734" max="12734" width="0.85546875" style="7" customWidth="1"/>
    <col min="12735" max="12735" width="12" style="7" bestFit="1" customWidth="1"/>
    <col min="12736" max="12737" width="10.42578125" style="7" bestFit="1" customWidth="1"/>
    <col min="12738" max="12738" width="14" style="7" bestFit="1" customWidth="1"/>
    <col min="12739" max="12739" width="10.28515625" style="7" bestFit="1" customWidth="1"/>
    <col min="12740" max="12740" width="8.7109375" style="7" bestFit="1" customWidth="1"/>
    <col min="12741" max="12741" width="0.85546875" style="7" customWidth="1"/>
    <col min="12742" max="12744" width="9.140625" style="7"/>
    <col min="12745" max="12745" width="16.85546875" style="7" customWidth="1"/>
    <col min="12746" max="12981" width="9.140625" style="7"/>
    <col min="12982" max="12982" width="5.85546875" style="7" customWidth="1"/>
    <col min="12983" max="12983" width="7.85546875" style="7" bestFit="1" customWidth="1"/>
    <col min="12984" max="12984" width="0.85546875" style="7" customWidth="1"/>
    <col min="12985" max="12985" width="8.7109375" style="7" bestFit="1" customWidth="1"/>
    <col min="12986" max="12986" width="0.85546875" style="7" customWidth="1"/>
    <col min="12987" max="12987" width="9.5703125" style="7" customWidth="1"/>
    <col min="12988" max="12988" width="0.85546875" style="7" customWidth="1"/>
    <col min="12989" max="12989" width="8.7109375" style="7" bestFit="1" customWidth="1"/>
    <col min="12990" max="12990" width="0.85546875" style="7" customWidth="1"/>
    <col min="12991" max="12991" width="12" style="7" bestFit="1" customWidth="1"/>
    <col min="12992" max="12993" width="10.42578125" style="7" bestFit="1" customWidth="1"/>
    <col min="12994" max="12994" width="14" style="7" bestFit="1" customWidth="1"/>
    <col min="12995" max="12995" width="10.28515625" style="7" bestFit="1" customWidth="1"/>
    <col min="12996" max="12996" width="8.7109375" style="7" bestFit="1" customWidth="1"/>
    <col min="12997" max="12997" width="0.85546875" style="7" customWidth="1"/>
    <col min="12998" max="13000" width="9.140625" style="7"/>
    <col min="13001" max="13001" width="16.85546875" style="7" customWidth="1"/>
    <col min="13002" max="13237" width="9.140625" style="7"/>
    <col min="13238" max="13238" width="5.85546875" style="7" customWidth="1"/>
    <col min="13239" max="13239" width="7.85546875" style="7" bestFit="1" customWidth="1"/>
    <col min="13240" max="13240" width="0.85546875" style="7" customWidth="1"/>
    <col min="13241" max="13241" width="8.7109375" style="7" bestFit="1" customWidth="1"/>
    <col min="13242" max="13242" width="0.85546875" style="7" customWidth="1"/>
    <col min="13243" max="13243" width="9.5703125" style="7" customWidth="1"/>
    <col min="13244" max="13244" width="0.85546875" style="7" customWidth="1"/>
    <col min="13245" max="13245" width="8.7109375" style="7" bestFit="1" customWidth="1"/>
    <col min="13246" max="13246" width="0.85546875" style="7" customWidth="1"/>
    <col min="13247" max="13247" width="12" style="7" bestFit="1" customWidth="1"/>
    <col min="13248" max="13249" width="10.42578125" style="7" bestFit="1" customWidth="1"/>
    <col min="13250" max="13250" width="14" style="7" bestFit="1" customWidth="1"/>
    <col min="13251" max="13251" width="10.28515625" style="7" bestFit="1" customWidth="1"/>
    <col min="13252" max="13252" width="8.7109375" style="7" bestFit="1" customWidth="1"/>
    <col min="13253" max="13253" width="0.85546875" style="7" customWidth="1"/>
    <col min="13254" max="13256" width="9.140625" style="7"/>
    <col min="13257" max="13257" width="16.85546875" style="7" customWidth="1"/>
    <col min="13258" max="13493" width="9.140625" style="7"/>
    <col min="13494" max="13494" width="5.85546875" style="7" customWidth="1"/>
    <col min="13495" max="13495" width="7.85546875" style="7" bestFit="1" customWidth="1"/>
    <col min="13496" max="13496" width="0.85546875" style="7" customWidth="1"/>
    <col min="13497" max="13497" width="8.7109375" style="7" bestFit="1" customWidth="1"/>
    <col min="13498" max="13498" width="0.85546875" style="7" customWidth="1"/>
    <col min="13499" max="13499" width="9.5703125" style="7" customWidth="1"/>
    <col min="13500" max="13500" width="0.85546875" style="7" customWidth="1"/>
    <col min="13501" max="13501" width="8.7109375" style="7" bestFit="1" customWidth="1"/>
    <col min="13502" max="13502" width="0.85546875" style="7" customWidth="1"/>
    <col min="13503" max="13503" width="12" style="7" bestFit="1" customWidth="1"/>
    <col min="13504" max="13505" width="10.42578125" style="7" bestFit="1" customWidth="1"/>
    <col min="13506" max="13506" width="14" style="7" bestFit="1" customWidth="1"/>
    <col min="13507" max="13507" width="10.28515625" style="7" bestFit="1" customWidth="1"/>
    <col min="13508" max="13508" width="8.7109375" style="7" bestFit="1" customWidth="1"/>
    <col min="13509" max="13509" width="0.85546875" style="7" customWidth="1"/>
    <col min="13510" max="13512" width="9.140625" style="7"/>
    <col min="13513" max="13513" width="16.85546875" style="7" customWidth="1"/>
    <col min="13514" max="13749" width="9.140625" style="7"/>
    <col min="13750" max="13750" width="5.85546875" style="7" customWidth="1"/>
    <col min="13751" max="13751" width="7.85546875" style="7" bestFit="1" customWidth="1"/>
    <col min="13752" max="13752" width="0.85546875" style="7" customWidth="1"/>
    <col min="13753" max="13753" width="8.7109375" style="7" bestFit="1" customWidth="1"/>
    <col min="13754" max="13754" width="0.85546875" style="7" customWidth="1"/>
    <col min="13755" max="13755" width="9.5703125" style="7" customWidth="1"/>
    <col min="13756" max="13756" width="0.85546875" style="7" customWidth="1"/>
    <col min="13757" max="13757" width="8.7109375" style="7" bestFit="1" customWidth="1"/>
    <col min="13758" max="13758" width="0.85546875" style="7" customWidth="1"/>
    <col min="13759" max="13759" width="12" style="7" bestFit="1" customWidth="1"/>
    <col min="13760" max="13761" width="10.42578125" style="7" bestFit="1" customWidth="1"/>
    <col min="13762" max="13762" width="14" style="7" bestFit="1" customWidth="1"/>
    <col min="13763" max="13763" width="10.28515625" style="7" bestFit="1" customWidth="1"/>
    <col min="13764" max="13764" width="8.7109375" style="7" bestFit="1" customWidth="1"/>
    <col min="13765" max="13765" width="0.85546875" style="7" customWidth="1"/>
    <col min="13766" max="13768" width="9.140625" style="7"/>
    <col min="13769" max="13769" width="16.85546875" style="7" customWidth="1"/>
    <col min="13770" max="14005" width="9.140625" style="7"/>
    <col min="14006" max="14006" width="5.85546875" style="7" customWidth="1"/>
    <col min="14007" max="14007" width="7.85546875" style="7" bestFit="1" customWidth="1"/>
    <col min="14008" max="14008" width="0.85546875" style="7" customWidth="1"/>
    <col min="14009" max="14009" width="8.7109375" style="7" bestFit="1" customWidth="1"/>
    <col min="14010" max="14010" width="0.85546875" style="7" customWidth="1"/>
    <col min="14011" max="14011" width="9.5703125" style="7" customWidth="1"/>
    <col min="14012" max="14012" width="0.85546875" style="7" customWidth="1"/>
    <col min="14013" max="14013" width="8.7109375" style="7" bestFit="1" customWidth="1"/>
    <col min="14014" max="14014" width="0.85546875" style="7" customWidth="1"/>
    <col min="14015" max="14015" width="12" style="7" bestFit="1" customWidth="1"/>
    <col min="14016" max="14017" width="10.42578125" style="7" bestFit="1" customWidth="1"/>
    <col min="14018" max="14018" width="14" style="7" bestFit="1" customWidth="1"/>
    <col min="14019" max="14019" width="10.28515625" style="7" bestFit="1" customWidth="1"/>
    <col min="14020" max="14020" width="8.7109375" style="7" bestFit="1" customWidth="1"/>
    <col min="14021" max="14021" width="0.85546875" style="7" customWidth="1"/>
    <col min="14022" max="14024" width="9.140625" style="7"/>
    <col min="14025" max="14025" width="16.85546875" style="7" customWidth="1"/>
    <col min="14026" max="14261" width="9.140625" style="7"/>
    <col min="14262" max="14262" width="5.85546875" style="7" customWidth="1"/>
    <col min="14263" max="14263" width="7.85546875" style="7" bestFit="1" customWidth="1"/>
    <col min="14264" max="14264" width="0.85546875" style="7" customWidth="1"/>
    <col min="14265" max="14265" width="8.7109375" style="7" bestFit="1" customWidth="1"/>
    <col min="14266" max="14266" width="0.85546875" style="7" customWidth="1"/>
    <col min="14267" max="14267" width="9.5703125" style="7" customWidth="1"/>
    <col min="14268" max="14268" width="0.85546875" style="7" customWidth="1"/>
    <col min="14269" max="14269" width="8.7109375" style="7" bestFit="1" customWidth="1"/>
    <col min="14270" max="14270" width="0.85546875" style="7" customWidth="1"/>
    <col min="14271" max="14271" width="12" style="7" bestFit="1" customWidth="1"/>
    <col min="14272" max="14273" width="10.42578125" style="7" bestFit="1" customWidth="1"/>
    <col min="14274" max="14274" width="14" style="7" bestFit="1" customWidth="1"/>
    <col min="14275" max="14275" width="10.28515625" style="7" bestFit="1" customWidth="1"/>
    <col min="14276" max="14276" width="8.7109375" style="7" bestFit="1" customWidth="1"/>
    <col min="14277" max="14277" width="0.85546875" style="7" customWidth="1"/>
    <col min="14278" max="14280" width="9.140625" style="7"/>
    <col min="14281" max="14281" width="16.85546875" style="7" customWidth="1"/>
    <col min="14282" max="14517" width="9.140625" style="7"/>
    <col min="14518" max="14518" width="5.85546875" style="7" customWidth="1"/>
    <col min="14519" max="14519" width="7.85546875" style="7" bestFit="1" customWidth="1"/>
    <col min="14520" max="14520" width="0.85546875" style="7" customWidth="1"/>
    <col min="14521" max="14521" width="8.7109375" style="7" bestFit="1" customWidth="1"/>
    <col min="14522" max="14522" width="0.85546875" style="7" customWidth="1"/>
    <col min="14523" max="14523" width="9.5703125" style="7" customWidth="1"/>
    <col min="14524" max="14524" width="0.85546875" style="7" customWidth="1"/>
    <col min="14525" max="14525" width="8.7109375" style="7" bestFit="1" customWidth="1"/>
    <col min="14526" max="14526" width="0.85546875" style="7" customWidth="1"/>
    <col min="14527" max="14527" width="12" style="7" bestFit="1" customWidth="1"/>
    <col min="14528" max="14529" width="10.42578125" style="7" bestFit="1" customWidth="1"/>
    <col min="14530" max="14530" width="14" style="7" bestFit="1" customWidth="1"/>
    <col min="14531" max="14531" width="10.28515625" style="7" bestFit="1" customWidth="1"/>
    <col min="14532" max="14532" width="8.7109375" style="7" bestFit="1" customWidth="1"/>
    <col min="14533" max="14533" width="0.85546875" style="7" customWidth="1"/>
    <col min="14534" max="14536" width="9.140625" style="7"/>
    <col min="14537" max="14537" width="16.85546875" style="7" customWidth="1"/>
    <col min="14538" max="14773" width="9.140625" style="7"/>
    <col min="14774" max="14774" width="5.85546875" style="7" customWidth="1"/>
    <col min="14775" max="14775" width="7.85546875" style="7" bestFit="1" customWidth="1"/>
    <col min="14776" max="14776" width="0.85546875" style="7" customWidth="1"/>
    <col min="14777" max="14777" width="8.7109375" style="7" bestFit="1" customWidth="1"/>
    <col min="14778" max="14778" width="0.85546875" style="7" customWidth="1"/>
    <col min="14779" max="14779" width="9.5703125" style="7" customWidth="1"/>
    <col min="14780" max="14780" width="0.85546875" style="7" customWidth="1"/>
    <col min="14781" max="14781" width="8.7109375" style="7" bestFit="1" customWidth="1"/>
    <col min="14782" max="14782" width="0.85546875" style="7" customWidth="1"/>
    <col min="14783" max="14783" width="12" style="7" bestFit="1" customWidth="1"/>
    <col min="14784" max="14785" width="10.42578125" style="7" bestFit="1" customWidth="1"/>
    <col min="14786" max="14786" width="14" style="7" bestFit="1" customWidth="1"/>
    <col min="14787" max="14787" width="10.28515625" style="7" bestFit="1" customWidth="1"/>
    <col min="14788" max="14788" width="8.7109375" style="7" bestFit="1" customWidth="1"/>
    <col min="14789" max="14789" width="0.85546875" style="7" customWidth="1"/>
    <col min="14790" max="14792" width="9.140625" style="7"/>
    <col min="14793" max="14793" width="16.85546875" style="7" customWidth="1"/>
    <col min="14794" max="15029" width="9.140625" style="7"/>
    <col min="15030" max="15030" width="5.85546875" style="7" customWidth="1"/>
    <col min="15031" max="15031" width="7.85546875" style="7" bestFit="1" customWidth="1"/>
    <col min="15032" max="15032" width="0.85546875" style="7" customWidth="1"/>
    <col min="15033" max="15033" width="8.7109375" style="7" bestFit="1" customWidth="1"/>
    <col min="15034" max="15034" width="0.85546875" style="7" customWidth="1"/>
    <col min="15035" max="15035" width="9.5703125" style="7" customWidth="1"/>
    <col min="15036" max="15036" width="0.85546875" style="7" customWidth="1"/>
    <col min="15037" max="15037" width="8.7109375" style="7" bestFit="1" customWidth="1"/>
    <col min="15038" max="15038" width="0.85546875" style="7" customWidth="1"/>
    <col min="15039" max="15039" width="12" style="7" bestFit="1" customWidth="1"/>
    <col min="15040" max="15041" width="10.42578125" style="7" bestFit="1" customWidth="1"/>
    <col min="15042" max="15042" width="14" style="7" bestFit="1" customWidth="1"/>
    <col min="15043" max="15043" width="10.28515625" style="7" bestFit="1" customWidth="1"/>
    <col min="15044" max="15044" width="8.7109375" style="7" bestFit="1" customWidth="1"/>
    <col min="15045" max="15045" width="0.85546875" style="7" customWidth="1"/>
    <col min="15046" max="15048" width="9.140625" style="7"/>
    <col min="15049" max="15049" width="16.85546875" style="7" customWidth="1"/>
    <col min="15050" max="15285" width="9.140625" style="7"/>
    <col min="15286" max="15286" width="5.85546875" style="7" customWidth="1"/>
    <col min="15287" max="15287" width="7.85546875" style="7" bestFit="1" customWidth="1"/>
    <col min="15288" max="15288" width="0.85546875" style="7" customWidth="1"/>
    <col min="15289" max="15289" width="8.7109375" style="7" bestFit="1" customWidth="1"/>
    <col min="15290" max="15290" width="0.85546875" style="7" customWidth="1"/>
    <col min="15291" max="15291" width="9.5703125" style="7" customWidth="1"/>
    <col min="15292" max="15292" width="0.85546875" style="7" customWidth="1"/>
    <col min="15293" max="15293" width="8.7109375" style="7" bestFit="1" customWidth="1"/>
    <col min="15294" max="15294" width="0.85546875" style="7" customWidth="1"/>
    <col min="15295" max="15295" width="12" style="7" bestFit="1" customWidth="1"/>
    <col min="15296" max="15297" width="10.42578125" style="7" bestFit="1" customWidth="1"/>
    <col min="15298" max="15298" width="14" style="7" bestFit="1" customWidth="1"/>
    <col min="15299" max="15299" width="10.28515625" style="7" bestFit="1" customWidth="1"/>
    <col min="15300" max="15300" width="8.7109375" style="7" bestFit="1" customWidth="1"/>
    <col min="15301" max="15301" width="0.85546875" style="7" customWidth="1"/>
    <col min="15302" max="15304" width="9.140625" style="7"/>
    <col min="15305" max="15305" width="16.85546875" style="7" customWidth="1"/>
    <col min="15306" max="15541" width="9.140625" style="7"/>
    <col min="15542" max="15542" width="5.85546875" style="7" customWidth="1"/>
    <col min="15543" max="15543" width="7.85546875" style="7" bestFit="1" customWidth="1"/>
    <col min="15544" max="15544" width="0.85546875" style="7" customWidth="1"/>
    <col min="15545" max="15545" width="8.7109375" style="7" bestFit="1" customWidth="1"/>
    <col min="15546" max="15546" width="0.85546875" style="7" customWidth="1"/>
    <col min="15547" max="15547" width="9.5703125" style="7" customWidth="1"/>
    <col min="15548" max="15548" width="0.85546875" style="7" customWidth="1"/>
    <col min="15549" max="15549" width="8.7109375" style="7" bestFit="1" customWidth="1"/>
    <col min="15550" max="15550" width="0.85546875" style="7" customWidth="1"/>
    <col min="15551" max="15551" width="12" style="7" bestFit="1" customWidth="1"/>
    <col min="15552" max="15553" width="10.42578125" style="7" bestFit="1" customWidth="1"/>
    <col min="15554" max="15554" width="14" style="7" bestFit="1" customWidth="1"/>
    <col min="15555" max="15555" width="10.28515625" style="7" bestFit="1" customWidth="1"/>
    <col min="15556" max="15556" width="8.7109375" style="7" bestFit="1" customWidth="1"/>
    <col min="15557" max="15557" width="0.85546875" style="7" customWidth="1"/>
    <col min="15558" max="15560" width="9.140625" style="7"/>
    <col min="15561" max="15561" width="16.85546875" style="7" customWidth="1"/>
    <col min="15562" max="15797" width="9.140625" style="7"/>
    <col min="15798" max="15798" width="5.85546875" style="7" customWidth="1"/>
    <col min="15799" max="15799" width="7.85546875" style="7" bestFit="1" customWidth="1"/>
    <col min="15800" max="15800" width="0.85546875" style="7" customWidth="1"/>
    <col min="15801" max="15801" width="8.7109375" style="7" bestFit="1" customWidth="1"/>
    <col min="15802" max="15802" width="0.85546875" style="7" customWidth="1"/>
    <col min="15803" max="15803" width="9.5703125" style="7" customWidth="1"/>
    <col min="15804" max="15804" width="0.85546875" style="7" customWidth="1"/>
    <col min="15805" max="15805" width="8.7109375" style="7" bestFit="1" customWidth="1"/>
    <col min="15806" max="15806" width="0.85546875" style="7" customWidth="1"/>
    <col min="15807" max="15807" width="12" style="7" bestFit="1" customWidth="1"/>
    <col min="15808" max="15809" width="10.42578125" style="7" bestFit="1" customWidth="1"/>
    <col min="15810" max="15810" width="14" style="7" bestFit="1" customWidth="1"/>
    <col min="15811" max="15811" width="10.28515625" style="7" bestFit="1" customWidth="1"/>
    <col min="15812" max="15812" width="8.7109375" style="7" bestFit="1" customWidth="1"/>
    <col min="15813" max="15813" width="0.85546875" style="7" customWidth="1"/>
    <col min="15814" max="15816" width="9.140625" style="7"/>
    <col min="15817" max="15817" width="16.85546875" style="7" customWidth="1"/>
    <col min="15818" max="16053" width="9.140625" style="7"/>
    <col min="16054" max="16054" width="5.85546875" style="7" customWidth="1"/>
    <col min="16055" max="16055" width="7.85546875" style="7" bestFit="1" customWidth="1"/>
    <col min="16056" max="16056" width="0.85546875" style="7" customWidth="1"/>
    <col min="16057" max="16057" width="8.7109375" style="7" bestFit="1" customWidth="1"/>
    <col min="16058" max="16058" width="0.85546875" style="7" customWidth="1"/>
    <col min="16059" max="16059" width="9.5703125" style="7" customWidth="1"/>
    <col min="16060" max="16060" width="0.85546875" style="7" customWidth="1"/>
    <col min="16061" max="16061" width="8.7109375" style="7" bestFit="1" customWidth="1"/>
    <col min="16062" max="16062" width="0.85546875" style="7" customWidth="1"/>
    <col min="16063" max="16063" width="12" style="7" bestFit="1" customWidth="1"/>
    <col min="16064" max="16065" width="10.42578125" style="7" bestFit="1" customWidth="1"/>
    <col min="16066" max="16066" width="14" style="7" bestFit="1" customWidth="1"/>
    <col min="16067" max="16067" width="10.28515625" style="7" bestFit="1" customWidth="1"/>
    <col min="16068" max="16068" width="8.7109375" style="7" bestFit="1" customWidth="1"/>
    <col min="16069" max="16069" width="0.85546875" style="7" customWidth="1"/>
    <col min="16070" max="16072" width="9.140625" style="7"/>
    <col min="16073" max="16073" width="16.85546875" style="7" customWidth="1"/>
    <col min="16074" max="16384" width="9.140625" style="7"/>
  </cols>
  <sheetData>
    <row r="1" spans="1:26" s="47" customFormat="1" ht="14.25" x14ac:dyDescent="0.2">
      <c r="A1" s="69" t="s">
        <v>132</v>
      </c>
      <c r="B1" s="37"/>
      <c r="C1" s="37"/>
      <c r="F1" s="37"/>
      <c r="G1" s="37"/>
      <c r="H1" s="37"/>
      <c r="I1" s="37"/>
      <c r="L1" s="37"/>
      <c r="M1" s="37"/>
      <c r="N1" s="37"/>
      <c r="O1" s="37"/>
      <c r="R1" s="37"/>
      <c r="U1" s="37"/>
      <c r="V1" s="147"/>
      <c r="W1" s="145"/>
      <c r="Z1" s="147"/>
    </row>
    <row r="2" spans="1:26" ht="21" customHeight="1" x14ac:dyDescent="0.2">
      <c r="A2" s="70" t="s">
        <v>130</v>
      </c>
      <c r="B2" s="92"/>
      <c r="C2" s="92"/>
      <c r="D2" s="46"/>
      <c r="E2" s="46"/>
      <c r="F2" s="92"/>
      <c r="G2" s="92"/>
      <c r="H2" s="92"/>
      <c r="I2" s="92"/>
      <c r="J2" s="6"/>
      <c r="K2" s="6"/>
      <c r="L2" s="92"/>
      <c r="M2" s="92"/>
      <c r="N2" s="92"/>
      <c r="O2" s="92"/>
      <c r="P2" s="6"/>
      <c r="Q2" s="6"/>
      <c r="R2" s="92"/>
      <c r="S2" s="6"/>
      <c r="T2" s="6"/>
      <c r="U2" s="92"/>
      <c r="V2" s="6"/>
      <c r="W2" s="92"/>
    </row>
    <row r="3" spans="1:26" x14ac:dyDescent="0.2">
      <c r="A3" s="23"/>
      <c r="B3" s="34">
        <v>2010</v>
      </c>
      <c r="C3" s="34"/>
      <c r="D3" s="34">
        <v>2011</v>
      </c>
      <c r="E3" s="34"/>
      <c r="F3" s="34">
        <v>2012</v>
      </c>
      <c r="G3" s="34"/>
      <c r="H3" s="34">
        <v>2013</v>
      </c>
      <c r="I3" s="34"/>
      <c r="J3" s="34">
        <v>2014</v>
      </c>
      <c r="K3" s="34"/>
      <c r="L3" s="34">
        <v>2015</v>
      </c>
      <c r="M3" s="34"/>
      <c r="N3" s="34">
        <v>2016</v>
      </c>
      <c r="O3" s="34"/>
      <c r="P3" s="34">
        <v>2017</v>
      </c>
      <c r="Q3" s="14"/>
      <c r="R3" s="14">
        <v>2018</v>
      </c>
      <c r="S3" s="91"/>
      <c r="T3" s="14">
        <v>2019</v>
      </c>
      <c r="U3" s="91"/>
      <c r="V3" s="7"/>
      <c r="W3" s="7"/>
      <c r="X3" s="138"/>
      <c r="Z3" s="7"/>
    </row>
    <row r="4" spans="1:26" s="96" customFormat="1" ht="27" customHeight="1" x14ac:dyDescent="0.2">
      <c r="A4" s="181" t="s">
        <v>114</v>
      </c>
      <c r="B4" s="74" t="s">
        <v>4</v>
      </c>
      <c r="C4" s="74" t="s">
        <v>3</v>
      </c>
      <c r="D4" s="74" t="s">
        <v>4</v>
      </c>
      <c r="E4" s="74" t="s">
        <v>3</v>
      </c>
      <c r="F4" s="74" t="s">
        <v>4</v>
      </c>
      <c r="G4" s="74" t="s">
        <v>3</v>
      </c>
      <c r="H4" s="74" t="s">
        <v>4</v>
      </c>
      <c r="I4" s="74" t="s">
        <v>3</v>
      </c>
      <c r="J4" s="74" t="s">
        <v>4</v>
      </c>
      <c r="K4" s="74" t="s">
        <v>3</v>
      </c>
      <c r="L4" s="74" t="s">
        <v>4</v>
      </c>
      <c r="M4" s="74" t="s">
        <v>3</v>
      </c>
      <c r="N4" s="74" t="s">
        <v>4</v>
      </c>
      <c r="O4" s="146" t="s">
        <v>3</v>
      </c>
      <c r="P4" s="74" t="s">
        <v>4</v>
      </c>
      <c r="Q4" s="146" t="s">
        <v>3</v>
      </c>
      <c r="R4" s="35" t="s">
        <v>4</v>
      </c>
      <c r="S4" s="145" t="s">
        <v>3</v>
      </c>
      <c r="T4" s="35" t="s">
        <v>4</v>
      </c>
      <c r="U4" s="145" t="s">
        <v>3</v>
      </c>
    </row>
    <row r="5" spans="1:26" s="237" customFormat="1" ht="15.75" customHeight="1" x14ac:dyDescent="0.2">
      <c r="A5" s="101" t="s">
        <v>168</v>
      </c>
      <c r="B5" s="226" t="s">
        <v>4</v>
      </c>
      <c r="C5" s="226" t="s">
        <v>3</v>
      </c>
      <c r="D5" s="226" t="s">
        <v>4</v>
      </c>
      <c r="E5" s="226" t="s">
        <v>3</v>
      </c>
      <c r="F5" s="226" t="s">
        <v>4</v>
      </c>
      <c r="G5" s="226" t="s">
        <v>3</v>
      </c>
      <c r="H5" s="226" t="s">
        <v>4</v>
      </c>
      <c r="I5" s="226" t="s">
        <v>3</v>
      </c>
      <c r="J5" s="226" t="s">
        <v>4</v>
      </c>
      <c r="K5" s="226" t="s">
        <v>3</v>
      </c>
      <c r="L5" s="226" t="s">
        <v>4</v>
      </c>
      <c r="M5" s="226" t="s">
        <v>3</v>
      </c>
      <c r="N5" s="226" t="s">
        <v>4</v>
      </c>
      <c r="O5" s="94" t="s">
        <v>3</v>
      </c>
      <c r="P5" s="226" t="s">
        <v>4</v>
      </c>
      <c r="Q5" s="94" t="s">
        <v>3</v>
      </c>
      <c r="R5" s="236" t="s">
        <v>4</v>
      </c>
      <c r="S5" s="243" t="s">
        <v>3</v>
      </c>
      <c r="T5" s="236" t="s">
        <v>4</v>
      </c>
      <c r="U5" s="97" t="s">
        <v>3</v>
      </c>
    </row>
    <row r="6" spans="1:26" s="237" customFormat="1" ht="15.75" customHeight="1" x14ac:dyDescent="0.2">
      <c r="A6" s="101" t="s">
        <v>153</v>
      </c>
      <c r="B6" s="226" t="s">
        <v>4</v>
      </c>
      <c r="C6" s="226" t="s">
        <v>3</v>
      </c>
      <c r="D6" s="226" t="s">
        <v>4</v>
      </c>
      <c r="E6" s="226" t="s">
        <v>3</v>
      </c>
      <c r="F6" s="226" t="s">
        <v>4</v>
      </c>
      <c r="G6" s="226" t="s">
        <v>3</v>
      </c>
      <c r="H6" s="226" t="s">
        <v>4</v>
      </c>
      <c r="I6" s="226" t="s">
        <v>3</v>
      </c>
      <c r="J6" s="226" t="s">
        <v>4</v>
      </c>
      <c r="K6" s="226" t="s">
        <v>3</v>
      </c>
      <c r="L6" s="226" t="s">
        <v>4</v>
      </c>
      <c r="M6" s="226" t="s">
        <v>3</v>
      </c>
      <c r="N6" s="226" t="s">
        <v>4</v>
      </c>
      <c r="O6" s="94" t="s">
        <v>3</v>
      </c>
      <c r="P6" s="226" t="s">
        <v>4</v>
      </c>
      <c r="Q6" s="94" t="s">
        <v>3</v>
      </c>
      <c r="R6" s="236" t="s">
        <v>4</v>
      </c>
      <c r="S6" s="243" t="s">
        <v>3</v>
      </c>
      <c r="T6" s="236" t="s">
        <v>4</v>
      </c>
      <c r="U6" s="97" t="s">
        <v>3</v>
      </c>
    </row>
    <row r="7" spans="1:26" s="96" customFormat="1" ht="15.75" customHeight="1" x14ac:dyDescent="0.2">
      <c r="A7" s="101" t="s">
        <v>154</v>
      </c>
      <c r="B7" s="93" t="s">
        <v>4</v>
      </c>
      <c r="C7" s="93" t="s">
        <v>3</v>
      </c>
      <c r="D7" s="93" t="s">
        <v>4</v>
      </c>
      <c r="E7" s="93" t="s">
        <v>3</v>
      </c>
      <c r="F7" s="93" t="s">
        <v>4</v>
      </c>
      <c r="G7" s="93" t="s">
        <v>3</v>
      </c>
      <c r="H7" s="93" t="s">
        <v>4</v>
      </c>
      <c r="I7" s="93" t="s">
        <v>3</v>
      </c>
      <c r="J7" s="93" t="s">
        <v>4</v>
      </c>
      <c r="K7" s="93" t="s">
        <v>3</v>
      </c>
      <c r="L7" s="93" t="s">
        <v>4</v>
      </c>
      <c r="M7" s="93" t="s">
        <v>3</v>
      </c>
      <c r="N7" s="93" t="s">
        <v>4</v>
      </c>
      <c r="O7" s="94" t="s">
        <v>3</v>
      </c>
      <c r="P7" s="93" t="s">
        <v>4</v>
      </c>
      <c r="Q7" s="94"/>
      <c r="R7" s="161" t="s">
        <v>4</v>
      </c>
      <c r="S7" s="243"/>
      <c r="T7" s="161" t="s">
        <v>4</v>
      </c>
      <c r="U7" s="97" t="s">
        <v>3</v>
      </c>
    </row>
    <row r="8" spans="1:26" s="96" customFormat="1" ht="15.75" customHeight="1" x14ac:dyDescent="0.2">
      <c r="A8" s="159" t="s">
        <v>28</v>
      </c>
      <c r="B8" s="160" t="s">
        <v>4</v>
      </c>
      <c r="C8" s="160" t="s">
        <v>3</v>
      </c>
      <c r="D8" s="160" t="s">
        <v>4</v>
      </c>
      <c r="E8" s="160" t="s">
        <v>3</v>
      </c>
      <c r="F8" s="160" t="s">
        <v>4</v>
      </c>
      <c r="G8" s="160" t="s">
        <v>3</v>
      </c>
      <c r="H8" s="160" t="s">
        <v>4</v>
      </c>
      <c r="I8" s="160" t="s">
        <v>3</v>
      </c>
      <c r="J8" s="160" t="s">
        <v>4</v>
      </c>
      <c r="K8" s="160" t="s">
        <v>3</v>
      </c>
      <c r="L8" s="160" t="s">
        <v>4</v>
      </c>
      <c r="M8" s="160" t="s">
        <v>3</v>
      </c>
      <c r="N8" s="160" t="s">
        <v>4</v>
      </c>
      <c r="O8" s="127" t="s">
        <v>3</v>
      </c>
      <c r="P8" s="160" t="s">
        <v>4</v>
      </c>
      <c r="Q8" s="127" t="s">
        <v>3</v>
      </c>
      <c r="R8" s="162" t="s">
        <v>4</v>
      </c>
      <c r="S8" s="129" t="s">
        <v>3</v>
      </c>
      <c r="T8" s="162" t="s">
        <v>4</v>
      </c>
      <c r="U8" s="129" t="s">
        <v>3</v>
      </c>
    </row>
    <row r="9" spans="1:26" s="96" customFormat="1" ht="31.5" customHeight="1" x14ac:dyDescent="0.2">
      <c r="A9" s="181" t="s">
        <v>73</v>
      </c>
      <c r="B9" s="74">
        <v>1275.3699999999999</v>
      </c>
      <c r="C9" s="74" t="s">
        <v>3</v>
      </c>
      <c r="D9" s="74">
        <v>1333.2049999999999</v>
      </c>
      <c r="E9" s="74" t="s">
        <v>3</v>
      </c>
      <c r="F9" s="74">
        <v>1368.6079999999999</v>
      </c>
      <c r="G9" s="74" t="s">
        <v>3</v>
      </c>
      <c r="H9" s="74">
        <v>1420.9158</v>
      </c>
      <c r="I9" s="74" t="s">
        <v>3</v>
      </c>
      <c r="J9" s="74">
        <v>1434.6563000000001</v>
      </c>
      <c r="K9" s="74" t="s">
        <v>3</v>
      </c>
      <c r="L9" s="74">
        <v>1482.6469999999999</v>
      </c>
      <c r="M9" s="74" t="s">
        <v>3</v>
      </c>
      <c r="N9" s="74">
        <v>1547.5541000000001</v>
      </c>
      <c r="O9" s="146" t="s">
        <v>3</v>
      </c>
      <c r="P9" s="74">
        <v>1568.8476000000001</v>
      </c>
      <c r="Q9" s="146" t="s">
        <v>3</v>
      </c>
      <c r="R9" s="74">
        <v>1620.364</v>
      </c>
      <c r="S9" s="145" t="s">
        <v>21</v>
      </c>
      <c r="T9" s="74">
        <v>1660.7086999999999</v>
      </c>
      <c r="U9" s="145" t="s">
        <v>3</v>
      </c>
    </row>
    <row r="10" spans="1:26" s="96" customFormat="1" ht="15.75" customHeight="1" x14ac:dyDescent="0.2">
      <c r="A10" s="101" t="s">
        <v>168</v>
      </c>
      <c r="B10" s="242" t="s">
        <v>4</v>
      </c>
      <c r="C10" s="94" t="s">
        <v>3</v>
      </c>
      <c r="D10" s="226" t="s">
        <v>4</v>
      </c>
      <c r="E10" s="94" t="s">
        <v>3</v>
      </c>
      <c r="F10" s="226" t="s">
        <v>4</v>
      </c>
      <c r="G10" s="94" t="s">
        <v>3</v>
      </c>
      <c r="H10" s="226" t="s">
        <v>4</v>
      </c>
      <c r="I10" s="94" t="s">
        <v>3</v>
      </c>
      <c r="J10" s="226" t="s">
        <v>4</v>
      </c>
      <c r="K10" s="94" t="s">
        <v>3</v>
      </c>
      <c r="L10" s="226" t="s">
        <v>4</v>
      </c>
      <c r="M10" s="94" t="s">
        <v>3</v>
      </c>
      <c r="N10" s="93" t="s">
        <v>4</v>
      </c>
      <c r="O10" s="94" t="s">
        <v>3</v>
      </c>
      <c r="P10" s="93">
        <v>712.88250000000005</v>
      </c>
      <c r="Q10" s="94" t="s">
        <v>3</v>
      </c>
      <c r="R10" s="93">
        <v>718.59389999999996</v>
      </c>
      <c r="S10" s="243" t="s">
        <v>21</v>
      </c>
      <c r="T10" s="93">
        <v>731.68309999999997</v>
      </c>
      <c r="U10" s="243" t="s">
        <v>3</v>
      </c>
    </row>
    <row r="11" spans="1:26" s="96" customFormat="1" ht="15" customHeight="1" x14ac:dyDescent="0.2">
      <c r="A11" s="101" t="s">
        <v>153</v>
      </c>
      <c r="B11" s="242" t="s">
        <v>4</v>
      </c>
      <c r="C11" s="227" t="s">
        <v>3</v>
      </c>
      <c r="D11" s="227" t="s">
        <v>4</v>
      </c>
      <c r="E11" s="227" t="s">
        <v>3</v>
      </c>
      <c r="F11" s="227" t="s">
        <v>4</v>
      </c>
      <c r="G11" s="227" t="s">
        <v>3</v>
      </c>
      <c r="H11" s="227" t="s">
        <v>4</v>
      </c>
      <c r="I11" s="227" t="s">
        <v>3</v>
      </c>
      <c r="J11" s="227" t="s">
        <v>4</v>
      </c>
      <c r="K11" s="227" t="s">
        <v>3</v>
      </c>
      <c r="L11" s="227" t="s">
        <v>4</v>
      </c>
      <c r="M11" s="95" t="s">
        <v>3</v>
      </c>
      <c r="N11" s="95" t="s">
        <v>4</v>
      </c>
      <c r="O11" s="94" t="s">
        <v>3</v>
      </c>
      <c r="P11" s="95">
        <v>94983.6783</v>
      </c>
      <c r="Q11" s="94" t="s">
        <v>3</v>
      </c>
      <c r="R11" s="95">
        <v>96596.355200000005</v>
      </c>
      <c r="S11" s="243" t="s">
        <v>21</v>
      </c>
      <c r="T11" s="95">
        <v>97822.576799999995</v>
      </c>
      <c r="U11" s="243" t="s">
        <v>3</v>
      </c>
    </row>
    <row r="12" spans="1:26" s="96" customFormat="1" ht="15" customHeight="1" x14ac:dyDescent="0.2">
      <c r="A12" s="101" t="s">
        <v>154</v>
      </c>
      <c r="B12" s="242">
        <v>42030.5694</v>
      </c>
      <c r="C12" s="227" t="s">
        <v>3</v>
      </c>
      <c r="D12" s="227">
        <v>44865.353000000003</v>
      </c>
      <c r="E12" s="227" t="s">
        <v>3</v>
      </c>
      <c r="F12" s="227">
        <v>40531.044999999998</v>
      </c>
      <c r="G12" s="227" t="s">
        <v>3</v>
      </c>
      <c r="H12" s="227">
        <v>51355.648999999998</v>
      </c>
      <c r="I12" s="227" t="s">
        <v>3</v>
      </c>
      <c r="J12" s="227">
        <v>52539.315600000002</v>
      </c>
      <c r="K12" s="227" t="s">
        <v>3</v>
      </c>
      <c r="L12" s="227">
        <v>54253.462</v>
      </c>
      <c r="M12" s="95" t="s">
        <v>3</v>
      </c>
      <c r="N12" s="95">
        <v>56465.3943</v>
      </c>
      <c r="O12" s="94" t="s">
        <v>3</v>
      </c>
      <c r="P12" s="95">
        <v>57031.405299999999</v>
      </c>
      <c r="Q12" s="94" t="s">
        <v>3</v>
      </c>
      <c r="R12" s="95">
        <v>57916.479599999999</v>
      </c>
      <c r="S12" s="243" t="s">
        <v>21</v>
      </c>
      <c r="T12" s="95">
        <v>59033.7238</v>
      </c>
      <c r="U12" s="243" t="s">
        <v>3</v>
      </c>
    </row>
    <row r="13" spans="1:26" s="96" customFormat="1" ht="15.75" customHeight="1" x14ac:dyDescent="0.2">
      <c r="A13" s="168" t="s">
        <v>28</v>
      </c>
      <c r="B13" s="169">
        <v>12890.892</v>
      </c>
      <c r="C13" s="169" t="s">
        <v>3</v>
      </c>
      <c r="D13" s="169">
        <v>13618.133</v>
      </c>
      <c r="E13" s="169" t="s">
        <v>3</v>
      </c>
      <c r="F13" s="169">
        <v>14492.409</v>
      </c>
      <c r="G13" s="169" t="s">
        <v>3</v>
      </c>
      <c r="H13" s="169">
        <v>14390.779</v>
      </c>
      <c r="I13" s="169" t="s">
        <v>3</v>
      </c>
      <c r="J13" s="169">
        <v>15197.725899999999</v>
      </c>
      <c r="K13" s="169" t="s">
        <v>3</v>
      </c>
      <c r="L13" s="169">
        <v>15760.772000000001</v>
      </c>
      <c r="M13" s="169" t="s">
        <v>3</v>
      </c>
      <c r="N13" s="169">
        <v>16061.28</v>
      </c>
      <c r="O13" s="170" t="s">
        <v>3</v>
      </c>
      <c r="P13" s="169">
        <v>16292.910599999999</v>
      </c>
      <c r="Q13" s="170" t="s">
        <v>3</v>
      </c>
      <c r="R13" s="169">
        <v>16648.507900000001</v>
      </c>
      <c r="S13" s="211" t="s">
        <v>21</v>
      </c>
      <c r="T13" s="169">
        <v>17089.5157</v>
      </c>
      <c r="U13" s="211" t="s">
        <v>3</v>
      </c>
    </row>
    <row r="14" spans="1:26" s="96" customFormat="1" ht="48" customHeight="1" x14ac:dyDescent="0.2">
      <c r="A14" s="262" t="s">
        <v>172</v>
      </c>
      <c r="B14" s="262"/>
      <c r="C14" s="262"/>
      <c r="D14" s="262"/>
      <c r="E14" s="262"/>
      <c r="F14" s="262"/>
      <c r="G14" s="262"/>
      <c r="H14" s="262"/>
      <c r="I14" s="262"/>
      <c r="J14" s="262"/>
      <c r="K14" s="262"/>
      <c r="L14" s="262"/>
      <c r="M14" s="262"/>
      <c r="N14" s="262"/>
      <c r="O14" s="262"/>
      <c r="P14" s="262"/>
      <c r="Q14" s="262"/>
      <c r="R14" s="262"/>
      <c r="S14" s="262"/>
      <c r="T14" s="262"/>
      <c r="U14" s="262"/>
      <c r="W14" s="97"/>
    </row>
    <row r="15" spans="1:26" s="238" customFormat="1" ht="26.25" customHeight="1" x14ac:dyDescent="0.2">
      <c r="A15" s="262" t="s">
        <v>155</v>
      </c>
      <c r="B15" s="262"/>
      <c r="C15" s="262"/>
      <c r="D15" s="262"/>
      <c r="E15" s="262"/>
      <c r="F15" s="262"/>
      <c r="G15" s="262"/>
      <c r="H15" s="262"/>
      <c r="I15" s="262"/>
      <c r="J15" s="262"/>
      <c r="K15" s="262"/>
      <c r="L15" s="262"/>
      <c r="M15" s="262"/>
      <c r="N15" s="262"/>
      <c r="O15" s="262"/>
      <c r="P15" s="262"/>
      <c r="Q15" s="262"/>
      <c r="R15" s="262"/>
      <c r="S15" s="262"/>
      <c r="T15" s="262"/>
      <c r="U15" s="262"/>
      <c r="Z15" s="147"/>
    </row>
    <row r="16" spans="1:26" ht="11.25" customHeight="1" x14ac:dyDescent="0.2"/>
    <row r="21" spans="1:1" x14ac:dyDescent="0.2">
      <c r="A21" s="65"/>
    </row>
  </sheetData>
  <mergeCells count="2">
    <mergeCell ref="A15:U15"/>
    <mergeCell ref="A14:U14"/>
  </mergeCells>
  <pageMargins left="0.75" right="0.75" top="1" bottom="1" header="0.5" footer="0.5"/>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dimension ref="A1:X11"/>
  <sheetViews>
    <sheetView zoomScaleNormal="100" workbookViewId="0"/>
  </sheetViews>
  <sheetFormatPr defaultRowHeight="11.25" x14ac:dyDescent="0.2"/>
  <cols>
    <col min="1" max="1" width="46.85546875" style="138" customWidth="1"/>
    <col min="2" max="2" width="7" style="37" bestFit="1" customWidth="1"/>
    <col min="3" max="3" width="1.140625" style="37" bestFit="1" customWidth="1"/>
    <col min="4" max="4" width="5.7109375" style="7" bestFit="1" customWidth="1"/>
    <col min="5" max="5" width="1.140625" style="7" bestFit="1" customWidth="1"/>
    <col min="6" max="6" width="5.7109375" style="37" bestFit="1" customWidth="1"/>
    <col min="7" max="7" width="1.140625" style="37" bestFit="1" customWidth="1"/>
    <col min="8" max="8" width="5.7109375" style="37" bestFit="1" customWidth="1"/>
    <col min="9" max="9" width="1.140625" style="37" bestFit="1" customWidth="1"/>
    <col min="10" max="10" width="5.7109375" style="7" bestFit="1" customWidth="1"/>
    <col min="11" max="11" width="1.140625" style="7" bestFit="1" customWidth="1"/>
    <col min="12" max="12" width="5.7109375" style="37" bestFit="1" customWidth="1"/>
    <col min="13" max="13" width="1.140625" style="37" bestFit="1" customWidth="1"/>
    <col min="14" max="14" width="5.7109375" style="37" bestFit="1" customWidth="1"/>
    <col min="15" max="15" width="1.140625" style="37" bestFit="1" customWidth="1"/>
    <col min="16" max="16" width="5.7109375" style="7" bestFit="1" customWidth="1"/>
    <col min="17" max="17" width="0.7109375" style="7" customWidth="1"/>
    <col min="18" max="18" width="5.7109375" style="37" bestFit="1" customWidth="1"/>
    <col min="19" max="19" width="1.140625" style="7" bestFit="1" customWidth="1"/>
    <col min="20" max="20" width="5.7109375" style="7" bestFit="1" customWidth="1"/>
    <col min="21" max="21" width="1" style="37" customWidth="1"/>
    <col min="22" max="22" width="5.7109375" style="138" bestFit="1" customWidth="1"/>
    <col min="23" max="23" width="1" style="145" customWidth="1"/>
    <col min="24" max="24" width="3.140625" style="145" customWidth="1"/>
    <col min="25" max="215" width="9.140625" style="7"/>
    <col min="216" max="216" width="5.85546875" style="7" customWidth="1"/>
    <col min="217" max="217" width="7.85546875" style="7" bestFit="1" customWidth="1"/>
    <col min="218" max="218" width="0.85546875" style="7" customWidth="1"/>
    <col min="219" max="219" width="8.7109375" style="7" bestFit="1" customWidth="1"/>
    <col min="220" max="220" width="0.85546875" style="7" customWidth="1"/>
    <col min="221" max="221" width="9.5703125" style="7" customWidth="1"/>
    <col min="222" max="222" width="0.85546875" style="7" customWidth="1"/>
    <col min="223" max="223" width="8.7109375" style="7" bestFit="1" customWidth="1"/>
    <col min="224" max="224" width="0.85546875" style="7" customWidth="1"/>
    <col min="225" max="225" width="12" style="7" bestFit="1" customWidth="1"/>
    <col min="226" max="227" width="10.42578125" style="7" bestFit="1" customWidth="1"/>
    <col min="228" max="228" width="14" style="7" bestFit="1" customWidth="1"/>
    <col min="229" max="229" width="10.28515625" style="7" bestFit="1" customWidth="1"/>
    <col min="230" max="230" width="8.7109375" style="7" bestFit="1" customWidth="1"/>
    <col min="231" max="231" width="0.85546875" style="7" customWidth="1"/>
    <col min="232" max="234" width="9.140625" style="7"/>
    <col min="235" max="235" width="16.85546875" style="7" customWidth="1"/>
    <col min="236" max="471" width="9.140625" style="7"/>
    <col min="472" max="472" width="5.85546875" style="7" customWidth="1"/>
    <col min="473" max="473" width="7.85546875" style="7" bestFit="1" customWidth="1"/>
    <col min="474" max="474" width="0.85546875" style="7" customWidth="1"/>
    <col min="475" max="475" width="8.7109375" style="7" bestFit="1" customWidth="1"/>
    <col min="476" max="476" width="0.85546875" style="7" customWidth="1"/>
    <col min="477" max="477" width="9.5703125" style="7" customWidth="1"/>
    <col min="478" max="478" width="0.85546875" style="7" customWidth="1"/>
    <col min="479" max="479" width="8.7109375" style="7" bestFit="1" customWidth="1"/>
    <col min="480" max="480" width="0.85546875" style="7" customWidth="1"/>
    <col min="481" max="481" width="12" style="7" bestFit="1" customWidth="1"/>
    <col min="482" max="483" width="10.42578125" style="7" bestFit="1" customWidth="1"/>
    <col min="484" max="484" width="14" style="7" bestFit="1" customWidth="1"/>
    <col min="485" max="485" width="10.28515625" style="7" bestFit="1" customWidth="1"/>
    <col min="486" max="486" width="8.7109375" style="7" bestFit="1" customWidth="1"/>
    <col min="487" max="487" width="0.85546875" style="7" customWidth="1"/>
    <col min="488" max="490" width="9.140625" style="7"/>
    <col min="491" max="491" width="16.85546875" style="7" customWidth="1"/>
    <col min="492" max="727" width="9.140625" style="7"/>
    <col min="728" max="728" width="5.85546875" style="7" customWidth="1"/>
    <col min="729" max="729" width="7.85546875" style="7" bestFit="1" customWidth="1"/>
    <col min="730" max="730" width="0.85546875" style="7" customWidth="1"/>
    <col min="731" max="731" width="8.7109375" style="7" bestFit="1" customWidth="1"/>
    <col min="732" max="732" width="0.85546875" style="7" customWidth="1"/>
    <col min="733" max="733" width="9.5703125" style="7" customWidth="1"/>
    <col min="734" max="734" width="0.85546875" style="7" customWidth="1"/>
    <col min="735" max="735" width="8.7109375" style="7" bestFit="1" customWidth="1"/>
    <col min="736" max="736" width="0.85546875" style="7" customWidth="1"/>
    <col min="737" max="737" width="12" style="7" bestFit="1" customWidth="1"/>
    <col min="738" max="739" width="10.42578125" style="7" bestFit="1" customWidth="1"/>
    <col min="740" max="740" width="14" style="7" bestFit="1" customWidth="1"/>
    <col min="741" max="741" width="10.28515625" style="7" bestFit="1" customWidth="1"/>
    <col min="742" max="742" width="8.7109375" style="7" bestFit="1" customWidth="1"/>
    <col min="743" max="743" width="0.85546875" style="7" customWidth="1"/>
    <col min="744" max="746" width="9.140625" style="7"/>
    <col min="747" max="747" width="16.85546875" style="7" customWidth="1"/>
    <col min="748" max="983" width="9.140625" style="7"/>
    <col min="984" max="984" width="5.85546875" style="7" customWidth="1"/>
    <col min="985" max="985" width="7.85546875" style="7" bestFit="1" customWidth="1"/>
    <col min="986" max="986" width="0.85546875" style="7" customWidth="1"/>
    <col min="987" max="987" width="8.7109375" style="7" bestFit="1" customWidth="1"/>
    <col min="988" max="988" width="0.85546875" style="7" customWidth="1"/>
    <col min="989" max="989" width="9.5703125" style="7" customWidth="1"/>
    <col min="990" max="990" width="0.85546875" style="7" customWidth="1"/>
    <col min="991" max="991" width="8.7109375" style="7" bestFit="1" customWidth="1"/>
    <col min="992" max="992" width="0.85546875" style="7" customWidth="1"/>
    <col min="993" max="993" width="12" style="7" bestFit="1" customWidth="1"/>
    <col min="994" max="995" width="10.42578125" style="7" bestFit="1" customWidth="1"/>
    <col min="996" max="996" width="14" style="7" bestFit="1" customWidth="1"/>
    <col min="997" max="997" width="10.28515625" style="7" bestFit="1" customWidth="1"/>
    <col min="998" max="998" width="8.7109375" style="7" bestFit="1" customWidth="1"/>
    <col min="999" max="999" width="0.85546875" style="7" customWidth="1"/>
    <col min="1000" max="1002" width="9.140625" style="7"/>
    <col min="1003" max="1003" width="16.85546875" style="7" customWidth="1"/>
    <col min="1004" max="1239" width="9.140625" style="7"/>
    <col min="1240" max="1240" width="5.85546875" style="7" customWidth="1"/>
    <col min="1241" max="1241" width="7.85546875" style="7" bestFit="1" customWidth="1"/>
    <col min="1242" max="1242" width="0.85546875" style="7" customWidth="1"/>
    <col min="1243" max="1243" width="8.7109375" style="7" bestFit="1" customWidth="1"/>
    <col min="1244" max="1244" width="0.85546875" style="7" customWidth="1"/>
    <col min="1245" max="1245" width="9.5703125" style="7" customWidth="1"/>
    <col min="1246" max="1246" width="0.85546875" style="7" customWidth="1"/>
    <col min="1247" max="1247" width="8.7109375" style="7" bestFit="1" customWidth="1"/>
    <col min="1248" max="1248" width="0.85546875" style="7" customWidth="1"/>
    <col min="1249" max="1249" width="12" style="7" bestFit="1" customWidth="1"/>
    <col min="1250" max="1251" width="10.42578125" style="7" bestFit="1" customWidth="1"/>
    <col min="1252" max="1252" width="14" style="7" bestFit="1" customWidth="1"/>
    <col min="1253" max="1253" width="10.28515625" style="7" bestFit="1" customWidth="1"/>
    <col min="1254" max="1254" width="8.7109375" style="7" bestFit="1" customWidth="1"/>
    <col min="1255" max="1255" width="0.85546875" style="7" customWidth="1"/>
    <col min="1256" max="1258" width="9.140625" style="7"/>
    <col min="1259" max="1259" width="16.85546875" style="7" customWidth="1"/>
    <col min="1260" max="1495" width="9.140625" style="7"/>
    <col min="1496" max="1496" width="5.85546875" style="7" customWidth="1"/>
    <col min="1497" max="1497" width="7.85546875" style="7" bestFit="1" customWidth="1"/>
    <col min="1498" max="1498" width="0.85546875" style="7" customWidth="1"/>
    <col min="1499" max="1499" width="8.7109375" style="7" bestFit="1" customWidth="1"/>
    <col min="1500" max="1500" width="0.85546875" style="7" customWidth="1"/>
    <col min="1501" max="1501" width="9.5703125" style="7" customWidth="1"/>
    <col min="1502" max="1502" width="0.85546875" style="7" customWidth="1"/>
    <col min="1503" max="1503" width="8.7109375" style="7" bestFit="1" customWidth="1"/>
    <col min="1504" max="1504" width="0.85546875" style="7" customWidth="1"/>
    <col min="1505" max="1505" width="12" style="7" bestFit="1" customWidth="1"/>
    <col min="1506" max="1507" width="10.42578125" style="7" bestFit="1" customWidth="1"/>
    <col min="1508" max="1508" width="14" style="7" bestFit="1" customWidth="1"/>
    <col min="1509" max="1509" width="10.28515625" style="7" bestFit="1" customWidth="1"/>
    <col min="1510" max="1510" width="8.7109375" style="7" bestFit="1" customWidth="1"/>
    <col min="1511" max="1511" width="0.85546875" style="7" customWidth="1"/>
    <col min="1512" max="1514" width="9.140625" style="7"/>
    <col min="1515" max="1515" width="16.85546875" style="7" customWidth="1"/>
    <col min="1516" max="1751" width="9.140625" style="7"/>
    <col min="1752" max="1752" width="5.85546875" style="7" customWidth="1"/>
    <col min="1753" max="1753" width="7.85546875" style="7" bestFit="1" customWidth="1"/>
    <col min="1754" max="1754" width="0.85546875" style="7" customWidth="1"/>
    <col min="1755" max="1755" width="8.7109375" style="7" bestFit="1" customWidth="1"/>
    <col min="1756" max="1756" width="0.85546875" style="7" customWidth="1"/>
    <col min="1757" max="1757" width="9.5703125" style="7" customWidth="1"/>
    <col min="1758" max="1758" width="0.85546875" style="7" customWidth="1"/>
    <col min="1759" max="1759" width="8.7109375" style="7" bestFit="1" customWidth="1"/>
    <col min="1760" max="1760" width="0.85546875" style="7" customWidth="1"/>
    <col min="1761" max="1761" width="12" style="7" bestFit="1" customWidth="1"/>
    <col min="1762" max="1763" width="10.42578125" style="7" bestFit="1" customWidth="1"/>
    <col min="1764" max="1764" width="14" style="7" bestFit="1" customWidth="1"/>
    <col min="1765" max="1765" width="10.28515625" style="7" bestFit="1" customWidth="1"/>
    <col min="1766" max="1766" width="8.7109375" style="7" bestFit="1" customWidth="1"/>
    <col min="1767" max="1767" width="0.85546875" style="7" customWidth="1"/>
    <col min="1768" max="1770" width="9.140625" style="7"/>
    <col min="1771" max="1771" width="16.85546875" style="7" customWidth="1"/>
    <col min="1772" max="2007" width="9.140625" style="7"/>
    <col min="2008" max="2008" width="5.85546875" style="7" customWidth="1"/>
    <col min="2009" max="2009" width="7.85546875" style="7" bestFit="1" customWidth="1"/>
    <col min="2010" max="2010" width="0.85546875" style="7" customWidth="1"/>
    <col min="2011" max="2011" width="8.7109375" style="7" bestFit="1" customWidth="1"/>
    <col min="2012" max="2012" width="0.85546875" style="7" customWidth="1"/>
    <col min="2013" max="2013" width="9.5703125" style="7" customWidth="1"/>
    <col min="2014" max="2014" width="0.85546875" style="7" customWidth="1"/>
    <col min="2015" max="2015" width="8.7109375" style="7" bestFit="1" customWidth="1"/>
    <col min="2016" max="2016" width="0.85546875" style="7" customWidth="1"/>
    <col min="2017" max="2017" width="12" style="7" bestFit="1" customWidth="1"/>
    <col min="2018" max="2019" width="10.42578125" style="7" bestFit="1" customWidth="1"/>
    <col min="2020" max="2020" width="14" style="7" bestFit="1" customWidth="1"/>
    <col min="2021" max="2021" width="10.28515625" style="7" bestFit="1" customWidth="1"/>
    <col min="2022" max="2022" width="8.7109375" style="7" bestFit="1" customWidth="1"/>
    <col min="2023" max="2023" width="0.85546875" style="7" customWidth="1"/>
    <col min="2024" max="2026" width="9.140625" style="7"/>
    <col min="2027" max="2027" width="16.85546875" style="7" customWidth="1"/>
    <col min="2028" max="2263" width="9.140625" style="7"/>
    <col min="2264" max="2264" width="5.85546875" style="7" customWidth="1"/>
    <col min="2265" max="2265" width="7.85546875" style="7" bestFit="1" customWidth="1"/>
    <col min="2266" max="2266" width="0.85546875" style="7" customWidth="1"/>
    <col min="2267" max="2267" width="8.7109375" style="7" bestFit="1" customWidth="1"/>
    <col min="2268" max="2268" width="0.85546875" style="7" customWidth="1"/>
    <col min="2269" max="2269" width="9.5703125" style="7" customWidth="1"/>
    <col min="2270" max="2270" width="0.85546875" style="7" customWidth="1"/>
    <col min="2271" max="2271" width="8.7109375" style="7" bestFit="1" customWidth="1"/>
    <col min="2272" max="2272" width="0.85546875" style="7" customWidth="1"/>
    <col min="2273" max="2273" width="12" style="7" bestFit="1" customWidth="1"/>
    <col min="2274" max="2275" width="10.42578125" style="7" bestFit="1" customWidth="1"/>
    <col min="2276" max="2276" width="14" style="7" bestFit="1" customWidth="1"/>
    <col min="2277" max="2277" width="10.28515625" style="7" bestFit="1" customWidth="1"/>
    <col min="2278" max="2278" width="8.7109375" style="7" bestFit="1" customWidth="1"/>
    <col min="2279" max="2279" width="0.85546875" style="7" customWidth="1"/>
    <col min="2280" max="2282" width="9.140625" style="7"/>
    <col min="2283" max="2283" width="16.85546875" style="7" customWidth="1"/>
    <col min="2284" max="2519" width="9.140625" style="7"/>
    <col min="2520" max="2520" width="5.85546875" style="7" customWidth="1"/>
    <col min="2521" max="2521" width="7.85546875" style="7" bestFit="1" customWidth="1"/>
    <col min="2522" max="2522" width="0.85546875" style="7" customWidth="1"/>
    <col min="2523" max="2523" width="8.7109375" style="7" bestFit="1" customWidth="1"/>
    <col min="2524" max="2524" width="0.85546875" style="7" customWidth="1"/>
    <col min="2525" max="2525" width="9.5703125" style="7" customWidth="1"/>
    <col min="2526" max="2526" width="0.85546875" style="7" customWidth="1"/>
    <col min="2527" max="2527" width="8.7109375" style="7" bestFit="1" customWidth="1"/>
    <col min="2528" max="2528" width="0.85546875" style="7" customWidth="1"/>
    <col min="2529" max="2529" width="12" style="7" bestFit="1" customWidth="1"/>
    <col min="2530" max="2531" width="10.42578125" style="7" bestFit="1" customWidth="1"/>
    <col min="2532" max="2532" width="14" style="7" bestFit="1" customWidth="1"/>
    <col min="2533" max="2533" width="10.28515625" style="7" bestFit="1" customWidth="1"/>
    <col min="2534" max="2534" width="8.7109375" style="7" bestFit="1" customWidth="1"/>
    <col min="2535" max="2535" width="0.85546875" style="7" customWidth="1"/>
    <col min="2536" max="2538" width="9.140625" style="7"/>
    <col min="2539" max="2539" width="16.85546875" style="7" customWidth="1"/>
    <col min="2540" max="2775" width="9.140625" style="7"/>
    <col min="2776" max="2776" width="5.85546875" style="7" customWidth="1"/>
    <col min="2777" max="2777" width="7.85546875" style="7" bestFit="1" customWidth="1"/>
    <col min="2778" max="2778" width="0.85546875" style="7" customWidth="1"/>
    <col min="2779" max="2779" width="8.7109375" style="7" bestFit="1" customWidth="1"/>
    <col min="2780" max="2780" width="0.85546875" style="7" customWidth="1"/>
    <col min="2781" max="2781" width="9.5703125" style="7" customWidth="1"/>
    <col min="2782" max="2782" width="0.85546875" style="7" customWidth="1"/>
    <col min="2783" max="2783" width="8.7109375" style="7" bestFit="1" customWidth="1"/>
    <col min="2784" max="2784" width="0.85546875" style="7" customWidth="1"/>
    <col min="2785" max="2785" width="12" style="7" bestFit="1" customWidth="1"/>
    <col min="2786" max="2787" width="10.42578125" style="7" bestFit="1" customWidth="1"/>
    <col min="2788" max="2788" width="14" style="7" bestFit="1" customWidth="1"/>
    <col min="2789" max="2789" width="10.28515625" style="7" bestFit="1" customWidth="1"/>
    <col min="2790" max="2790" width="8.7109375" style="7" bestFit="1" customWidth="1"/>
    <col min="2791" max="2791" width="0.85546875" style="7" customWidth="1"/>
    <col min="2792" max="2794" width="9.140625" style="7"/>
    <col min="2795" max="2795" width="16.85546875" style="7" customWidth="1"/>
    <col min="2796" max="3031" width="9.140625" style="7"/>
    <col min="3032" max="3032" width="5.85546875" style="7" customWidth="1"/>
    <col min="3033" max="3033" width="7.85546875" style="7" bestFit="1" customWidth="1"/>
    <col min="3034" max="3034" width="0.85546875" style="7" customWidth="1"/>
    <col min="3035" max="3035" width="8.7109375" style="7" bestFit="1" customWidth="1"/>
    <col min="3036" max="3036" width="0.85546875" style="7" customWidth="1"/>
    <col min="3037" max="3037" width="9.5703125" style="7" customWidth="1"/>
    <col min="3038" max="3038" width="0.85546875" style="7" customWidth="1"/>
    <col min="3039" max="3039" width="8.7109375" style="7" bestFit="1" customWidth="1"/>
    <col min="3040" max="3040" width="0.85546875" style="7" customWidth="1"/>
    <col min="3041" max="3041" width="12" style="7" bestFit="1" customWidth="1"/>
    <col min="3042" max="3043" width="10.42578125" style="7" bestFit="1" customWidth="1"/>
    <col min="3044" max="3044" width="14" style="7" bestFit="1" customWidth="1"/>
    <col min="3045" max="3045" width="10.28515625" style="7" bestFit="1" customWidth="1"/>
    <col min="3046" max="3046" width="8.7109375" style="7" bestFit="1" customWidth="1"/>
    <col min="3047" max="3047" width="0.85546875" style="7" customWidth="1"/>
    <col min="3048" max="3050" width="9.140625" style="7"/>
    <col min="3051" max="3051" width="16.85546875" style="7" customWidth="1"/>
    <col min="3052" max="3287" width="9.140625" style="7"/>
    <col min="3288" max="3288" width="5.85546875" style="7" customWidth="1"/>
    <col min="3289" max="3289" width="7.85546875" style="7" bestFit="1" customWidth="1"/>
    <col min="3290" max="3290" width="0.85546875" style="7" customWidth="1"/>
    <col min="3291" max="3291" width="8.7109375" style="7" bestFit="1" customWidth="1"/>
    <col min="3292" max="3292" width="0.85546875" style="7" customWidth="1"/>
    <col min="3293" max="3293" width="9.5703125" style="7" customWidth="1"/>
    <col min="3294" max="3294" width="0.85546875" style="7" customWidth="1"/>
    <col min="3295" max="3295" width="8.7109375" style="7" bestFit="1" customWidth="1"/>
    <col min="3296" max="3296" width="0.85546875" style="7" customWidth="1"/>
    <col min="3297" max="3297" width="12" style="7" bestFit="1" customWidth="1"/>
    <col min="3298" max="3299" width="10.42578125" style="7" bestFit="1" customWidth="1"/>
    <col min="3300" max="3300" width="14" style="7" bestFit="1" customWidth="1"/>
    <col min="3301" max="3301" width="10.28515625" style="7" bestFit="1" customWidth="1"/>
    <col min="3302" max="3302" width="8.7109375" style="7" bestFit="1" customWidth="1"/>
    <col min="3303" max="3303" width="0.85546875" style="7" customWidth="1"/>
    <col min="3304" max="3306" width="9.140625" style="7"/>
    <col min="3307" max="3307" width="16.85546875" style="7" customWidth="1"/>
    <col min="3308" max="3543" width="9.140625" style="7"/>
    <col min="3544" max="3544" width="5.85546875" style="7" customWidth="1"/>
    <col min="3545" max="3545" width="7.85546875" style="7" bestFit="1" customWidth="1"/>
    <col min="3546" max="3546" width="0.85546875" style="7" customWidth="1"/>
    <col min="3547" max="3547" width="8.7109375" style="7" bestFit="1" customWidth="1"/>
    <col min="3548" max="3548" width="0.85546875" style="7" customWidth="1"/>
    <col min="3549" max="3549" width="9.5703125" style="7" customWidth="1"/>
    <col min="3550" max="3550" width="0.85546875" style="7" customWidth="1"/>
    <col min="3551" max="3551" width="8.7109375" style="7" bestFit="1" customWidth="1"/>
    <col min="3552" max="3552" width="0.85546875" style="7" customWidth="1"/>
    <col min="3553" max="3553" width="12" style="7" bestFit="1" customWidth="1"/>
    <col min="3554" max="3555" width="10.42578125" style="7" bestFit="1" customWidth="1"/>
    <col min="3556" max="3556" width="14" style="7" bestFit="1" customWidth="1"/>
    <col min="3557" max="3557" width="10.28515625" style="7" bestFit="1" customWidth="1"/>
    <col min="3558" max="3558" width="8.7109375" style="7" bestFit="1" customWidth="1"/>
    <col min="3559" max="3559" width="0.85546875" style="7" customWidth="1"/>
    <col min="3560" max="3562" width="9.140625" style="7"/>
    <col min="3563" max="3563" width="16.85546875" style="7" customWidth="1"/>
    <col min="3564" max="3799" width="9.140625" style="7"/>
    <col min="3800" max="3800" width="5.85546875" style="7" customWidth="1"/>
    <col min="3801" max="3801" width="7.85546875" style="7" bestFit="1" customWidth="1"/>
    <col min="3802" max="3802" width="0.85546875" style="7" customWidth="1"/>
    <col min="3803" max="3803" width="8.7109375" style="7" bestFit="1" customWidth="1"/>
    <col min="3804" max="3804" width="0.85546875" style="7" customWidth="1"/>
    <col min="3805" max="3805" width="9.5703125" style="7" customWidth="1"/>
    <col min="3806" max="3806" width="0.85546875" style="7" customWidth="1"/>
    <col min="3807" max="3807" width="8.7109375" style="7" bestFit="1" customWidth="1"/>
    <col min="3808" max="3808" width="0.85546875" style="7" customWidth="1"/>
    <col min="3809" max="3809" width="12" style="7" bestFit="1" customWidth="1"/>
    <col min="3810" max="3811" width="10.42578125" style="7" bestFit="1" customWidth="1"/>
    <col min="3812" max="3812" width="14" style="7" bestFit="1" customWidth="1"/>
    <col min="3813" max="3813" width="10.28515625" style="7" bestFit="1" customWidth="1"/>
    <col min="3814" max="3814" width="8.7109375" style="7" bestFit="1" customWidth="1"/>
    <col min="3815" max="3815" width="0.85546875" style="7" customWidth="1"/>
    <col min="3816" max="3818" width="9.140625" style="7"/>
    <col min="3819" max="3819" width="16.85546875" style="7" customWidth="1"/>
    <col min="3820" max="4055" width="9.140625" style="7"/>
    <col min="4056" max="4056" width="5.85546875" style="7" customWidth="1"/>
    <col min="4057" max="4057" width="7.85546875" style="7" bestFit="1" customWidth="1"/>
    <col min="4058" max="4058" width="0.85546875" style="7" customWidth="1"/>
    <col min="4059" max="4059" width="8.7109375" style="7" bestFit="1" customWidth="1"/>
    <col min="4060" max="4060" width="0.85546875" style="7" customWidth="1"/>
    <col min="4061" max="4061" width="9.5703125" style="7" customWidth="1"/>
    <col min="4062" max="4062" width="0.85546875" style="7" customWidth="1"/>
    <col min="4063" max="4063" width="8.7109375" style="7" bestFit="1" customWidth="1"/>
    <col min="4064" max="4064" width="0.85546875" style="7" customWidth="1"/>
    <col min="4065" max="4065" width="12" style="7" bestFit="1" customWidth="1"/>
    <col min="4066" max="4067" width="10.42578125" style="7" bestFit="1" customWidth="1"/>
    <col min="4068" max="4068" width="14" style="7" bestFit="1" customWidth="1"/>
    <col min="4069" max="4069" width="10.28515625" style="7" bestFit="1" customWidth="1"/>
    <col min="4070" max="4070" width="8.7109375" style="7" bestFit="1" customWidth="1"/>
    <col min="4071" max="4071" width="0.85546875" style="7" customWidth="1"/>
    <col min="4072" max="4074" width="9.140625" style="7"/>
    <col min="4075" max="4075" width="16.85546875" style="7" customWidth="1"/>
    <col min="4076" max="4311" width="9.140625" style="7"/>
    <col min="4312" max="4312" width="5.85546875" style="7" customWidth="1"/>
    <col min="4313" max="4313" width="7.85546875" style="7" bestFit="1" customWidth="1"/>
    <col min="4314" max="4314" width="0.85546875" style="7" customWidth="1"/>
    <col min="4315" max="4315" width="8.7109375" style="7" bestFit="1" customWidth="1"/>
    <col min="4316" max="4316" width="0.85546875" style="7" customWidth="1"/>
    <col min="4317" max="4317" width="9.5703125" style="7" customWidth="1"/>
    <col min="4318" max="4318" width="0.85546875" style="7" customWidth="1"/>
    <col min="4319" max="4319" width="8.7109375" style="7" bestFit="1" customWidth="1"/>
    <col min="4320" max="4320" width="0.85546875" style="7" customWidth="1"/>
    <col min="4321" max="4321" width="12" style="7" bestFit="1" customWidth="1"/>
    <col min="4322" max="4323" width="10.42578125" style="7" bestFit="1" customWidth="1"/>
    <col min="4324" max="4324" width="14" style="7" bestFit="1" customWidth="1"/>
    <col min="4325" max="4325" width="10.28515625" style="7" bestFit="1" customWidth="1"/>
    <col min="4326" max="4326" width="8.7109375" style="7" bestFit="1" customWidth="1"/>
    <col min="4327" max="4327" width="0.85546875" style="7" customWidth="1"/>
    <col min="4328" max="4330" width="9.140625" style="7"/>
    <col min="4331" max="4331" width="16.85546875" style="7" customWidth="1"/>
    <col min="4332" max="4567" width="9.140625" style="7"/>
    <col min="4568" max="4568" width="5.85546875" style="7" customWidth="1"/>
    <col min="4569" max="4569" width="7.85546875" style="7" bestFit="1" customWidth="1"/>
    <col min="4570" max="4570" width="0.85546875" style="7" customWidth="1"/>
    <col min="4571" max="4571" width="8.7109375" style="7" bestFit="1" customWidth="1"/>
    <col min="4572" max="4572" width="0.85546875" style="7" customWidth="1"/>
    <col min="4573" max="4573" width="9.5703125" style="7" customWidth="1"/>
    <col min="4574" max="4574" width="0.85546875" style="7" customWidth="1"/>
    <col min="4575" max="4575" width="8.7109375" style="7" bestFit="1" customWidth="1"/>
    <col min="4576" max="4576" width="0.85546875" style="7" customWidth="1"/>
    <col min="4577" max="4577" width="12" style="7" bestFit="1" customWidth="1"/>
    <col min="4578" max="4579" width="10.42578125" style="7" bestFit="1" customWidth="1"/>
    <col min="4580" max="4580" width="14" style="7" bestFit="1" customWidth="1"/>
    <col min="4581" max="4581" width="10.28515625" style="7" bestFit="1" customWidth="1"/>
    <col min="4582" max="4582" width="8.7109375" style="7" bestFit="1" customWidth="1"/>
    <col min="4583" max="4583" width="0.85546875" style="7" customWidth="1"/>
    <col min="4584" max="4586" width="9.140625" style="7"/>
    <col min="4587" max="4587" width="16.85546875" style="7" customWidth="1"/>
    <col min="4588" max="4823" width="9.140625" style="7"/>
    <col min="4824" max="4824" width="5.85546875" style="7" customWidth="1"/>
    <col min="4825" max="4825" width="7.85546875" style="7" bestFit="1" customWidth="1"/>
    <col min="4826" max="4826" width="0.85546875" style="7" customWidth="1"/>
    <col min="4827" max="4827" width="8.7109375" style="7" bestFit="1" customWidth="1"/>
    <col min="4828" max="4828" width="0.85546875" style="7" customWidth="1"/>
    <col min="4829" max="4829" width="9.5703125" style="7" customWidth="1"/>
    <col min="4830" max="4830" width="0.85546875" style="7" customWidth="1"/>
    <col min="4831" max="4831" width="8.7109375" style="7" bestFit="1" customWidth="1"/>
    <col min="4832" max="4832" width="0.85546875" style="7" customWidth="1"/>
    <col min="4833" max="4833" width="12" style="7" bestFit="1" customWidth="1"/>
    <col min="4834" max="4835" width="10.42578125" style="7" bestFit="1" customWidth="1"/>
    <col min="4836" max="4836" width="14" style="7" bestFit="1" customWidth="1"/>
    <col min="4837" max="4837" width="10.28515625" style="7" bestFit="1" customWidth="1"/>
    <col min="4838" max="4838" width="8.7109375" style="7" bestFit="1" customWidth="1"/>
    <col min="4839" max="4839" width="0.85546875" style="7" customWidth="1"/>
    <col min="4840" max="4842" width="9.140625" style="7"/>
    <col min="4843" max="4843" width="16.85546875" style="7" customWidth="1"/>
    <col min="4844" max="5079" width="9.140625" style="7"/>
    <col min="5080" max="5080" width="5.85546875" style="7" customWidth="1"/>
    <col min="5081" max="5081" width="7.85546875" style="7" bestFit="1" customWidth="1"/>
    <col min="5082" max="5082" width="0.85546875" style="7" customWidth="1"/>
    <col min="5083" max="5083" width="8.7109375" style="7" bestFit="1" customWidth="1"/>
    <col min="5084" max="5084" width="0.85546875" style="7" customWidth="1"/>
    <col min="5085" max="5085" width="9.5703125" style="7" customWidth="1"/>
    <col min="5086" max="5086" width="0.85546875" style="7" customWidth="1"/>
    <col min="5087" max="5087" width="8.7109375" style="7" bestFit="1" customWidth="1"/>
    <col min="5088" max="5088" width="0.85546875" style="7" customWidth="1"/>
    <col min="5089" max="5089" width="12" style="7" bestFit="1" customWidth="1"/>
    <col min="5090" max="5091" width="10.42578125" style="7" bestFit="1" customWidth="1"/>
    <col min="5092" max="5092" width="14" style="7" bestFit="1" customWidth="1"/>
    <col min="5093" max="5093" width="10.28515625" style="7" bestFit="1" customWidth="1"/>
    <col min="5094" max="5094" width="8.7109375" style="7" bestFit="1" customWidth="1"/>
    <col min="5095" max="5095" width="0.85546875" style="7" customWidth="1"/>
    <col min="5096" max="5098" width="9.140625" style="7"/>
    <col min="5099" max="5099" width="16.85546875" style="7" customWidth="1"/>
    <col min="5100" max="5335" width="9.140625" style="7"/>
    <col min="5336" max="5336" width="5.85546875" style="7" customWidth="1"/>
    <col min="5337" max="5337" width="7.85546875" style="7" bestFit="1" customWidth="1"/>
    <col min="5338" max="5338" width="0.85546875" style="7" customWidth="1"/>
    <col min="5339" max="5339" width="8.7109375" style="7" bestFit="1" customWidth="1"/>
    <col min="5340" max="5340" width="0.85546875" style="7" customWidth="1"/>
    <col min="5341" max="5341" width="9.5703125" style="7" customWidth="1"/>
    <col min="5342" max="5342" width="0.85546875" style="7" customWidth="1"/>
    <col min="5343" max="5343" width="8.7109375" style="7" bestFit="1" customWidth="1"/>
    <col min="5344" max="5344" width="0.85546875" style="7" customWidth="1"/>
    <col min="5345" max="5345" width="12" style="7" bestFit="1" customWidth="1"/>
    <col min="5346" max="5347" width="10.42578125" style="7" bestFit="1" customWidth="1"/>
    <col min="5348" max="5348" width="14" style="7" bestFit="1" customWidth="1"/>
    <col min="5349" max="5349" width="10.28515625" style="7" bestFit="1" customWidth="1"/>
    <col min="5350" max="5350" width="8.7109375" style="7" bestFit="1" customWidth="1"/>
    <col min="5351" max="5351" width="0.85546875" style="7" customWidth="1"/>
    <col min="5352" max="5354" width="9.140625" style="7"/>
    <col min="5355" max="5355" width="16.85546875" style="7" customWidth="1"/>
    <col min="5356" max="5591" width="9.140625" style="7"/>
    <col min="5592" max="5592" width="5.85546875" style="7" customWidth="1"/>
    <col min="5593" max="5593" width="7.85546875" style="7" bestFit="1" customWidth="1"/>
    <col min="5594" max="5594" width="0.85546875" style="7" customWidth="1"/>
    <col min="5595" max="5595" width="8.7109375" style="7" bestFit="1" customWidth="1"/>
    <col min="5596" max="5596" width="0.85546875" style="7" customWidth="1"/>
    <col min="5597" max="5597" width="9.5703125" style="7" customWidth="1"/>
    <col min="5598" max="5598" width="0.85546875" style="7" customWidth="1"/>
    <col min="5599" max="5599" width="8.7109375" style="7" bestFit="1" customWidth="1"/>
    <col min="5600" max="5600" width="0.85546875" style="7" customWidth="1"/>
    <col min="5601" max="5601" width="12" style="7" bestFit="1" customWidth="1"/>
    <col min="5602" max="5603" width="10.42578125" style="7" bestFit="1" customWidth="1"/>
    <col min="5604" max="5604" width="14" style="7" bestFit="1" customWidth="1"/>
    <col min="5605" max="5605" width="10.28515625" style="7" bestFit="1" customWidth="1"/>
    <col min="5606" max="5606" width="8.7109375" style="7" bestFit="1" customWidth="1"/>
    <col min="5607" max="5607" width="0.85546875" style="7" customWidth="1"/>
    <col min="5608" max="5610" width="9.140625" style="7"/>
    <col min="5611" max="5611" width="16.85546875" style="7" customWidth="1"/>
    <col min="5612" max="5847" width="9.140625" style="7"/>
    <col min="5848" max="5848" width="5.85546875" style="7" customWidth="1"/>
    <col min="5849" max="5849" width="7.85546875" style="7" bestFit="1" customWidth="1"/>
    <col min="5850" max="5850" width="0.85546875" style="7" customWidth="1"/>
    <col min="5851" max="5851" width="8.7109375" style="7" bestFit="1" customWidth="1"/>
    <col min="5852" max="5852" width="0.85546875" style="7" customWidth="1"/>
    <col min="5853" max="5853" width="9.5703125" style="7" customWidth="1"/>
    <col min="5854" max="5854" width="0.85546875" style="7" customWidth="1"/>
    <col min="5855" max="5855" width="8.7109375" style="7" bestFit="1" customWidth="1"/>
    <col min="5856" max="5856" width="0.85546875" style="7" customWidth="1"/>
    <col min="5857" max="5857" width="12" style="7" bestFit="1" customWidth="1"/>
    <col min="5858" max="5859" width="10.42578125" style="7" bestFit="1" customWidth="1"/>
    <col min="5860" max="5860" width="14" style="7" bestFit="1" customWidth="1"/>
    <col min="5861" max="5861" width="10.28515625" style="7" bestFit="1" customWidth="1"/>
    <col min="5862" max="5862" width="8.7109375" style="7" bestFit="1" customWidth="1"/>
    <col min="5863" max="5863" width="0.85546875" style="7" customWidth="1"/>
    <col min="5864" max="5866" width="9.140625" style="7"/>
    <col min="5867" max="5867" width="16.85546875" style="7" customWidth="1"/>
    <col min="5868" max="6103" width="9.140625" style="7"/>
    <col min="6104" max="6104" width="5.85546875" style="7" customWidth="1"/>
    <col min="6105" max="6105" width="7.85546875" style="7" bestFit="1" customWidth="1"/>
    <col min="6106" max="6106" width="0.85546875" style="7" customWidth="1"/>
    <col min="6107" max="6107" width="8.7109375" style="7" bestFit="1" customWidth="1"/>
    <col min="6108" max="6108" width="0.85546875" style="7" customWidth="1"/>
    <col min="6109" max="6109" width="9.5703125" style="7" customWidth="1"/>
    <col min="6110" max="6110" width="0.85546875" style="7" customWidth="1"/>
    <col min="6111" max="6111" width="8.7109375" style="7" bestFit="1" customWidth="1"/>
    <col min="6112" max="6112" width="0.85546875" style="7" customWidth="1"/>
    <col min="6113" max="6113" width="12" style="7" bestFit="1" customWidth="1"/>
    <col min="6114" max="6115" width="10.42578125" style="7" bestFit="1" customWidth="1"/>
    <col min="6116" max="6116" width="14" style="7" bestFit="1" customWidth="1"/>
    <col min="6117" max="6117" width="10.28515625" style="7" bestFit="1" customWidth="1"/>
    <col min="6118" max="6118" width="8.7109375" style="7" bestFit="1" customWidth="1"/>
    <col min="6119" max="6119" width="0.85546875" style="7" customWidth="1"/>
    <col min="6120" max="6122" width="9.140625" style="7"/>
    <col min="6123" max="6123" width="16.85546875" style="7" customWidth="1"/>
    <col min="6124" max="6359" width="9.140625" style="7"/>
    <col min="6360" max="6360" width="5.85546875" style="7" customWidth="1"/>
    <col min="6361" max="6361" width="7.85546875" style="7" bestFit="1" customWidth="1"/>
    <col min="6362" max="6362" width="0.85546875" style="7" customWidth="1"/>
    <col min="6363" max="6363" width="8.7109375" style="7" bestFit="1" customWidth="1"/>
    <col min="6364" max="6364" width="0.85546875" style="7" customWidth="1"/>
    <col min="6365" max="6365" width="9.5703125" style="7" customWidth="1"/>
    <col min="6366" max="6366" width="0.85546875" style="7" customWidth="1"/>
    <col min="6367" max="6367" width="8.7109375" style="7" bestFit="1" customWidth="1"/>
    <col min="6368" max="6368" width="0.85546875" style="7" customWidth="1"/>
    <col min="6369" max="6369" width="12" style="7" bestFit="1" customWidth="1"/>
    <col min="6370" max="6371" width="10.42578125" style="7" bestFit="1" customWidth="1"/>
    <col min="6372" max="6372" width="14" style="7" bestFit="1" customWidth="1"/>
    <col min="6373" max="6373" width="10.28515625" style="7" bestFit="1" customWidth="1"/>
    <col min="6374" max="6374" width="8.7109375" style="7" bestFit="1" customWidth="1"/>
    <col min="6375" max="6375" width="0.85546875" style="7" customWidth="1"/>
    <col min="6376" max="6378" width="9.140625" style="7"/>
    <col min="6379" max="6379" width="16.85546875" style="7" customWidth="1"/>
    <col min="6380" max="6615" width="9.140625" style="7"/>
    <col min="6616" max="6616" width="5.85546875" style="7" customWidth="1"/>
    <col min="6617" max="6617" width="7.85546875" style="7" bestFit="1" customWidth="1"/>
    <col min="6618" max="6618" width="0.85546875" style="7" customWidth="1"/>
    <col min="6619" max="6619" width="8.7109375" style="7" bestFit="1" customWidth="1"/>
    <col min="6620" max="6620" width="0.85546875" style="7" customWidth="1"/>
    <col min="6621" max="6621" width="9.5703125" style="7" customWidth="1"/>
    <col min="6622" max="6622" width="0.85546875" style="7" customWidth="1"/>
    <col min="6623" max="6623" width="8.7109375" style="7" bestFit="1" customWidth="1"/>
    <col min="6624" max="6624" width="0.85546875" style="7" customWidth="1"/>
    <col min="6625" max="6625" width="12" style="7" bestFit="1" customWidth="1"/>
    <col min="6626" max="6627" width="10.42578125" style="7" bestFit="1" customWidth="1"/>
    <col min="6628" max="6628" width="14" style="7" bestFit="1" customWidth="1"/>
    <col min="6629" max="6629" width="10.28515625" style="7" bestFit="1" customWidth="1"/>
    <col min="6630" max="6630" width="8.7109375" style="7" bestFit="1" customWidth="1"/>
    <col min="6631" max="6631" width="0.85546875" style="7" customWidth="1"/>
    <col min="6632" max="6634" width="9.140625" style="7"/>
    <col min="6635" max="6635" width="16.85546875" style="7" customWidth="1"/>
    <col min="6636" max="6871" width="9.140625" style="7"/>
    <col min="6872" max="6872" width="5.85546875" style="7" customWidth="1"/>
    <col min="6873" max="6873" width="7.85546875" style="7" bestFit="1" customWidth="1"/>
    <col min="6874" max="6874" width="0.85546875" style="7" customWidth="1"/>
    <col min="6875" max="6875" width="8.7109375" style="7" bestFit="1" customWidth="1"/>
    <col min="6876" max="6876" width="0.85546875" style="7" customWidth="1"/>
    <col min="6877" max="6877" width="9.5703125" style="7" customWidth="1"/>
    <col min="6878" max="6878" width="0.85546875" style="7" customWidth="1"/>
    <col min="6879" max="6879" width="8.7109375" style="7" bestFit="1" customWidth="1"/>
    <col min="6880" max="6880" width="0.85546875" style="7" customWidth="1"/>
    <col min="6881" max="6881" width="12" style="7" bestFit="1" customWidth="1"/>
    <col min="6882" max="6883" width="10.42578125" style="7" bestFit="1" customWidth="1"/>
    <col min="6884" max="6884" width="14" style="7" bestFit="1" customWidth="1"/>
    <col min="6885" max="6885" width="10.28515625" style="7" bestFit="1" customWidth="1"/>
    <col min="6886" max="6886" width="8.7109375" style="7" bestFit="1" customWidth="1"/>
    <col min="6887" max="6887" width="0.85546875" style="7" customWidth="1"/>
    <col min="6888" max="6890" width="9.140625" style="7"/>
    <col min="6891" max="6891" width="16.85546875" style="7" customWidth="1"/>
    <col min="6892" max="7127" width="9.140625" style="7"/>
    <col min="7128" max="7128" width="5.85546875" style="7" customWidth="1"/>
    <col min="7129" max="7129" width="7.85546875" style="7" bestFit="1" customWidth="1"/>
    <col min="7130" max="7130" width="0.85546875" style="7" customWidth="1"/>
    <col min="7131" max="7131" width="8.7109375" style="7" bestFit="1" customWidth="1"/>
    <col min="7132" max="7132" width="0.85546875" style="7" customWidth="1"/>
    <col min="7133" max="7133" width="9.5703125" style="7" customWidth="1"/>
    <col min="7134" max="7134" width="0.85546875" style="7" customWidth="1"/>
    <col min="7135" max="7135" width="8.7109375" style="7" bestFit="1" customWidth="1"/>
    <col min="7136" max="7136" width="0.85546875" style="7" customWidth="1"/>
    <col min="7137" max="7137" width="12" style="7" bestFit="1" customWidth="1"/>
    <col min="7138" max="7139" width="10.42578125" style="7" bestFit="1" customWidth="1"/>
    <col min="7140" max="7140" width="14" style="7" bestFit="1" customWidth="1"/>
    <col min="7141" max="7141" width="10.28515625" style="7" bestFit="1" customWidth="1"/>
    <col min="7142" max="7142" width="8.7109375" style="7" bestFit="1" customWidth="1"/>
    <col min="7143" max="7143" width="0.85546875" style="7" customWidth="1"/>
    <col min="7144" max="7146" width="9.140625" style="7"/>
    <col min="7147" max="7147" width="16.85546875" style="7" customWidth="1"/>
    <col min="7148" max="7383" width="9.140625" style="7"/>
    <col min="7384" max="7384" width="5.85546875" style="7" customWidth="1"/>
    <col min="7385" max="7385" width="7.85546875" style="7" bestFit="1" customWidth="1"/>
    <col min="7386" max="7386" width="0.85546875" style="7" customWidth="1"/>
    <col min="7387" max="7387" width="8.7109375" style="7" bestFit="1" customWidth="1"/>
    <col min="7388" max="7388" width="0.85546875" style="7" customWidth="1"/>
    <col min="7389" max="7389" width="9.5703125" style="7" customWidth="1"/>
    <col min="7390" max="7390" width="0.85546875" style="7" customWidth="1"/>
    <col min="7391" max="7391" width="8.7109375" style="7" bestFit="1" customWidth="1"/>
    <col min="7392" max="7392" width="0.85546875" style="7" customWidth="1"/>
    <col min="7393" max="7393" width="12" style="7" bestFit="1" customWidth="1"/>
    <col min="7394" max="7395" width="10.42578125" style="7" bestFit="1" customWidth="1"/>
    <col min="7396" max="7396" width="14" style="7" bestFit="1" customWidth="1"/>
    <col min="7397" max="7397" width="10.28515625" style="7" bestFit="1" customWidth="1"/>
    <col min="7398" max="7398" width="8.7109375" style="7" bestFit="1" customWidth="1"/>
    <col min="7399" max="7399" width="0.85546875" style="7" customWidth="1"/>
    <col min="7400" max="7402" width="9.140625" style="7"/>
    <col min="7403" max="7403" width="16.85546875" style="7" customWidth="1"/>
    <col min="7404" max="7639" width="9.140625" style="7"/>
    <col min="7640" max="7640" width="5.85546875" style="7" customWidth="1"/>
    <col min="7641" max="7641" width="7.85546875" style="7" bestFit="1" customWidth="1"/>
    <col min="7642" max="7642" width="0.85546875" style="7" customWidth="1"/>
    <col min="7643" max="7643" width="8.7109375" style="7" bestFit="1" customWidth="1"/>
    <col min="7644" max="7644" width="0.85546875" style="7" customWidth="1"/>
    <col min="7645" max="7645" width="9.5703125" style="7" customWidth="1"/>
    <col min="7646" max="7646" width="0.85546875" style="7" customWidth="1"/>
    <col min="7647" max="7647" width="8.7109375" style="7" bestFit="1" customWidth="1"/>
    <col min="7648" max="7648" width="0.85546875" style="7" customWidth="1"/>
    <col min="7649" max="7649" width="12" style="7" bestFit="1" customWidth="1"/>
    <col min="7650" max="7651" width="10.42578125" style="7" bestFit="1" customWidth="1"/>
    <col min="7652" max="7652" width="14" style="7" bestFit="1" customWidth="1"/>
    <col min="7653" max="7653" width="10.28515625" style="7" bestFit="1" customWidth="1"/>
    <col min="7654" max="7654" width="8.7109375" style="7" bestFit="1" customWidth="1"/>
    <col min="7655" max="7655" width="0.85546875" style="7" customWidth="1"/>
    <col min="7656" max="7658" width="9.140625" style="7"/>
    <col min="7659" max="7659" width="16.85546875" style="7" customWidth="1"/>
    <col min="7660" max="7895" width="9.140625" style="7"/>
    <col min="7896" max="7896" width="5.85546875" style="7" customWidth="1"/>
    <col min="7897" max="7897" width="7.85546875" style="7" bestFit="1" customWidth="1"/>
    <col min="7898" max="7898" width="0.85546875" style="7" customWidth="1"/>
    <col min="7899" max="7899" width="8.7109375" style="7" bestFit="1" customWidth="1"/>
    <col min="7900" max="7900" width="0.85546875" style="7" customWidth="1"/>
    <col min="7901" max="7901" width="9.5703125" style="7" customWidth="1"/>
    <col min="7902" max="7902" width="0.85546875" style="7" customWidth="1"/>
    <col min="7903" max="7903" width="8.7109375" style="7" bestFit="1" customWidth="1"/>
    <col min="7904" max="7904" width="0.85546875" style="7" customWidth="1"/>
    <col min="7905" max="7905" width="12" style="7" bestFit="1" customWidth="1"/>
    <col min="7906" max="7907" width="10.42578125" style="7" bestFit="1" customWidth="1"/>
    <col min="7908" max="7908" width="14" style="7" bestFit="1" customWidth="1"/>
    <col min="7909" max="7909" width="10.28515625" style="7" bestFit="1" customWidth="1"/>
    <col min="7910" max="7910" width="8.7109375" style="7" bestFit="1" customWidth="1"/>
    <col min="7911" max="7911" width="0.85546875" style="7" customWidth="1"/>
    <col min="7912" max="7914" width="9.140625" style="7"/>
    <col min="7915" max="7915" width="16.85546875" style="7" customWidth="1"/>
    <col min="7916" max="8151" width="9.140625" style="7"/>
    <col min="8152" max="8152" width="5.85546875" style="7" customWidth="1"/>
    <col min="8153" max="8153" width="7.85546875" style="7" bestFit="1" customWidth="1"/>
    <col min="8154" max="8154" width="0.85546875" style="7" customWidth="1"/>
    <col min="8155" max="8155" width="8.7109375" style="7" bestFit="1" customWidth="1"/>
    <col min="8156" max="8156" width="0.85546875" style="7" customWidth="1"/>
    <col min="8157" max="8157" width="9.5703125" style="7" customWidth="1"/>
    <col min="8158" max="8158" width="0.85546875" style="7" customWidth="1"/>
    <col min="8159" max="8159" width="8.7109375" style="7" bestFit="1" customWidth="1"/>
    <col min="8160" max="8160" width="0.85546875" style="7" customWidth="1"/>
    <col min="8161" max="8161" width="12" style="7" bestFit="1" customWidth="1"/>
    <col min="8162" max="8163" width="10.42578125" style="7" bestFit="1" customWidth="1"/>
    <col min="8164" max="8164" width="14" style="7" bestFit="1" customWidth="1"/>
    <col min="8165" max="8165" width="10.28515625" style="7" bestFit="1" customWidth="1"/>
    <col min="8166" max="8166" width="8.7109375" style="7" bestFit="1" customWidth="1"/>
    <col min="8167" max="8167" width="0.85546875" style="7" customWidth="1"/>
    <col min="8168" max="8170" width="9.140625" style="7"/>
    <col min="8171" max="8171" width="16.85546875" style="7" customWidth="1"/>
    <col min="8172" max="8407" width="9.140625" style="7"/>
    <col min="8408" max="8408" width="5.85546875" style="7" customWidth="1"/>
    <col min="8409" max="8409" width="7.85546875" style="7" bestFit="1" customWidth="1"/>
    <col min="8410" max="8410" width="0.85546875" style="7" customWidth="1"/>
    <col min="8411" max="8411" width="8.7109375" style="7" bestFit="1" customWidth="1"/>
    <col min="8412" max="8412" width="0.85546875" style="7" customWidth="1"/>
    <col min="8413" max="8413" width="9.5703125" style="7" customWidth="1"/>
    <col min="8414" max="8414" width="0.85546875" style="7" customWidth="1"/>
    <col min="8415" max="8415" width="8.7109375" style="7" bestFit="1" customWidth="1"/>
    <col min="8416" max="8416" width="0.85546875" style="7" customWidth="1"/>
    <col min="8417" max="8417" width="12" style="7" bestFit="1" customWidth="1"/>
    <col min="8418" max="8419" width="10.42578125" style="7" bestFit="1" customWidth="1"/>
    <col min="8420" max="8420" width="14" style="7" bestFit="1" customWidth="1"/>
    <col min="8421" max="8421" width="10.28515625" style="7" bestFit="1" customWidth="1"/>
    <col min="8422" max="8422" width="8.7109375" style="7" bestFit="1" customWidth="1"/>
    <col min="8423" max="8423" width="0.85546875" style="7" customWidth="1"/>
    <col min="8424" max="8426" width="9.140625" style="7"/>
    <col min="8427" max="8427" width="16.85546875" style="7" customWidth="1"/>
    <col min="8428" max="8663" width="9.140625" style="7"/>
    <col min="8664" max="8664" width="5.85546875" style="7" customWidth="1"/>
    <col min="8665" max="8665" width="7.85546875" style="7" bestFit="1" customWidth="1"/>
    <col min="8666" max="8666" width="0.85546875" style="7" customWidth="1"/>
    <col min="8667" max="8667" width="8.7109375" style="7" bestFit="1" customWidth="1"/>
    <col min="8668" max="8668" width="0.85546875" style="7" customWidth="1"/>
    <col min="8669" max="8669" width="9.5703125" style="7" customWidth="1"/>
    <col min="8670" max="8670" width="0.85546875" style="7" customWidth="1"/>
    <col min="8671" max="8671" width="8.7109375" style="7" bestFit="1" customWidth="1"/>
    <col min="8672" max="8672" width="0.85546875" style="7" customWidth="1"/>
    <col min="8673" max="8673" width="12" style="7" bestFit="1" customWidth="1"/>
    <col min="8674" max="8675" width="10.42578125" style="7" bestFit="1" customWidth="1"/>
    <col min="8676" max="8676" width="14" style="7" bestFit="1" customWidth="1"/>
    <col min="8677" max="8677" width="10.28515625" style="7" bestFit="1" customWidth="1"/>
    <col min="8678" max="8678" width="8.7109375" style="7" bestFit="1" customWidth="1"/>
    <col min="8679" max="8679" width="0.85546875" style="7" customWidth="1"/>
    <col min="8680" max="8682" width="9.140625" style="7"/>
    <col min="8683" max="8683" width="16.85546875" style="7" customWidth="1"/>
    <col min="8684" max="8919" width="9.140625" style="7"/>
    <col min="8920" max="8920" width="5.85546875" style="7" customWidth="1"/>
    <col min="8921" max="8921" width="7.85546875" style="7" bestFit="1" customWidth="1"/>
    <col min="8922" max="8922" width="0.85546875" style="7" customWidth="1"/>
    <col min="8923" max="8923" width="8.7109375" style="7" bestFit="1" customWidth="1"/>
    <col min="8924" max="8924" width="0.85546875" style="7" customWidth="1"/>
    <col min="8925" max="8925" width="9.5703125" style="7" customWidth="1"/>
    <col min="8926" max="8926" width="0.85546875" style="7" customWidth="1"/>
    <col min="8927" max="8927" width="8.7109375" style="7" bestFit="1" customWidth="1"/>
    <col min="8928" max="8928" width="0.85546875" style="7" customWidth="1"/>
    <col min="8929" max="8929" width="12" style="7" bestFit="1" customWidth="1"/>
    <col min="8930" max="8931" width="10.42578125" style="7" bestFit="1" customWidth="1"/>
    <col min="8932" max="8932" width="14" style="7" bestFit="1" customWidth="1"/>
    <col min="8933" max="8933" width="10.28515625" style="7" bestFit="1" customWidth="1"/>
    <col min="8934" max="8934" width="8.7109375" style="7" bestFit="1" customWidth="1"/>
    <col min="8935" max="8935" width="0.85546875" style="7" customWidth="1"/>
    <col min="8936" max="8938" width="9.140625" style="7"/>
    <col min="8939" max="8939" width="16.85546875" style="7" customWidth="1"/>
    <col min="8940" max="9175" width="9.140625" style="7"/>
    <col min="9176" max="9176" width="5.85546875" style="7" customWidth="1"/>
    <col min="9177" max="9177" width="7.85546875" style="7" bestFit="1" customWidth="1"/>
    <col min="9178" max="9178" width="0.85546875" style="7" customWidth="1"/>
    <col min="9179" max="9179" width="8.7109375" style="7" bestFit="1" customWidth="1"/>
    <col min="9180" max="9180" width="0.85546875" style="7" customWidth="1"/>
    <col min="9181" max="9181" width="9.5703125" style="7" customWidth="1"/>
    <col min="9182" max="9182" width="0.85546875" style="7" customWidth="1"/>
    <col min="9183" max="9183" width="8.7109375" style="7" bestFit="1" customWidth="1"/>
    <col min="9184" max="9184" width="0.85546875" style="7" customWidth="1"/>
    <col min="9185" max="9185" width="12" style="7" bestFit="1" customWidth="1"/>
    <col min="9186" max="9187" width="10.42578125" style="7" bestFit="1" customWidth="1"/>
    <col min="9188" max="9188" width="14" style="7" bestFit="1" customWidth="1"/>
    <col min="9189" max="9189" width="10.28515625" style="7" bestFit="1" customWidth="1"/>
    <col min="9190" max="9190" width="8.7109375" style="7" bestFit="1" customWidth="1"/>
    <col min="9191" max="9191" width="0.85546875" style="7" customWidth="1"/>
    <col min="9192" max="9194" width="9.140625" style="7"/>
    <col min="9195" max="9195" width="16.85546875" style="7" customWidth="1"/>
    <col min="9196" max="9431" width="9.140625" style="7"/>
    <col min="9432" max="9432" width="5.85546875" style="7" customWidth="1"/>
    <col min="9433" max="9433" width="7.85546875" style="7" bestFit="1" customWidth="1"/>
    <col min="9434" max="9434" width="0.85546875" style="7" customWidth="1"/>
    <col min="9435" max="9435" width="8.7109375" style="7" bestFit="1" customWidth="1"/>
    <col min="9436" max="9436" width="0.85546875" style="7" customWidth="1"/>
    <col min="9437" max="9437" width="9.5703125" style="7" customWidth="1"/>
    <col min="9438" max="9438" width="0.85546875" style="7" customWidth="1"/>
    <col min="9439" max="9439" width="8.7109375" style="7" bestFit="1" customWidth="1"/>
    <col min="9440" max="9440" width="0.85546875" style="7" customWidth="1"/>
    <col min="9441" max="9441" width="12" style="7" bestFit="1" customWidth="1"/>
    <col min="9442" max="9443" width="10.42578125" style="7" bestFit="1" customWidth="1"/>
    <col min="9444" max="9444" width="14" style="7" bestFit="1" customWidth="1"/>
    <col min="9445" max="9445" width="10.28515625" style="7" bestFit="1" customWidth="1"/>
    <col min="9446" max="9446" width="8.7109375" style="7" bestFit="1" customWidth="1"/>
    <col min="9447" max="9447" width="0.85546875" style="7" customWidth="1"/>
    <col min="9448" max="9450" width="9.140625" style="7"/>
    <col min="9451" max="9451" width="16.85546875" style="7" customWidth="1"/>
    <col min="9452" max="9687" width="9.140625" style="7"/>
    <col min="9688" max="9688" width="5.85546875" style="7" customWidth="1"/>
    <col min="9689" max="9689" width="7.85546875" style="7" bestFit="1" customWidth="1"/>
    <col min="9690" max="9690" width="0.85546875" style="7" customWidth="1"/>
    <col min="9691" max="9691" width="8.7109375" style="7" bestFit="1" customWidth="1"/>
    <col min="9692" max="9692" width="0.85546875" style="7" customWidth="1"/>
    <col min="9693" max="9693" width="9.5703125" style="7" customWidth="1"/>
    <col min="9694" max="9694" width="0.85546875" style="7" customWidth="1"/>
    <col min="9695" max="9695" width="8.7109375" style="7" bestFit="1" customWidth="1"/>
    <col min="9696" max="9696" width="0.85546875" style="7" customWidth="1"/>
    <col min="9697" max="9697" width="12" style="7" bestFit="1" customWidth="1"/>
    <col min="9698" max="9699" width="10.42578125" style="7" bestFit="1" customWidth="1"/>
    <col min="9700" max="9700" width="14" style="7" bestFit="1" customWidth="1"/>
    <col min="9701" max="9701" width="10.28515625" style="7" bestFit="1" customWidth="1"/>
    <col min="9702" max="9702" width="8.7109375" style="7" bestFit="1" customWidth="1"/>
    <col min="9703" max="9703" width="0.85546875" style="7" customWidth="1"/>
    <col min="9704" max="9706" width="9.140625" style="7"/>
    <col min="9707" max="9707" width="16.85546875" style="7" customWidth="1"/>
    <col min="9708" max="9943" width="9.140625" style="7"/>
    <col min="9944" max="9944" width="5.85546875" style="7" customWidth="1"/>
    <col min="9945" max="9945" width="7.85546875" style="7" bestFit="1" customWidth="1"/>
    <col min="9946" max="9946" width="0.85546875" style="7" customWidth="1"/>
    <col min="9947" max="9947" width="8.7109375" style="7" bestFit="1" customWidth="1"/>
    <col min="9948" max="9948" width="0.85546875" style="7" customWidth="1"/>
    <col min="9949" max="9949" width="9.5703125" style="7" customWidth="1"/>
    <col min="9950" max="9950" width="0.85546875" style="7" customWidth="1"/>
    <col min="9951" max="9951" width="8.7109375" style="7" bestFit="1" customWidth="1"/>
    <col min="9952" max="9952" width="0.85546875" style="7" customWidth="1"/>
    <col min="9953" max="9953" width="12" style="7" bestFit="1" customWidth="1"/>
    <col min="9954" max="9955" width="10.42578125" style="7" bestFit="1" customWidth="1"/>
    <col min="9956" max="9956" width="14" style="7" bestFit="1" customWidth="1"/>
    <col min="9957" max="9957" width="10.28515625" style="7" bestFit="1" customWidth="1"/>
    <col min="9958" max="9958" width="8.7109375" style="7" bestFit="1" customWidth="1"/>
    <col min="9959" max="9959" width="0.85546875" style="7" customWidth="1"/>
    <col min="9960" max="9962" width="9.140625" style="7"/>
    <col min="9963" max="9963" width="16.85546875" style="7" customWidth="1"/>
    <col min="9964" max="10199" width="9.140625" style="7"/>
    <col min="10200" max="10200" width="5.85546875" style="7" customWidth="1"/>
    <col min="10201" max="10201" width="7.85546875" style="7" bestFit="1" customWidth="1"/>
    <col min="10202" max="10202" width="0.85546875" style="7" customWidth="1"/>
    <col min="10203" max="10203" width="8.7109375" style="7" bestFit="1" customWidth="1"/>
    <col min="10204" max="10204" width="0.85546875" style="7" customWidth="1"/>
    <col min="10205" max="10205" width="9.5703125" style="7" customWidth="1"/>
    <col min="10206" max="10206" width="0.85546875" style="7" customWidth="1"/>
    <col min="10207" max="10207" width="8.7109375" style="7" bestFit="1" customWidth="1"/>
    <col min="10208" max="10208" width="0.85546875" style="7" customWidth="1"/>
    <col min="10209" max="10209" width="12" style="7" bestFit="1" customWidth="1"/>
    <col min="10210" max="10211" width="10.42578125" style="7" bestFit="1" customWidth="1"/>
    <col min="10212" max="10212" width="14" style="7" bestFit="1" customWidth="1"/>
    <col min="10213" max="10213" width="10.28515625" style="7" bestFit="1" customWidth="1"/>
    <col min="10214" max="10214" width="8.7109375" style="7" bestFit="1" customWidth="1"/>
    <col min="10215" max="10215" width="0.85546875" style="7" customWidth="1"/>
    <col min="10216" max="10218" width="9.140625" style="7"/>
    <col min="10219" max="10219" width="16.85546875" style="7" customWidth="1"/>
    <col min="10220" max="10455" width="9.140625" style="7"/>
    <col min="10456" max="10456" width="5.85546875" style="7" customWidth="1"/>
    <col min="10457" max="10457" width="7.85546875" style="7" bestFit="1" customWidth="1"/>
    <col min="10458" max="10458" width="0.85546875" style="7" customWidth="1"/>
    <col min="10459" max="10459" width="8.7109375" style="7" bestFit="1" customWidth="1"/>
    <col min="10460" max="10460" width="0.85546875" style="7" customWidth="1"/>
    <col min="10461" max="10461" width="9.5703125" style="7" customWidth="1"/>
    <col min="10462" max="10462" width="0.85546875" style="7" customWidth="1"/>
    <col min="10463" max="10463" width="8.7109375" style="7" bestFit="1" customWidth="1"/>
    <col min="10464" max="10464" width="0.85546875" style="7" customWidth="1"/>
    <col min="10465" max="10465" width="12" style="7" bestFit="1" customWidth="1"/>
    <col min="10466" max="10467" width="10.42578125" style="7" bestFit="1" customWidth="1"/>
    <col min="10468" max="10468" width="14" style="7" bestFit="1" customWidth="1"/>
    <col min="10469" max="10469" width="10.28515625" style="7" bestFit="1" customWidth="1"/>
    <col min="10470" max="10470" width="8.7109375" style="7" bestFit="1" customWidth="1"/>
    <col min="10471" max="10471" width="0.85546875" style="7" customWidth="1"/>
    <col min="10472" max="10474" width="9.140625" style="7"/>
    <col min="10475" max="10475" width="16.85546875" style="7" customWidth="1"/>
    <col min="10476" max="10711" width="9.140625" style="7"/>
    <col min="10712" max="10712" width="5.85546875" style="7" customWidth="1"/>
    <col min="10713" max="10713" width="7.85546875" style="7" bestFit="1" customWidth="1"/>
    <col min="10714" max="10714" width="0.85546875" style="7" customWidth="1"/>
    <col min="10715" max="10715" width="8.7109375" style="7" bestFit="1" customWidth="1"/>
    <col min="10716" max="10716" width="0.85546875" style="7" customWidth="1"/>
    <col min="10717" max="10717" width="9.5703125" style="7" customWidth="1"/>
    <col min="10718" max="10718" width="0.85546875" style="7" customWidth="1"/>
    <col min="10719" max="10719" width="8.7109375" style="7" bestFit="1" customWidth="1"/>
    <col min="10720" max="10720" width="0.85546875" style="7" customWidth="1"/>
    <col min="10721" max="10721" width="12" style="7" bestFit="1" customWidth="1"/>
    <col min="10722" max="10723" width="10.42578125" style="7" bestFit="1" customWidth="1"/>
    <col min="10724" max="10724" width="14" style="7" bestFit="1" customWidth="1"/>
    <col min="10725" max="10725" width="10.28515625" style="7" bestFit="1" customWidth="1"/>
    <col min="10726" max="10726" width="8.7109375" style="7" bestFit="1" customWidth="1"/>
    <col min="10727" max="10727" width="0.85546875" style="7" customWidth="1"/>
    <col min="10728" max="10730" width="9.140625" style="7"/>
    <col min="10731" max="10731" width="16.85546875" style="7" customWidth="1"/>
    <col min="10732" max="10967" width="9.140625" style="7"/>
    <col min="10968" max="10968" width="5.85546875" style="7" customWidth="1"/>
    <col min="10969" max="10969" width="7.85546875" style="7" bestFit="1" customWidth="1"/>
    <col min="10970" max="10970" width="0.85546875" style="7" customWidth="1"/>
    <col min="10971" max="10971" width="8.7109375" style="7" bestFit="1" customWidth="1"/>
    <col min="10972" max="10972" width="0.85546875" style="7" customWidth="1"/>
    <col min="10973" max="10973" width="9.5703125" style="7" customWidth="1"/>
    <col min="10974" max="10974" width="0.85546875" style="7" customWidth="1"/>
    <col min="10975" max="10975" width="8.7109375" style="7" bestFit="1" customWidth="1"/>
    <col min="10976" max="10976" width="0.85546875" style="7" customWidth="1"/>
    <col min="10977" max="10977" width="12" style="7" bestFit="1" customWidth="1"/>
    <col min="10978" max="10979" width="10.42578125" style="7" bestFit="1" customWidth="1"/>
    <col min="10980" max="10980" width="14" style="7" bestFit="1" customWidth="1"/>
    <col min="10981" max="10981" width="10.28515625" style="7" bestFit="1" customWidth="1"/>
    <col min="10982" max="10982" width="8.7109375" style="7" bestFit="1" customWidth="1"/>
    <col min="10983" max="10983" width="0.85546875" style="7" customWidth="1"/>
    <col min="10984" max="10986" width="9.140625" style="7"/>
    <col min="10987" max="10987" width="16.85546875" style="7" customWidth="1"/>
    <col min="10988" max="11223" width="9.140625" style="7"/>
    <col min="11224" max="11224" width="5.85546875" style="7" customWidth="1"/>
    <col min="11225" max="11225" width="7.85546875" style="7" bestFit="1" customWidth="1"/>
    <col min="11226" max="11226" width="0.85546875" style="7" customWidth="1"/>
    <col min="11227" max="11227" width="8.7109375" style="7" bestFit="1" customWidth="1"/>
    <col min="11228" max="11228" width="0.85546875" style="7" customWidth="1"/>
    <col min="11229" max="11229" width="9.5703125" style="7" customWidth="1"/>
    <col min="11230" max="11230" width="0.85546875" style="7" customWidth="1"/>
    <col min="11231" max="11231" width="8.7109375" style="7" bestFit="1" customWidth="1"/>
    <col min="11232" max="11232" width="0.85546875" style="7" customWidth="1"/>
    <col min="11233" max="11233" width="12" style="7" bestFit="1" customWidth="1"/>
    <col min="11234" max="11235" width="10.42578125" style="7" bestFit="1" customWidth="1"/>
    <col min="11236" max="11236" width="14" style="7" bestFit="1" customWidth="1"/>
    <col min="11237" max="11237" width="10.28515625" style="7" bestFit="1" customWidth="1"/>
    <col min="11238" max="11238" width="8.7109375" style="7" bestFit="1" customWidth="1"/>
    <col min="11239" max="11239" width="0.85546875" style="7" customWidth="1"/>
    <col min="11240" max="11242" width="9.140625" style="7"/>
    <col min="11243" max="11243" width="16.85546875" style="7" customWidth="1"/>
    <col min="11244" max="11479" width="9.140625" style="7"/>
    <col min="11480" max="11480" width="5.85546875" style="7" customWidth="1"/>
    <col min="11481" max="11481" width="7.85546875" style="7" bestFit="1" customWidth="1"/>
    <col min="11482" max="11482" width="0.85546875" style="7" customWidth="1"/>
    <col min="11483" max="11483" width="8.7109375" style="7" bestFit="1" customWidth="1"/>
    <col min="11484" max="11484" width="0.85546875" style="7" customWidth="1"/>
    <col min="11485" max="11485" width="9.5703125" style="7" customWidth="1"/>
    <col min="11486" max="11486" width="0.85546875" style="7" customWidth="1"/>
    <col min="11487" max="11487" width="8.7109375" style="7" bestFit="1" customWidth="1"/>
    <col min="11488" max="11488" width="0.85546875" style="7" customWidth="1"/>
    <col min="11489" max="11489" width="12" style="7" bestFit="1" customWidth="1"/>
    <col min="11490" max="11491" width="10.42578125" style="7" bestFit="1" customWidth="1"/>
    <col min="11492" max="11492" width="14" style="7" bestFit="1" customWidth="1"/>
    <col min="11493" max="11493" width="10.28515625" style="7" bestFit="1" customWidth="1"/>
    <col min="11494" max="11494" width="8.7109375" style="7" bestFit="1" customWidth="1"/>
    <col min="11495" max="11495" width="0.85546875" style="7" customWidth="1"/>
    <col min="11496" max="11498" width="9.140625" style="7"/>
    <col min="11499" max="11499" width="16.85546875" style="7" customWidth="1"/>
    <col min="11500" max="11735" width="9.140625" style="7"/>
    <col min="11736" max="11736" width="5.85546875" style="7" customWidth="1"/>
    <col min="11737" max="11737" width="7.85546875" style="7" bestFit="1" customWidth="1"/>
    <col min="11738" max="11738" width="0.85546875" style="7" customWidth="1"/>
    <col min="11739" max="11739" width="8.7109375" style="7" bestFit="1" customWidth="1"/>
    <col min="11740" max="11740" width="0.85546875" style="7" customWidth="1"/>
    <col min="11741" max="11741" width="9.5703125" style="7" customWidth="1"/>
    <col min="11742" max="11742" width="0.85546875" style="7" customWidth="1"/>
    <col min="11743" max="11743" width="8.7109375" style="7" bestFit="1" customWidth="1"/>
    <col min="11744" max="11744" width="0.85546875" style="7" customWidth="1"/>
    <col min="11745" max="11745" width="12" style="7" bestFit="1" customWidth="1"/>
    <col min="11746" max="11747" width="10.42578125" style="7" bestFit="1" customWidth="1"/>
    <col min="11748" max="11748" width="14" style="7" bestFit="1" customWidth="1"/>
    <col min="11749" max="11749" width="10.28515625" style="7" bestFit="1" customWidth="1"/>
    <col min="11750" max="11750" width="8.7109375" style="7" bestFit="1" customWidth="1"/>
    <col min="11751" max="11751" width="0.85546875" style="7" customWidth="1"/>
    <col min="11752" max="11754" width="9.140625" style="7"/>
    <col min="11755" max="11755" width="16.85546875" style="7" customWidth="1"/>
    <col min="11756" max="11991" width="9.140625" style="7"/>
    <col min="11992" max="11992" width="5.85546875" style="7" customWidth="1"/>
    <col min="11993" max="11993" width="7.85546875" style="7" bestFit="1" customWidth="1"/>
    <col min="11994" max="11994" width="0.85546875" style="7" customWidth="1"/>
    <col min="11995" max="11995" width="8.7109375" style="7" bestFit="1" customWidth="1"/>
    <col min="11996" max="11996" width="0.85546875" style="7" customWidth="1"/>
    <col min="11997" max="11997" width="9.5703125" style="7" customWidth="1"/>
    <col min="11998" max="11998" width="0.85546875" style="7" customWidth="1"/>
    <col min="11999" max="11999" width="8.7109375" style="7" bestFit="1" customWidth="1"/>
    <col min="12000" max="12000" width="0.85546875" style="7" customWidth="1"/>
    <col min="12001" max="12001" width="12" style="7" bestFit="1" customWidth="1"/>
    <col min="12002" max="12003" width="10.42578125" style="7" bestFit="1" customWidth="1"/>
    <col min="12004" max="12004" width="14" style="7" bestFit="1" customWidth="1"/>
    <col min="12005" max="12005" width="10.28515625" style="7" bestFit="1" customWidth="1"/>
    <col min="12006" max="12006" width="8.7109375" style="7" bestFit="1" customWidth="1"/>
    <col min="12007" max="12007" width="0.85546875" style="7" customWidth="1"/>
    <col min="12008" max="12010" width="9.140625" style="7"/>
    <col min="12011" max="12011" width="16.85546875" style="7" customWidth="1"/>
    <col min="12012" max="12247" width="9.140625" style="7"/>
    <col min="12248" max="12248" width="5.85546875" style="7" customWidth="1"/>
    <col min="12249" max="12249" width="7.85546875" style="7" bestFit="1" customWidth="1"/>
    <col min="12250" max="12250" width="0.85546875" style="7" customWidth="1"/>
    <col min="12251" max="12251" width="8.7109375" style="7" bestFit="1" customWidth="1"/>
    <col min="12252" max="12252" width="0.85546875" style="7" customWidth="1"/>
    <col min="12253" max="12253" width="9.5703125" style="7" customWidth="1"/>
    <col min="12254" max="12254" width="0.85546875" style="7" customWidth="1"/>
    <col min="12255" max="12255" width="8.7109375" style="7" bestFit="1" customWidth="1"/>
    <col min="12256" max="12256" width="0.85546875" style="7" customWidth="1"/>
    <col min="12257" max="12257" width="12" style="7" bestFit="1" customWidth="1"/>
    <col min="12258" max="12259" width="10.42578125" style="7" bestFit="1" customWidth="1"/>
    <col min="12260" max="12260" width="14" style="7" bestFit="1" customWidth="1"/>
    <col min="12261" max="12261" width="10.28515625" style="7" bestFit="1" customWidth="1"/>
    <col min="12262" max="12262" width="8.7109375" style="7" bestFit="1" customWidth="1"/>
    <col min="12263" max="12263" width="0.85546875" style="7" customWidth="1"/>
    <col min="12264" max="12266" width="9.140625" style="7"/>
    <col min="12267" max="12267" width="16.85546875" style="7" customWidth="1"/>
    <col min="12268" max="12503" width="9.140625" style="7"/>
    <col min="12504" max="12504" width="5.85546875" style="7" customWidth="1"/>
    <col min="12505" max="12505" width="7.85546875" style="7" bestFit="1" customWidth="1"/>
    <col min="12506" max="12506" width="0.85546875" style="7" customWidth="1"/>
    <col min="12507" max="12507" width="8.7109375" style="7" bestFit="1" customWidth="1"/>
    <col min="12508" max="12508" width="0.85546875" style="7" customWidth="1"/>
    <col min="12509" max="12509" width="9.5703125" style="7" customWidth="1"/>
    <col min="12510" max="12510" width="0.85546875" style="7" customWidth="1"/>
    <col min="12511" max="12511" width="8.7109375" style="7" bestFit="1" customWidth="1"/>
    <col min="12512" max="12512" width="0.85546875" style="7" customWidth="1"/>
    <col min="12513" max="12513" width="12" style="7" bestFit="1" customWidth="1"/>
    <col min="12514" max="12515" width="10.42578125" style="7" bestFit="1" customWidth="1"/>
    <col min="12516" max="12516" width="14" style="7" bestFit="1" customWidth="1"/>
    <col min="12517" max="12517" width="10.28515625" style="7" bestFit="1" customWidth="1"/>
    <col min="12518" max="12518" width="8.7109375" style="7" bestFit="1" customWidth="1"/>
    <col min="12519" max="12519" width="0.85546875" style="7" customWidth="1"/>
    <col min="12520" max="12522" width="9.140625" style="7"/>
    <col min="12523" max="12523" width="16.85546875" style="7" customWidth="1"/>
    <col min="12524" max="12759" width="9.140625" style="7"/>
    <col min="12760" max="12760" width="5.85546875" style="7" customWidth="1"/>
    <col min="12761" max="12761" width="7.85546875" style="7" bestFit="1" customWidth="1"/>
    <col min="12762" max="12762" width="0.85546875" style="7" customWidth="1"/>
    <col min="12763" max="12763" width="8.7109375" style="7" bestFit="1" customWidth="1"/>
    <col min="12764" max="12764" width="0.85546875" style="7" customWidth="1"/>
    <col min="12765" max="12765" width="9.5703125" style="7" customWidth="1"/>
    <col min="12766" max="12766" width="0.85546875" style="7" customWidth="1"/>
    <col min="12767" max="12767" width="8.7109375" style="7" bestFit="1" customWidth="1"/>
    <col min="12768" max="12768" width="0.85546875" style="7" customWidth="1"/>
    <col min="12769" max="12769" width="12" style="7" bestFit="1" customWidth="1"/>
    <col min="12770" max="12771" width="10.42578125" style="7" bestFit="1" customWidth="1"/>
    <col min="12772" max="12772" width="14" style="7" bestFit="1" customWidth="1"/>
    <col min="12773" max="12773" width="10.28515625" style="7" bestFit="1" customWidth="1"/>
    <col min="12774" max="12774" width="8.7109375" style="7" bestFit="1" customWidth="1"/>
    <col min="12775" max="12775" width="0.85546875" style="7" customWidth="1"/>
    <col min="12776" max="12778" width="9.140625" style="7"/>
    <col min="12779" max="12779" width="16.85546875" style="7" customWidth="1"/>
    <col min="12780" max="13015" width="9.140625" style="7"/>
    <col min="13016" max="13016" width="5.85546875" style="7" customWidth="1"/>
    <col min="13017" max="13017" width="7.85546875" style="7" bestFit="1" customWidth="1"/>
    <col min="13018" max="13018" width="0.85546875" style="7" customWidth="1"/>
    <col min="13019" max="13019" width="8.7109375" style="7" bestFit="1" customWidth="1"/>
    <col min="13020" max="13020" width="0.85546875" style="7" customWidth="1"/>
    <col min="13021" max="13021" width="9.5703125" style="7" customWidth="1"/>
    <col min="13022" max="13022" width="0.85546875" style="7" customWidth="1"/>
    <col min="13023" max="13023" width="8.7109375" style="7" bestFit="1" customWidth="1"/>
    <col min="13024" max="13024" width="0.85546875" style="7" customWidth="1"/>
    <col min="13025" max="13025" width="12" style="7" bestFit="1" customWidth="1"/>
    <col min="13026" max="13027" width="10.42578125" style="7" bestFit="1" customWidth="1"/>
    <col min="13028" max="13028" width="14" style="7" bestFit="1" customWidth="1"/>
    <col min="13029" max="13029" width="10.28515625" style="7" bestFit="1" customWidth="1"/>
    <col min="13030" max="13030" width="8.7109375" style="7" bestFit="1" customWidth="1"/>
    <col min="13031" max="13031" width="0.85546875" style="7" customWidth="1"/>
    <col min="13032" max="13034" width="9.140625" style="7"/>
    <col min="13035" max="13035" width="16.85546875" style="7" customWidth="1"/>
    <col min="13036" max="13271" width="9.140625" style="7"/>
    <col min="13272" max="13272" width="5.85546875" style="7" customWidth="1"/>
    <col min="13273" max="13273" width="7.85546875" style="7" bestFit="1" customWidth="1"/>
    <col min="13274" max="13274" width="0.85546875" style="7" customWidth="1"/>
    <col min="13275" max="13275" width="8.7109375" style="7" bestFit="1" customWidth="1"/>
    <col min="13276" max="13276" width="0.85546875" style="7" customWidth="1"/>
    <col min="13277" max="13277" width="9.5703125" style="7" customWidth="1"/>
    <col min="13278" max="13278" width="0.85546875" style="7" customWidth="1"/>
    <col min="13279" max="13279" width="8.7109375" style="7" bestFit="1" customWidth="1"/>
    <col min="13280" max="13280" width="0.85546875" style="7" customWidth="1"/>
    <col min="13281" max="13281" width="12" style="7" bestFit="1" customWidth="1"/>
    <col min="13282" max="13283" width="10.42578125" style="7" bestFit="1" customWidth="1"/>
    <col min="13284" max="13284" width="14" style="7" bestFit="1" customWidth="1"/>
    <col min="13285" max="13285" width="10.28515625" style="7" bestFit="1" customWidth="1"/>
    <col min="13286" max="13286" width="8.7109375" style="7" bestFit="1" customWidth="1"/>
    <col min="13287" max="13287" width="0.85546875" style="7" customWidth="1"/>
    <col min="13288" max="13290" width="9.140625" style="7"/>
    <col min="13291" max="13291" width="16.85546875" style="7" customWidth="1"/>
    <col min="13292" max="13527" width="9.140625" style="7"/>
    <col min="13528" max="13528" width="5.85546875" style="7" customWidth="1"/>
    <col min="13529" max="13529" width="7.85546875" style="7" bestFit="1" customWidth="1"/>
    <col min="13530" max="13530" width="0.85546875" style="7" customWidth="1"/>
    <col min="13531" max="13531" width="8.7109375" style="7" bestFit="1" customWidth="1"/>
    <col min="13532" max="13532" width="0.85546875" style="7" customWidth="1"/>
    <col min="13533" max="13533" width="9.5703125" style="7" customWidth="1"/>
    <col min="13534" max="13534" width="0.85546875" style="7" customWidth="1"/>
    <col min="13535" max="13535" width="8.7109375" style="7" bestFit="1" customWidth="1"/>
    <col min="13536" max="13536" width="0.85546875" style="7" customWidth="1"/>
    <col min="13537" max="13537" width="12" style="7" bestFit="1" customWidth="1"/>
    <col min="13538" max="13539" width="10.42578125" style="7" bestFit="1" customWidth="1"/>
    <col min="13540" max="13540" width="14" style="7" bestFit="1" customWidth="1"/>
    <col min="13541" max="13541" width="10.28515625" style="7" bestFit="1" customWidth="1"/>
    <col min="13542" max="13542" width="8.7109375" style="7" bestFit="1" customWidth="1"/>
    <col min="13543" max="13543" width="0.85546875" style="7" customWidth="1"/>
    <col min="13544" max="13546" width="9.140625" style="7"/>
    <col min="13547" max="13547" width="16.85546875" style="7" customWidth="1"/>
    <col min="13548" max="13783" width="9.140625" style="7"/>
    <col min="13784" max="13784" width="5.85546875" style="7" customWidth="1"/>
    <col min="13785" max="13785" width="7.85546875" style="7" bestFit="1" customWidth="1"/>
    <col min="13786" max="13786" width="0.85546875" style="7" customWidth="1"/>
    <col min="13787" max="13787" width="8.7109375" style="7" bestFit="1" customWidth="1"/>
    <col min="13788" max="13788" width="0.85546875" style="7" customWidth="1"/>
    <col min="13789" max="13789" width="9.5703125" style="7" customWidth="1"/>
    <col min="13790" max="13790" width="0.85546875" style="7" customWidth="1"/>
    <col min="13791" max="13791" width="8.7109375" style="7" bestFit="1" customWidth="1"/>
    <col min="13792" max="13792" width="0.85546875" style="7" customWidth="1"/>
    <col min="13793" max="13793" width="12" style="7" bestFit="1" customWidth="1"/>
    <col min="13794" max="13795" width="10.42578125" style="7" bestFit="1" customWidth="1"/>
    <col min="13796" max="13796" width="14" style="7" bestFit="1" customWidth="1"/>
    <col min="13797" max="13797" width="10.28515625" style="7" bestFit="1" customWidth="1"/>
    <col min="13798" max="13798" width="8.7109375" style="7" bestFit="1" customWidth="1"/>
    <col min="13799" max="13799" width="0.85546875" style="7" customWidth="1"/>
    <col min="13800" max="13802" width="9.140625" style="7"/>
    <col min="13803" max="13803" width="16.85546875" style="7" customWidth="1"/>
    <col min="13804" max="14039" width="9.140625" style="7"/>
    <col min="14040" max="14040" width="5.85546875" style="7" customWidth="1"/>
    <col min="14041" max="14041" width="7.85546875" style="7" bestFit="1" customWidth="1"/>
    <col min="14042" max="14042" width="0.85546875" style="7" customWidth="1"/>
    <col min="14043" max="14043" width="8.7109375" style="7" bestFit="1" customWidth="1"/>
    <col min="14044" max="14044" width="0.85546875" style="7" customWidth="1"/>
    <col min="14045" max="14045" width="9.5703125" style="7" customWidth="1"/>
    <col min="14046" max="14046" width="0.85546875" style="7" customWidth="1"/>
    <col min="14047" max="14047" width="8.7109375" style="7" bestFit="1" customWidth="1"/>
    <col min="14048" max="14048" width="0.85546875" style="7" customWidth="1"/>
    <col min="14049" max="14049" width="12" style="7" bestFit="1" customWidth="1"/>
    <col min="14050" max="14051" width="10.42578125" style="7" bestFit="1" customWidth="1"/>
    <col min="14052" max="14052" width="14" style="7" bestFit="1" customWidth="1"/>
    <col min="14053" max="14053" width="10.28515625" style="7" bestFit="1" customWidth="1"/>
    <col min="14054" max="14054" width="8.7109375" style="7" bestFit="1" customWidth="1"/>
    <col min="14055" max="14055" width="0.85546875" style="7" customWidth="1"/>
    <col min="14056" max="14058" width="9.140625" style="7"/>
    <col min="14059" max="14059" width="16.85546875" style="7" customWidth="1"/>
    <col min="14060" max="14295" width="9.140625" style="7"/>
    <col min="14296" max="14296" width="5.85546875" style="7" customWidth="1"/>
    <col min="14297" max="14297" width="7.85546875" style="7" bestFit="1" customWidth="1"/>
    <col min="14298" max="14298" width="0.85546875" style="7" customWidth="1"/>
    <col min="14299" max="14299" width="8.7109375" style="7" bestFit="1" customWidth="1"/>
    <col min="14300" max="14300" width="0.85546875" style="7" customWidth="1"/>
    <col min="14301" max="14301" width="9.5703125" style="7" customWidth="1"/>
    <col min="14302" max="14302" width="0.85546875" style="7" customWidth="1"/>
    <col min="14303" max="14303" width="8.7109375" style="7" bestFit="1" customWidth="1"/>
    <col min="14304" max="14304" width="0.85546875" style="7" customWidth="1"/>
    <col min="14305" max="14305" width="12" style="7" bestFit="1" customWidth="1"/>
    <col min="14306" max="14307" width="10.42578125" style="7" bestFit="1" customWidth="1"/>
    <col min="14308" max="14308" width="14" style="7" bestFit="1" customWidth="1"/>
    <col min="14309" max="14309" width="10.28515625" style="7" bestFit="1" customWidth="1"/>
    <col min="14310" max="14310" width="8.7109375" style="7" bestFit="1" customWidth="1"/>
    <col min="14311" max="14311" width="0.85546875" style="7" customWidth="1"/>
    <col min="14312" max="14314" width="9.140625" style="7"/>
    <col min="14315" max="14315" width="16.85546875" style="7" customWidth="1"/>
    <col min="14316" max="14551" width="9.140625" style="7"/>
    <col min="14552" max="14552" width="5.85546875" style="7" customWidth="1"/>
    <col min="14553" max="14553" width="7.85546875" style="7" bestFit="1" customWidth="1"/>
    <col min="14554" max="14554" width="0.85546875" style="7" customWidth="1"/>
    <col min="14555" max="14555" width="8.7109375" style="7" bestFit="1" customWidth="1"/>
    <col min="14556" max="14556" width="0.85546875" style="7" customWidth="1"/>
    <col min="14557" max="14557" width="9.5703125" style="7" customWidth="1"/>
    <col min="14558" max="14558" width="0.85546875" style="7" customWidth="1"/>
    <col min="14559" max="14559" width="8.7109375" style="7" bestFit="1" customWidth="1"/>
    <col min="14560" max="14560" width="0.85546875" style="7" customWidth="1"/>
    <col min="14561" max="14561" width="12" style="7" bestFit="1" customWidth="1"/>
    <col min="14562" max="14563" width="10.42578125" style="7" bestFit="1" customWidth="1"/>
    <col min="14564" max="14564" width="14" style="7" bestFit="1" customWidth="1"/>
    <col min="14565" max="14565" width="10.28515625" style="7" bestFit="1" customWidth="1"/>
    <col min="14566" max="14566" width="8.7109375" style="7" bestFit="1" customWidth="1"/>
    <col min="14567" max="14567" width="0.85546875" style="7" customWidth="1"/>
    <col min="14568" max="14570" width="9.140625" style="7"/>
    <col min="14571" max="14571" width="16.85546875" style="7" customWidth="1"/>
    <col min="14572" max="14807" width="9.140625" style="7"/>
    <col min="14808" max="14808" width="5.85546875" style="7" customWidth="1"/>
    <col min="14809" max="14809" width="7.85546875" style="7" bestFit="1" customWidth="1"/>
    <col min="14810" max="14810" width="0.85546875" style="7" customWidth="1"/>
    <col min="14811" max="14811" width="8.7109375" style="7" bestFit="1" customWidth="1"/>
    <col min="14812" max="14812" width="0.85546875" style="7" customWidth="1"/>
    <col min="14813" max="14813" width="9.5703125" style="7" customWidth="1"/>
    <col min="14814" max="14814" width="0.85546875" style="7" customWidth="1"/>
    <col min="14815" max="14815" width="8.7109375" style="7" bestFit="1" customWidth="1"/>
    <col min="14816" max="14816" width="0.85546875" style="7" customWidth="1"/>
    <col min="14817" max="14817" width="12" style="7" bestFit="1" customWidth="1"/>
    <col min="14818" max="14819" width="10.42578125" style="7" bestFit="1" customWidth="1"/>
    <col min="14820" max="14820" width="14" style="7" bestFit="1" customWidth="1"/>
    <col min="14821" max="14821" width="10.28515625" style="7" bestFit="1" customWidth="1"/>
    <col min="14822" max="14822" width="8.7109375" style="7" bestFit="1" customWidth="1"/>
    <col min="14823" max="14823" width="0.85546875" style="7" customWidth="1"/>
    <col min="14824" max="14826" width="9.140625" style="7"/>
    <col min="14827" max="14827" width="16.85546875" style="7" customWidth="1"/>
    <col min="14828" max="15063" width="9.140625" style="7"/>
    <col min="15064" max="15064" width="5.85546875" style="7" customWidth="1"/>
    <col min="15065" max="15065" width="7.85546875" style="7" bestFit="1" customWidth="1"/>
    <col min="15066" max="15066" width="0.85546875" style="7" customWidth="1"/>
    <col min="15067" max="15067" width="8.7109375" style="7" bestFit="1" customWidth="1"/>
    <col min="15068" max="15068" width="0.85546875" style="7" customWidth="1"/>
    <col min="15069" max="15069" width="9.5703125" style="7" customWidth="1"/>
    <col min="15070" max="15070" width="0.85546875" style="7" customWidth="1"/>
    <col min="15071" max="15071" width="8.7109375" style="7" bestFit="1" customWidth="1"/>
    <col min="15072" max="15072" width="0.85546875" style="7" customWidth="1"/>
    <col min="15073" max="15073" width="12" style="7" bestFit="1" customWidth="1"/>
    <col min="15074" max="15075" width="10.42578125" style="7" bestFit="1" customWidth="1"/>
    <col min="15076" max="15076" width="14" style="7" bestFit="1" customWidth="1"/>
    <col min="15077" max="15077" width="10.28515625" style="7" bestFit="1" customWidth="1"/>
    <col min="15078" max="15078" width="8.7109375" style="7" bestFit="1" customWidth="1"/>
    <col min="15079" max="15079" width="0.85546875" style="7" customWidth="1"/>
    <col min="15080" max="15082" width="9.140625" style="7"/>
    <col min="15083" max="15083" width="16.85546875" style="7" customWidth="1"/>
    <col min="15084" max="15319" width="9.140625" style="7"/>
    <col min="15320" max="15320" width="5.85546875" style="7" customWidth="1"/>
    <col min="15321" max="15321" width="7.85546875" style="7" bestFit="1" customWidth="1"/>
    <col min="15322" max="15322" width="0.85546875" style="7" customWidth="1"/>
    <col min="15323" max="15323" width="8.7109375" style="7" bestFit="1" customWidth="1"/>
    <col min="15324" max="15324" width="0.85546875" style="7" customWidth="1"/>
    <col min="15325" max="15325" width="9.5703125" style="7" customWidth="1"/>
    <col min="15326" max="15326" width="0.85546875" style="7" customWidth="1"/>
    <col min="15327" max="15327" width="8.7109375" style="7" bestFit="1" customWidth="1"/>
    <col min="15328" max="15328" width="0.85546875" style="7" customWidth="1"/>
    <col min="15329" max="15329" width="12" style="7" bestFit="1" customWidth="1"/>
    <col min="15330" max="15331" width="10.42578125" style="7" bestFit="1" customWidth="1"/>
    <col min="15332" max="15332" width="14" style="7" bestFit="1" customWidth="1"/>
    <col min="15333" max="15333" width="10.28515625" style="7" bestFit="1" customWidth="1"/>
    <col min="15334" max="15334" width="8.7109375" style="7" bestFit="1" customWidth="1"/>
    <col min="15335" max="15335" width="0.85546875" style="7" customWidth="1"/>
    <col min="15336" max="15338" width="9.140625" style="7"/>
    <col min="15339" max="15339" width="16.85546875" style="7" customWidth="1"/>
    <col min="15340" max="15575" width="9.140625" style="7"/>
    <col min="15576" max="15576" width="5.85546875" style="7" customWidth="1"/>
    <col min="15577" max="15577" width="7.85546875" style="7" bestFit="1" customWidth="1"/>
    <col min="15578" max="15578" width="0.85546875" style="7" customWidth="1"/>
    <col min="15579" max="15579" width="8.7109375" style="7" bestFit="1" customWidth="1"/>
    <col min="15580" max="15580" width="0.85546875" style="7" customWidth="1"/>
    <col min="15581" max="15581" width="9.5703125" style="7" customWidth="1"/>
    <col min="15582" max="15582" width="0.85546875" style="7" customWidth="1"/>
    <col min="15583" max="15583" width="8.7109375" style="7" bestFit="1" customWidth="1"/>
    <col min="15584" max="15584" width="0.85546875" style="7" customWidth="1"/>
    <col min="15585" max="15585" width="12" style="7" bestFit="1" customWidth="1"/>
    <col min="15586" max="15587" width="10.42578125" style="7" bestFit="1" customWidth="1"/>
    <col min="15588" max="15588" width="14" style="7" bestFit="1" customWidth="1"/>
    <col min="15589" max="15589" width="10.28515625" style="7" bestFit="1" customWidth="1"/>
    <col min="15590" max="15590" width="8.7109375" style="7" bestFit="1" customWidth="1"/>
    <col min="15591" max="15591" width="0.85546875" style="7" customWidth="1"/>
    <col min="15592" max="15594" width="9.140625" style="7"/>
    <col min="15595" max="15595" width="16.85546875" style="7" customWidth="1"/>
    <col min="15596" max="15831" width="9.140625" style="7"/>
    <col min="15832" max="15832" width="5.85546875" style="7" customWidth="1"/>
    <col min="15833" max="15833" width="7.85546875" style="7" bestFit="1" customWidth="1"/>
    <col min="15834" max="15834" width="0.85546875" style="7" customWidth="1"/>
    <col min="15835" max="15835" width="8.7109375" style="7" bestFit="1" customWidth="1"/>
    <col min="15836" max="15836" width="0.85546875" style="7" customWidth="1"/>
    <col min="15837" max="15837" width="9.5703125" style="7" customWidth="1"/>
    <col min="15838" max="15838" width="0.85546875" style="7" customWidth="1"/>
    <col min="15839" max="15839" width="8.7109375" style="7" bestFit="1" customWidth="1"/>
    <col min="15840" max="15840" width="0.85546875" style="7" customWidth="1"/>
    <col min="15841" max="15841" width="12" style="7" bestFit="1" customWidth="1"/>
    <col min="15842" max="15843" width="10.42578125" style="7" bestFit="1" customWidth="1"/>
    <col min="15844" max="15844" width="14" style="7" bestFit="1" customWidth="1"/>
    <col min="15845" max="15845" width="10.28515625" style="7" bestFit="1" customWidth="1"/>
    <col min="15846" max="15846" width="8.7109375" style="7" bestFit="1" customWidth="1"/>
    <col min="15847" max="15847" width="0.85546875" style="7" customWidth="1"/>
    <col min="15848" max="15850" width="9.140625" style="7"/>
    <col min="15851" max="15851" width="16.85546875" style="7" customWidth="1"/>
    <col min="15852" max="16087" width="9.140625" style="7"/>
    <col min="16088" max="16088" width="5.85546875" style="7" customWidth="1"/>
    <col min="16089" max="16089" width="7.85546875" style="7" bestFit="1" customWidth="1"/>
    <col min="16090" max="16090" width="0.85546875" style="7" customWidth="1"/>
    <col min="16091" max="16091" width="8.7109375" style="7" bestFit="1" customWidth="1"/>
    <col min="16092" max="16092" width="0.85546875" style="7" customWidth="1"/>
    <col min="16093" max="16093" width="9.5703125" style="7" customWidth="1"/>
    <col min="16094" max="16094" width="0.85546875" style="7" customWidth="1"/>
    <col min="16095" max="16095" width="8.7109375" style="7" bestFit="1" customWidth="1"/>
    <col min="16096" max="16096" width="0.85546875" style="7" customWidth="1"/>
    <col min="16097" max="16097" width="12" style="7" bestFit="1" customWidth="1"/>
    <col min="16098" max="16099" width="10.42578125" style="7" bestFit="1" customWidth="1"/>
    <col min="16100" max="16100" width="14" style="7" bestFit="1" customWidth="1"/>
    <col min="16101" max="16101" width="10.28515625" style="7" bestFit="1" customWidth="1"/>
    <col min="16102" max="16102" width="8.7109375" style="7" bestFit="1" customWidth="1"/>
    <col min="16103" max="16103" width="0.85546875" style="7" customWidth="1"/>
    <col min="16104" max="16106" width="9.140625" style="7"/>
    <col min="16107" max="16107" width="16.85546875" style="7" customWidth="1"/>
    <col min="16108" max="16384" width="9.140625" style="7"/>
  </cols>
  <sheetData>
    <row r="1" spans="1:24" s="47" customFormat="1" ht="12.75" x14ac:dyDescent="0.2">
      <c r="A1" s="69" t="s">
        <v>131</v>
      </c>
      <c r="B1" s="37"/>
      <c r="C1" s="37"/>
      <c r="F1" s="37"/>
      <c r="G1" s="37"/>
      <c r="H1" s="37"/>
      <c r="I1" s="37"/>
      <c r="L1" s="37"/>
      <c r="M1" s="37"/>
      <c r="N1" s="37"/>
      <c r="O1" s="37"/>
      <c r="R1" s="37"/>
      <c r="U1" s="37"/>
      <c r="V1" s="147"/>
      <c r="W1" s="145"/>
      <c r="X1" s="145"/>
    </row>
    <row r="2" spans="1:24" ht="21" customHeight="1" x14ac:dyDescent="0.2">
      <c r="A2" s="70" t="s">
        <v>156</v>
      </c>
      <c r="B2" s="92"/>
      <c r="C2" s="92"/>
      <c r="D2" s="6"/>
      <c r="E2" s="6"/>
      <c r="F2" s="92"/>
      <c r="G2" s="92"/>
      <c r="H2" s="92"/>
      <c r="I2" s="92"/>
      <c r="J2" s="6"/>
      <c r="K2" s="6"/>
      <c r="L2" s="92"/>
      <c r="M2" s="92"/>
      <c r="N2" s="92"/>
      <c r="O2" s="92"/>
      <c r="P2" s="6"/>
      <c r="Q2" s="6"/>
      <c r="R2" s="92"/>
      <c r="S2" s="6"/>
      <c r="T2" s="6"/>
      <c r="U2" s="92"/>
      <c r="V2" s="6"/>
      <c r="W2" s="92"/>
      <c r="X2" s="92"/>
    </row>
    <row r="3" spans="1:24" x14ac:dyDescent="0.2">
      <c r="A3" s="23"/>
      <c r="B3" s="34">
        <v>2010</v>
      </c>
      <c r="C3" s="34"/>
      <c r="D3" s="34">
        <v>2011</v>
      </c>
      <c r="E3" s="34"/>
      <c r="F3" s="34">
        <v>2012</v>
      </c>
      <c r="G3" s="34"/>
      <c r="H3" s="34">
        <v>2013</v>
      </c>
      <c r="I3" s="34"/>
      <c r="J3" s="34">
        <v>2014</v>
      </c>
      <c r="K3" s="34"/>
      <c r="L3" s="34">
        <v>2015</v>
      </c>
      <c r="M3" s="34"/>
      <c r="N3" s="34">
        <v>2016</v>
      </c>
      <c r="O3" s="34"/>
      <c r="P3" s="34">
        <v>2017</v>
      </c>
      <c r="Q3" s="34"/>
      <c r="R3" s="34">
        <v>2018</v>
      </c>
      <c r="S3" s="91"/>
      <c r="T3" s="34">
        <v>2019</v>
      </c>
      <c r="U3" s="91"/>
      <c r="V3" s="33"/>
      <c r="W3" s="7"/>
      <c r="X3" s="7"/>
    </row>
    <row r="4" spans="1:24" ht="15.75" customHeight="1" x14ac:dyDescent="0.2">
      <c r="A4" s="99" t="s">
        <v>29</v>
      </c>
      <c r="B4" s="95">
        <v>16483.48</v>
      </c>
      <c r="C4" s="94" t="s">
        <v>3</v>
      </c>
      <c r="D4" s="95">
        <v>17516.5</v>
      </c>
      <c r="E4" s="94" t="s">
        <v>3</v>
      </c>
      <c r="F4" s="95">
        <v>19100.55</v>
      </c>
      <c r="G4" s="94" t="s">
        <v>3</v>
      </c>
      <c r="H4" s="95">
        <v>20923.89</v>
      </c>
      <c r="I4" s="94" t="s">
        <v>3</v>
      </c>
      <c r="J4" s="95">
        <v>21530.560000000001</v>
      </c>
      <c r="K4" s="94" t="s">
        <v>3</v>
      </c>
      <c r="L4" s="95">
        <v>22228.47</v>
      </c>
      <c r="M4" s="94" t="s">
        <v>3</v>
      </c>
      <c r="N4" s="95">
        <v>23670.01</v>
      </c>
      <c r="O4" s="94" t="s">
        <v>3</v>
      </c>
      <c r="P4" s="95">
        <v>24423.11</v>
      </c>
      <c r="Q4" s="94" t="s">
        <v>3</v>
      </c>
      <c r="R4" s="95">
        <v>24787.279999999999</v>
      </c>
      <c r="S4" s="94" t="s">
        <v>21</v>
      </c>
      <c r="T4" s="95">
        <v>25434.080000000002</v>
      </c>
      <c r="U4" s="94" t="s">
        <v>3</v>
      </c>
      <c r="V4" s="100"/>
      <c r="W4" s="96"/>
      <c r="X4" s="7"/>
    </row>
    <row r="5" spans="1:24" s="96" customFormat="1" ht="15.75" customHeight="1" x14ac:dyDescent="0.2">
      <c r="A5" s="99" t="s">
        <v>30</v>
      </c>
      <c r="B5" s="95">
        <v>16536.54</v>
      </c>
      <c r="C5" s="94" t="s">
        <v>3</v>
      </c>
      <c r="D5" s="95">
        <v>17620.3</v>
      </c>
      <c r="E5" s="94" t="s">
        <v>3</v>
      </c>
      <c r="F5" s="95">
        <v>18679.349999999999</v>
      </c>
      <c r="G5" s="94" t="s">
        <v>3</v>
      </c>
      <c r="H5" s="95">
        <v>20895.82</v>
      </c>
      <c r="I5" s="94" t="s">
        <v>3</v>
      </c>
      <c r="J5" s="95">
        <v>22439.99</v>
      </c>
      <c r="K5" s="94" t="s">
        <v>3</v>
      </c>
      <c r="L5" s="95">
        <v>23834.73</v>
      </c>
      <c r="M5" s="94" t="s">
        <v>3</v>
      </c>
      <c r="N5" s="95">
        <v>24960.16</v>
      </c>
      <c r="O5" s="94" t="s">
        <v>3</v>
      </c>
      <c r="P5" s="95">
        <v>25488.89</v>
      </c>
      <c r="Q5" s="94" t="s">
        <v>3</v>
      </c>
      <c r="R5" s="95">
        <v>25688.83</v>
      </c>
      <c r="S5" s="94" t="s">
        <v>3</v>
      </c>
      <c r="T5" s="95">
        <v>26364.92</v>
      </c>
      <c r="U5" s="94" t="s">
        <v>3</v>
      </c>
      <c r="V5" s="97"/>
    </row>
    <row r="6" spans="1:24" s="96" customFormat="1" ht="22.5" x14ac:dyDescent="0.2">
      <c r="A6" s="99" t="s">
        <v>61</v>
      </c>
      <c r="B6" s="140">
        <v>4526.09</v>
      </c>
      <c r="C6" s="94" t="s">
        <v>3</v>
      </c>
      <c r="D6" s="140">
        <v>5019.93</v>
      </c>
      <c r="E6" s="94" t="s">
        <v>3</v>
      </c>
      <c r="F6" s="140">
        <v>2011.89</v>
      </c>
      <c r="G6" s="94" t="s">
        <v>3</v>
      </c>
      <c r="H6" s="140">
        <v>2180.27</v>
      </c>
      <c r="I6" s="94" t="s">
        <v>3</v>
      </c>
      <c r="J6" s="140">
        <v>2467.5500000000002</v>
      </c>
      <c r="K6" s="94" t="s">
        <v>3</v>
      </c>
      <c r="L6" s="140">
        <v>2392.34</v>
      </c>
      <c r="M6" s="94" t="s">
        <v>3</v>
      </c>
      <c r="N6" s="140">
        <v>2505.04</v>
      </c>
      <c r="O6" s="94" t="s">
        <v>3</v>
      </c>
      <c r="P6" s="140">
        <v>2472.67</v>
      </c>
      <c r="Q6" s="94" t="s">
        <v>3</v>
      </c>
      <c r="R6" s="140">
        <v>2540.83</v>
      </c>
      <c r="S6" s="94" t="s">
        <v>3</v>
      </c>
      <c r="T6" s="140">
        <v>1639.74</v>
      </c>
      <c r="U6" s="94" t="s">
        <v>3</v>
      </c>
      <c r="V6" s="145"/>
    </row>
    <row r="7" spans="1:24" s="96" customFormat="1" ht="15.75" customHeight="1" x14ac:dyDescent="0.2">
      <c r="A7" s="99" t="s">
        <v>62</v>
      </c>
      <c r="B7" s="140">
        <v>11762.62</v>
      </c>
      <c r="C7" s="94" t="s">
        <v>3</v>
      </c>
      <c r="D7" s="140">
        <v>12420.72</v>
      </c>
      <c r="E7" s="94" t="s">
        <v>3</v>
      </c>
      <c r="F7" s="140">
        <v>16471.169999999998</v>
      </c>
      <c r="G7" s="94" t="s">
        <v>3</v>
      </c>
      <c r="H7" s="140">
        <v>18152.45</v>
      </c>
      <c r="I7" s="94" t="s">
        <v>3</v>
      </c>
      <c r="J7" s="140">
        <v>19490.46</v>
      </c>
      <c r="K7" s="94" t="s">
        <v>3</v>
      </c>
      <c r="L7" s="140">
        <v>20974.67</v>
      </c>
      <c r="M7" s="94" t="s">
        <v>3</v>
      </c>
      <c r="N7" s="140">
        <v>21999.84</v>
      </c>
      <c r="O7" s="94" t="s">
        <v>3</v>
      </c>
      <c r="P7" s="140">
        <v>22408.32</v>
      </c>
      <c r="Q7" s="94" t="s">
        <v>3</v>
      </c>
      <c r="R7" s="140">
        <v>22525.279999999999</v>
      </c>
      <c r="S7" s="94" t="s">
        <v>3</v>
      </c>
      <c r="T7" s="140">
        <v>24201.93</v>
      </c>
      <c r="U7" s="94" t="s">
        <v>3</v>
      </c>
      <c r="V7" s="145"/>
    </row>
    <row r="8" spans="1:24" s="96" customFormat="1" ht="15.75" customHeight="1" x14ac:dyDescent="0.2">
      <c r="A8" s="99" t="s">
        <v>64</v>
      </c>
      <c r="B8" s="140">
        <v>247.83</v>
      </c>
      <c r="C8" s="94" t="s">
        <v>3</v>
      </c>
      <c r="D8" s="140">
        <v>179.64</v>
      </c>
      <c r="E8" s="94" t="s">
        <v>3</v>
      </c>
      <c r="F8" s="140">
        <v>196.29</v>
      </c>
      <c r="G8" s="94" t="s">
        <v>3</v>
      </c>
      <c r="H8" s="140">
        <v>563.09</v>
      </c>
      <c r="I8" s="94" t="s">
        <v>3</v>
      </c>
      <c r="J8" s="140">
        <v>481.98</v>
      </c>
      <c r="K8" s="94" t="s">
        <v>3</v>
      </c>
      <c r="L8" s="140">
        <v>467.71</v>
      </c>
      <c r="M8" s="94" t="s">
        <v>3</v>
      </c>
      <c r="N8" s="140">
        <v>455.29</v>
      </c>
      <c r="O8" s="94" t="s">
        <v>3</v>
      </c>
      <c r="P8" s="140">
        <v>607.9</v>
      </c>
      <c r="Q8" s="94" t="s">
        <v>3</v>
      </c>
      <c r="R8" s="140">
        <v>622.72</v>
      </c>
      <c r="S8" s="94" t="s">
        <v>3</v>
      </c>
      <c r="T8" s="140">
        <v>523.25</v>
      </c>
      <c r="U8" s="94" t="s">
        <v>3</v>
      </c>
      <c r="V8" s="145"/>
    </row>
    <row r="9" spans="1:24" s="96" customFormat="1" ht="23.25" customHeight="1" x14ac:dyDescent="0.2">
      <c r="A9" s="128" t="s">
        <v>63</v>
      </c>
      <c r="B9" s="126">
        <v>33020.019999999997</v>
      </c>
      <c r="C9" s="127" t="s">
        <v>3</v>
      </c>
      <c r="D9" s="126">
        <v>35136.800000000003</v>
      </c>
      <c r="E9" s="127" t="s">
        <v>3</v>
      </c>
      <c r="F9" s="126">
        <v>37779.9</v>
      </c>
      <c r="G9" s="127" t="s">
        <v>3</v>
      </c>
      <c r="H9" s="126">
        <v>41819.699999999997</v>
      </c>
      <c r="I9" s="127" t="s">
        <v>3</v>
      </c>
      <c r="J9" s="126">
        <v>43970.55</v>
      </c>
      <c r="K9" s="127" t="s">
        <v>3</v>
      </c>
      <c r="L9" s="126">
        <v>46063.199999999997</v>
      </c>
      <c r="M9" s="127" t="s">
        <v>3</v>
      </c>
      <c r="N9" s="126">
        <v>48630.17</v>
      </c>
      <c r="O9" s="127" t="s">
        <v>3</v>
      </c>
      <c r="P9" s="126">
        <v>49911.99</v>
      </c>
      <c r="Q9" s="127" t="s">
        <v>3</v>
      </c>
      <c r="R9" s="126">
        <v>50476.11</v>
      </c>
      <c r="S9" s="127" t="s">
        <v>21</v>
      </c>
      <c r="T9" s="126">
        <v>51799</v>
      </c>
      <c r="U9" s="127" t="s">
        <v>3</v>
      </c>
      <c r="V9" s="171"/>
    </row>
    <row r="10" spans="1:24" s="96" customFormat="1" ht="15.75" customHeight="1" x14ac:dyDescent="0.2">
      <c r="A10" s="102" t="s">
        <v>157</v>
      </c>
      <c r="B10" s="95">
        <v>35042.31</v>
      </c>
      <c r="C10" s="95" t="s">
        <v>3</v>
      </c>
      <c r="D10" s="95">
        <v>36556.25</v>
      </c>
      <c r="E10" s="95" t="s">
        <v>3</v>
      </c>
      <c r="F10" s="95">
        <v>38795.26</v>
      </c>
      <c r="G10" s="95" t="s">
        <v>3</v>
      </c>
      <c r="H10" s="95">
        <v>41223.32</v>
      </c>
      <c r="I10" s="95" t="s">
        <v>3</v>
      </c>
      <c r="J10" s="95">
        <v>43515.9</v>
      </c>
      <c r="K10" s="95" t="s">
        <v>3</v>
      </c>
      <c r="L10" s="95">
        <v>45776.07</v>
      </c>
      <c r="M10" s="95" t="s">
        <v>3</v>
      </c>
      <c r="N10" s="95">
        <v>48199.51</v>
      </c>
      <c r="O10" s="95" t="s">
        <v>3</v>
      </c>
      <c r="P10" s="95">
        <v>49346.97</v>
      </c>
      <c r="Q10" s="94" t="s">
        <v>3</v>
      </c>
      <c r="R10" s="95">
        <v>49685.57</v>
      </c>
      <c r="S10" s="97" t="s">
        <v>3</v>
      </c>
      <c r="T10" s="212">
        <v>50673.39</v>
      </c>
      <c r="U10" s="97" t="s">
        <v>3</v>
      </c>
      <c r="V10" s="97"/>
    </row>
    <row r="11" spans="1:24" s="73" customFormat="1" x14ac:dyDescent="0.2">
      <c r="A11" s="268"/>
      <c r="B11" s="268"/>
      <c r="C11" s="268"/>
      <c r="D11" s="268"/>
      <c r="E11" s="268"/>
      <c r="F11" s="268"/>
      <c r="G11" s="268"/>
      <c r="H11" s="268"/>
      <c r="I11" s="268"/>
      <c r="J11" s="268"/>
      <c r="K11" s="268"/>
      <c r="L11" s="268"/>
      <c r="M11" s="268"/>
      <c r="N11" s="268"/>
      <c r="O11" s="268"/>
      <c r="P11" s="268"/>
      <c r="Q11" s="268"/>
      <c r="R11" s="268"/>
      <c r="S11" s="268"/>
      <c r="T11" s="268"/>
      <c r="U11" s="268"/>
      <c r="V11" s="183"/>
      <c r="X11" s="183"/>
    </row>
  </sheetData>
  <mergeCells count="1">
    <mergeCell ref="A11:U11"/>
  </mergeCells>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0"/>
  <dimension ref="A1:AI15"/>
  <sheetViews>
    <sheetView zoomScaleNormal="100" workbookViewId="0"/>
  </sheetViews>
  <sheetFormatPr defaultRowHeight="11.25" x14ac:dyDescent="0.2"/>
  <cols>
    <col min="1" max="1" width="20.42578125" style="7" customWidth="1"/>
    <col min="2" max="2" width="2.85546875" style="7" hidden="1" customWidth="1"/>
    <col min="3" max="3" width="1" style="39" hidden="1" customWidth="1"/>
    <col min="4" max="4" width="4.85546875" style="7" hidden="1" customWidth="1"/>
    <col min="5" max="5" width="1.140625" style="39" hidden="1" customWidth="1"/>
    <col min="6" max="6" width="4.85546875" style="39" hidden="1" customWidth="1"/>
    <col min="7" max="7" width="1.140625" style="39" hidden="1" customWidth="1"/>
    <col min="8" max="8" width="4.85546875" style="39" hidden="1" customWidth="1"/>
    <col min="9" max="9" width="1.140625" style="39" hidden="1" customWidth="1"/>
    <col min="10" max="10" width="4.85546875" style="39" hidden="1" customWidth="1"/>
    <col min="11" max="11" width="1.140625" style="39" hidden="1" customWidth="1"/>
    <col min="12" max="12" width="4.85546875" style="7" bestFit="1" customWidth="1"/>
    <col min="13" max="13" width="1.140625" style="39" bestFit="1" customWidth="1"/>
    <col min="14" max="14" width="4.85546875" style="39" bestFit="1" customWidth="1"/>
    <col min="15" max="15" width="1.140625" style="39" bestFit="1" customWidth="1"/>
    <col min="16" max="16" width="4.85546875" style="7" bestFit="1" customWidth="1"/>
    <col min="17" max="17" width="1.140625" style="39" bestFit="1" customWidth="1"/>
    <col min="18" max="18" width="4.85546875" style="39" bestFit="1" customWidth="1"/>
    <col min="19" max="19" width="1.140625" style="39" bestFit="1" customWidth="1"/>
    <col min="20" max="20" width="4.85546875" style="7" bestFit="1" customWidth="1"/>
    <col min="21" max="21" width="1.140625" style="39" bestFit="1" customWidth="1"/>
    <col min="22" max="22" width="4.85546875" style="39" bestFit="1" customWidth="1"/>
    <col min="23" max="23" width="1.140625" style="39" bestFit="1" customWidth="1"/>
    <col min="24" max="24" width="4.85546875" style="7" bestFit="1" customWidth="1"/>
    <col min="25" max="25" width="1.140625" style="39" bestFit="1" customWidth="1"/>
    <col min="26" max="26" width="4.85546875" style="39" bestFit="1" customWidth="1"/>
    <col min="27" max="27" width="1.140625" style="39" bestFit="1" customWidth="1"/>
    <col min="28" max="28" width="4.85546875" style="7" bestFit="1" customWidth="1"/>
    <col min="29" max="29" width="1.140625" style="39" bestFit="1" customWidth="1"/>
    <col min="30" max="30" width="4.85546875" style="143" bestFit="1" customWidth="1"/>
    <col min="31" max="31" width="1.140625" style="39" bestFit="1" customWidth="1"/>
    <col min="32" max="32" width="4.85546875" style="143" bestFit="1" customWidth="1"/>
    <col min="33" max="33" width="1.140625" style="39" bestFit="1" customWidth="1"/>
    <col min="34" max="234" width="9.140625" style="7"/>
    <col min="235" max="235" width="5.85546875" style="7" customWidth="1"/>
    <col min="236" max="241" width="10.140625" style="7" customWidth="1"/>
    <col min="242" max="490" width="9.140625" style="7"/>
    <col min="491" max="491" width="5.85546875" style="7" customWidth="1"/>
    <col min="492" max="497" width="10.140625" style="7" customWidth="1"/>
    <col min="498" max="746" width="9.140625" style="7"/>
    <col min="747" max="747" width="5.85546875" style="7" customWidth="1"/>
    <col min="748" max="753" width="10.140625" style="7" customWidth="1"/>
    <col min="754" max="1002" width="9.140625" style="7"/>
    <col min="1003" max="1003" width="5.85546875" style="7" customWidth="1"/>
    <col min="1004" max="1009" width="10.140625" style="7" customWidth="1"/>
    <col min="1010" max="1258" width="9.140625" style="7"/>
    <col min="1259" max="1259" width="5.85546875" style="7" customWidth="1"/>
    <col min="1260" max="1265" width="10.140625" style="7" customWidth="1"/>
    <col min="1266" max="1514" width="9.140625" style="7"/>
    <col min="1515" max="1515" width="5.85546875" style="7" customWidth="1"/>
    <col min="1516" max="1521" width="10.140625" style="7" customWidth="1"/>
    <col min="1522" max="1770" width="9.140625" style="7"/>
    <col min="1771" max="1771" width="5.85546875" style="7" customWidth="1"/>
    <col min="1772" max="1777" width="10.140625" style="7" customWidth="1"/>
    <col min="1778" max="2026" width="9.140625" style="7"/>
    <col min="2027" max="2027" width="5.85546875" style="7" customWidth="1"/>
    <col min="2028" max="2033" width="10.140625" style="7" customWidth="1"/>
    <col min="2034" max="2282" width="9.140625" style="7"/>
    <col min="2283" max="2283" width="5.85546875" style="7" customWidth="1"/>
    <col min="2284" max="2289" width="10.140625" style="7" customWidth="1"/>
    <col min="2290" max="2538" width="9.140625" style="7"/>
    <col min="2539" max="2539" width="5.85546875" style="7" customWidth="1"/>
    <col min="2540" max="2545" width="10.140625" style="7" customWidth="1"/>
    <col min="2546" max="2794" width="9.140625" style="7"/>
    <col min="2795" max="2795" width="5.85546875" style="7" customWidth="1"/>
    <col min="2796" max="2801" width="10.140625" style="7" customWidth="1"/>
    <col min="2802" max="3050" width="9.140625" style="7"/>
    <col min="3051" max="3051" width="5.85546875" style="7" customWidth="1"/>
    <col min="3052" max="3057" width="10.140625" style="7" customWidth="1"/>
    <col min="3058" max="3306" width="9.140625" style="7"/>
    <col min="3307" max="3307" width="5.85546875" style="7" customWidth="1"/>
    <col min="3308" max="3313" width="10.140625" style="7" customWidth="1"/>
    <col min="3314" max="3562" width="9.140625" style="7"/>
    <col min="3563" max="3563" width="5.85546875" style="7" customWidth="1"/>
    <col min="3564" max="3569" width="10.140625" style="7" customWidth="1"/>
    <col min="3570" max="3818" width="9.140625" style="7"/>
    <col min="3819" max="3819" width="5.85546875" style="7" customWidth="1"/>
    <col min="3820" max="3825" width="10.140625" style="7" customWidth="1"/>
    <col min="3826" max="4074" width="9.140625" style="7"/>
    <col min="4075" max="4075" width="5.85546875" style="7" customWidth="1"/>
    <col min="4076" max="4081" width="10.140625" style="7" customWidth="1"/>
    <col min="4082" max="4330" width="9.140625" style="7"/>
    <col min="4331" max="4331" width="5.85546875" style="7" customWidth="1"/>
    <col min="4332" max="4337" width="10.140625" style="7" customWidth="1"/>
    <col min="4338" max="4586" width="9.140625" style="7"/>
    <col min="4587" max="4587" width="5.85546875" style="7" customWidth="1"/>
    <col min="4588" max="4593" width="10.140625" style="7" customWidth="1"/>
    <col min="4594" max="4842" width="9.140625" style="7"/>
    <col min="4843" max="4843" width="5.85546875" style="7" customWidth="1"/>
    <col min="4844" max="4849" width="10.140625" style="7" customWidth="1"/>
    <col min="4850" max="5098" width="9.140625" style="7"/>
    <col min="5099" max="5099" width="5.85546875" style="7" customWidth="1"/>
    <col min="5100" max="5105" width="10.140625" style="7" customWidth="1"/>
    <col min="5106" max="5354" width="9.140625" style="7"/>
    <col min="5355" max="5355" width="5.85546875" style="7" customWidth="1"/>
    <col min="5356" max="5361" width="10.140625" style="7" customWidth="1"/>
    <col min="5362" max="5610" width="9.140625" style="7"/>
    <col min="5611" max="5611" width="5.85546875" style="7" customWidth="1"/>
    <col min="5612" max="5617" width="10.140625" style="7" customWidth="1"/>
    <col min="5618" max="5866" width="9.140625" style="7"/>
    <col min="5867" max="5867" width="5.85546875" style="7" customWidth="1"/>
    <col min="5868" max="5873" width="10.140625" style="7" customWidth="1"/>
    <col min="5874" max="6122" width="9.140625" style="7"/>
    <col min="6123" max="6123" width="5.85546875" style="7" customWidth="1"/>
    <col min="6124" max="6129" width="10.140625" style="7" customWidth="1"/>
    <col min="6130" max="6378" width="9.140625" style="7"/>
    <col min="6379" max="6379" width="5.85546875" style="7" customWidth="1"/>
    <col min="6380" max="6385" width="10.140625" style="7" customWidth="1"/>
    <col min="6386" max="6634" width="9.140625" style="7"/>
    <col min="6635" max="6635" width="5.85546875" style="7" customWidth="1"/>
    <col min="6636" max="6641" width="10.140625" style="7" customWidth="1"/>
    <col min="6642" max="6890" width="9.140625" style="7"/>
    <col min="6891" max="6891" width="5.85546875" style="7" customWidth="1"/>
    <col min="6892" max="6897" width="10.140625" style="7" customWidth="1"/>
    <col min="6898" max="7146" width="9.140625" style="7"/>
    <col min="7147" max="7147" width="5.85546875" style="7" customWidth="1"/>
    <col min="7148" max="7153" width="10.140625" style="7" customWidth="1"/>
    <col min="7154" max="7402" width="9.140625" style="7"/>
    <col min="7403" max="7403" width="5.85546875" style="7" customWidth="1"/>
    <col min="7404" max="7409" width="10.140625" style="7" customWidth="1"/>
    <col min="7410" max="7658" width="9.140625" style="7"/>
    <col min="7659" max="7659" width="5.85546875" style="7" customWidth="1"/>
    <col min="7660" max="7665" width="10.140625" style="7" customWidth="1"/>
    <col min="7666" max="7914" width="9.140625" style="7"/>
    <col min="7915" max="7915" width="5.85546875" style="7" customWidth="1"/>
    <col min="7916" max="7921" width="10.140625" style="7" customWidth="1"/>
    <col min="7922" max="8170" width="9.140625" style="7"/>
    <col min="8171" max="8171" width="5.85546875" style="7" customWidth="1"/>
    <col min="8172" max="8177" width="10.140625" style="7" customWidth="1"/>
    <col min="8178" max="8426" width="9.140625" style="7"/>
    <col min="8427" max="8427" width="5.85546875" style="7" customWidth="1"/>
    <col min="8428" max="8433" width="10.140625" style="7" customWidth="1"/>
    <col min="8434" max="8682" width="9.140625" style="7"/>
    <col min="8683" max="8683" width="5.85546875" style="7" customWidth="1"/>
    <col min="8684" max="8689" width="10.140625" style="7" customWidth="1"/>
    <col min="8690" max="8938" width="9.140625" style="7"/>
    <col min="8939" max="8939" width="5.85546875" style="7" customWidth="1"/>
    <col min="8940" max="8945" width="10.140625" style="7" customWidth="1"/>
    <col min="8946" max="9194" width="9.140625" style="7"/>
    <col min="9195" max="9195" width="5.85546875" style="7" customWidth="1"/>
    <col min="9196" max="9201" width="10.140625" style="7" customWidth="1"/>
    <col min="9202" max="9450" width="9.140625" style="7"/>
    <col min="9451" max="9451" width="5.85546875" style="7" customWidth="1"/>
    <col min="9452" max="9457" width="10.140625" style="7" customWidth="1"/>
    <col min="9458" max="9706" width="9.140625" style="7"/>
    <col min="9707" max="9707" width="5.85546875" style="7" customWidth="1"/>
    <col min="9708" max="9713" width="10.140625" style="7" customWidth="1"/>
    <col min="9714" max="9962" width="9.140625" style="7"/>
    <col min="9963" max="9963" width="5.85546875" style="7" customWidth="1"/>
    <col min="9964" max="9969" width="10.140625" style="7" customWidth="1"/>
    <col min="9970" max="10218" width="9.140625" style="7"/>
    <col min="10219" max="10219" width="5.85546875" style="7" customWidth="1"/>
    <col min="10220" max="10225" width="10.140625" style="7" customWidth="1"/>
    <col min="10226" max="10474" width="9.140625" style="7"/>
    <col min="10475" max="10475" width="5.85546875" style="7" customWidth="1"/>
    <col min="10476" max="10481" width="10.140625" style="7" customWidth="1"/>
    <col min="10482" max="10730" width="9.140625" style="7"/>
    <col min="10731" max="10731" width="5.85546875" style="7" customWidth="1"/>
    <col min="10732" max="10737" width="10.140625" style="7" customWidth="1"/>
    <col min="10738" max="10986" width="9.140625" style="7"/>
    <col min="10987" max="10987" width="5.85546875" style="7" customWidth="1"/>
    <col min="10988" max="10993" width="10.140625" style="7" customWidth="1"/>
    <col min="10994" max="11242" width="9.140625" style="7"/>
    <col min="11243" max="11243" width="5.85546875" style="7" customWidth="1"/>
    <col min="11244" max="11249" width="10.140625" style="7" customWidth="1"/>
    <col min="11250" max="11498" width="9.140625" style="7"/>
    <col min="11499" max="11499" width="5.85546875" style="7" customWidth="1"/>
    <col min="11500" max="11505" width="10.140625" style="7" customWidth="1"/>
    <col min="11506" max="11754" width="9.140625" style="7"/>
    <col min="11755" max="11755" width="5.85546875" style="7" customWidth="1"/>
    <col min="11756" max="11761" width="10.140625" style="7" customWidth="1"/>
    <col min="11762" max="12010" width="9.140625" style="7"/>
    <col min="12011" max="12011" width="5.85546875" style="7" customWidth="1"/>
    <col min="12012" max="12017" width="10.140625" style="7" customWidth="1"/>
    <col min="12018" max="12266" width="9.140625" style="7"/>
    <col min="12267" max="12267" width="5.85546875" style="7" customWidth="1"/>
    <col min="12268" max="12273" width="10.140625" style="7" customWidth="1"/>
    <col min="12274" max="12522" width="9.140625" style="7"/>
    <col min="12523" max="12523" width="5.85546875" style="7" customWidth="1"/>
    <col min="12524" max="12529" width="10.140625" style="7" customWidth="1"/>
    <col min="12530" max="12778" width="9.140625" style="7"/>
    <col min="12779" max="12779" width="5.85546875" style="7" customWidth="1"/>
    <col min="12780" max="12785" width="10.140625" style="7" customWidth="1"/>
    <col min="12786" max="13034" width="9.140625" style="7"/>
    <col min="13035" max="13035" width="5.85546875" style="7" customWidth="1"/>
    <col min="13036" max="13041" width="10.140625" style="7" customWidth="1"/>
    <col min="13042" max="13290" width="9.140625" style="7"/>
    <col min="13291" max="13291" width="5.85546875" style="7" customWidth="1"/>
    <col min="13292" max="13297" width="10.140625" style="7" customWidth="1"/>
    <col min="13298" max="13546" width="9.140625" style="7"/>
    <col min="13547" max="13547" width="5.85546875" style="7" customWidth="1"/>
    <col min="13548" max="13553" width="10.140625" style="7" customWidth="1"/>
    <col min="13554" max="13802" width="9.140625" style="7"/>
    <col min="13803" max="13803" width="5.85546875" style="7" customWidth="1"/>
    <col min="13804" max="13809" width="10.140625" style="7" customWidth="1"/>
    <col min="13810" max="14058" width="9.140625" style="7"/>
    <col min="14059" max="14059" width="5.85546875" style="7" customWidth="1"/>
    <col min="14060" max="14065" width="10.140625" style="7" customWidth="1"/>
    <col min="14066" max="14314" width="9.140625" style="7"/>
    <col min="14315" max="14315" width="5.85546875" style="7" customWidth="1"/>
    <col min="14316" max="14321" width="10.140625" style="7" customWidth="1"/>
    <col min="14322" max="14570" width="9.140625" style="7"/>
    <col min="14571" max="14571" width="5.85546875" style="7" customWidth="1"/>
    <col min="14572" max="14577" width="10.140625" style="7" customWidth="1"/>
    <col min="14578" max="14826" width="9.140625" style="7"/>
    <col min="14827" max="14827" width="5.85546875" style="7" customWidth="1"/>
    <col min="14828" max="14833" width="10.140625" style="7" customWidth="1"/>
    <col min="14834" max="15082" width="9.140625" style="7"/>
    <col min="15083" max="15083" width="5.85546875" style="7" customWidth="1"/>
    <col min="15084" max="15089" width="10.140625" style="7" customWidth="1"/>
    <col min="15090" max="15338" width="9.140625" style="7"/>
    <col min="15339" max="15339" width="5.85546875" style="7" customWidth="1"/>
    <col min="15340" max="15345" width="10.140625" style="7" customWidth="1"/>
    <col min="15346" max="15594" width="9.140625" style="7"/>
    <col min="15595" max="15595" width="5.85546875" style="7" customWidth="1"/>
    <col min="15596" max="15601" width="10.140625" style="7" customWidth="1"/>
    <col min="15602" max="15850" width="9.140625" style="7"/>
    <col min="15851" max="15851" width="5.85546875" style="7" customWidth="1"/>
    <col min="15852" max="15857" width="10.140625" style="7" customWidth="1"/>
    <col min="15858" max="16106" width="9.140625" style="7"/>
    <col min="16107" max="16107" width="5.85546875" style="7" customWidth="1"/>
    <col min="16108" max="16113" width="10.140625" style="7" customWidth="1"/>
    <col min="16114" max="16384" width="9.140625" style="7"/>
  </cols>
  <sheetData>
    <row r="1" spans="1:35" s="47" customFormat="1" ht="14.25" x14ac:dyDescent="0.2">
      <c r="A1" s="69" t="s">
        <v>133</v>
      </c>
      <c r="C1" s="39"/>
      <c r="E1" s="39"/>
      <c r="F1" s="39"/>
      <c r="G1" s="39"/>
      <c r="H1" s="39"/>
      <c r="I1" s="39"/>
      <c r="J1" s="39"/>
      <c r="K1" s="39"/>
      <c r="M1" s="39"/>
      <c r="N1" s="39"/>
      <c r="O1" s="39"/>
      <c r="Q1" s="39"/>
      <c r="R1" s="39"/>
      <c r="S1" s="39"/>
      <c r="U1" s="39"/>
      <c r="V1" s="39"/>
      <c r="W1" s="39"/>
      <c r="Y1" s="39"/>
      <c r="Z1" s="39"/>
      <c r="AA1" s="39"/>
      <c r="AC1" s="39"/>
      <c r="AD1" s="155"/>
      <c r="AE1" s="39"/>
      <c r="AF1" s="155"/>
      <c r="AG1" s="39"/>
    </row>
    <row r="2" spans="1:35" ht="21" customHeight="1" x14ac:dyDescent="0.2">
      <c r="A2" s="70" t="s">
        <v>134</v>
      </c>
      <c r="B2" s="6"/>
      <c r="C2" s="38"/>
      <c r="D2" s="6"/>
      <c r="E2" s="38"/>
      <c r="F2" s="38"/>
      <c r="G2" s="38"/>
      <c r="H2" s="38"/>
      <c r="I2" s="38"/>
      <c r="J2" s="38"/>
      <c r="K2" s="38"/>
      <c r="L2" s="6"/>
      <c r="M2" s="38"/>
      <c r="N2" s="38"/>
      <c r="O2" s="38"/>
      <c r="P2" s="6"/>
      <c r="Q2" s="38"/>
      <c r="R2" s="38"/>
      <c r="S2" s="38"/>
      <c r="T2" s="6"/>
      <c r="U2" s="38"/>
      <c r="V2" s="38"/>
      <c r="W2" s="38"/>
      <c r="X2" s="6"/>
      <c r="Y2" s="38"/>
      <c r="Z2" s="38"/>
      <c r="AA2" s="38"/>
      <c r="AC2" s="38"/>
      <c r="AE2" s="38"/>
      <c r="AG2" s="38"/>
    </row>
    <row r="3" spans="1:35" x14ac:dyDescent="0.2">
      <c r="A3" s="14"/>
      <c r="B3" s="29"/>
      <c r="C3" s="14"/>
      <c r="D3" s="34">
        <v>2005</v>
      </c>
      <c r="E3" s="124"/>
      <c r="F3" s="34">
        <v>2006</v>
      </c>
      <c r="G3" s="124"/>
      <c r="H3" s="34">
        <v>2007</v>
      </c>
      <c r="I3" s="124"/>
      <c r="J3" s="34">
        <v>2008</v>
      </c>
      <c r="K3" s="124"/>
      <c r="L3" s="34">
        <v>2010</v>
      </c>
      <c r="M3" s="124"/>
      <c r="N3" s="34">
        <v>2011</v>
      </c>
      <c r="O3" s="124"/>
      <c r="P3" s="34">
        <v>2012</v>
      </c>
      <c r="Q3" s="124"/>
      <c r="R3" s="34">
        <v>2013</v>
      </c>
      <c r="S3" s="124"/>
      <c r="T3" s="34">
        <v>2014</v>
      </c>
      <c r="U3" s="124"/>
      <c r="V3" s="34">
        <v>2015</v>
      </c>
      <c r="W3" s="124"/>
      <c r="X3" s="34">
        <v>2016</v>
      </c>
      <c r="Y3" s="124"/>
      <c r="Z3" s="34">
        <v>2017</v>
      </c>
      <c r="AA3" s="124"/>
      <c r="AB3" s="34">
        <v>2018</v>
      </c>
      <c r="AC3" s="104"/>
      <c r="AD3" s="34">
        <v>2019</v>
      </c>
      <c r="AE3" s="104"/>
      <c r="AF3" s="7"/>
      <c r="AG3" s="7"/>
    </row>
    <row r="4" spans="1:35" ht="15" customHeight="1" x14ac:dyDescent="0.2">
      <c r="A4" s="13" t="s">
        <v>17</v>
      </c>
      <c r="B4" s="19"/>
      <c r="C4" s="6"/>
      <c r="D4" s="33"/>
      <c r="E4" s="98"/>
      <c r="F4" s="33"/>
      <c r="G4" s="98" t="s">
        <v>3</v>
      </c>
      <c r="H4" s="98"/>
      <c r="I4" s="98"/>
      <c r="J4" s="98"/>
      <c r="K4" s="98"/>
      <c r="L4" s="140" t="s">
        <v>4</v>
      </c>
      <c r="M4" s="76" t="s">
        <v>3</v>
      </c>
      <c r="N4" s="140" t="s">
        <v>4</v>
      </c>
      <c r="O4" s="76" t="s">
        <v>3</v>
      </c>
      <c r="P4" s="140" t="s">
        <v>4</v>
      </c>
      <c r="Q4" s="76" t="s">
        <v>3</v>
      </c>
      <c r="R4" s="140" t="s">
        <v>4</v>
      </c>
      <c r="S4" s="76" t="s">
        <v>3</v>
      </c>
      <c r="T4" s="140" t="s">
        <v>4</v>
      </c>
      <c r="U4" s="76" t="s">
        <v>3</v>
      </c>
      <c r="V4" s="140" t="s">
        <v>4</v>
      </c>
      <c r="W4" s="76" t="s">
        <v>3</v>
      </c>
      <c r="X4" s="140" t="s">
        <v>4</v>
      </c>
      <c r="Y4" s="76" t="s">
        <v>3</v>
      </c>
      <c r="Z4" s="140" t="s">
        <v>4</v>
      </c>
      <c r="AA4" s="76" t="s">
        <v>3</v>
      </c>
      <c r="AB4" s="140" t="s">
        <v>4</v>
      </c>
      <c r="AC4" s="76"/>
      <c r="AD4" s="140" t="s">
        <v>4</v>
      </c>
      <c r="AE4" s="76" t="s">
        <v>3</v>
      </c>
      <c r="AF4" s="138"/>
      <c r="AG4" s="138"/>
      <c r="AH4" s="138"/>
      <c r="AI4" s="138"/>
    </row>
    <row r="5" spans="1:35" ht="27.95" customHeight="1" x14ac:dyDescent="0.2">
      <c r="A5" s="108" t="s">
        <v>68</v>
      </c>
      <c r="G5" s="39" t="s">
        <v>3</v>
      </c>
      <c r="L5" s="155" t="s">
        <v>4</v>
      </c>
      <c r="M5" s="145" t="s">
        <v>3</v>
      </c>
      <c r="N5" s="143" t="s">
        <v>4</v>
      </c>
      <c r="O5" s="145" t="s">
        <v>3</v>
      </c>
      <c r="P5" s="155" t="s">
        <v>4</v>
      </c>
      <c r="Q5" s="145" t="s">
        <v>3</v>
      </c>
      <c r="R5" s="143" t="s">
        <v>4</v>
      </c>
      <c r="S5" s="145" t="s">
        <v>3</v>
      </c>
      <c r="T5" s="155" t="s">
        <v>4</v>
      </c>
      <c r="U5" s="145" t="s">
        <v>3</v>
      </c>
      <c r="V5" s="143" t="s">
        <v>4</v>
      </c>
      <c r="W5" s="145" t="s">
        <v>3</v>
      </c>
      <c r="X5" s="246" t="s">
        <v>4</v>
      </c>
      <c r="Y5" s="247" t="s">
        <v>3</v>
      </c>
      <c r="Z5" s="35" t="s">
        <v>4</v>
      </c>
      <c r="AA5" s="248" t="s">
        <v>3</v>
      </c>
      <c r="AB5" s="35" t="s">
        <v>4</v>
      </c>
      <c r="AC5" s="247" t="s">
        <v>3</v>
      </c>
      <c r="AD5" s="35" t="s">
        <v>4</v>
      </c>
      <c r="AE5" s="145" t="s">
        <v>3</v>
      </c>
      <c r="AF5" s="138"/>
      <c r="AG5" s="138"/>
      <c r="AH5" s="138"/>
      <c r="AI5" s="138"/>
    </row>
    <row r="6" spans="1:35" ht="21.95" customHeight="1" x14ac:dyDescent="0.2">
      <c r="A6" s="123" t="s">
        <v>58</v>
      </c>
      <c r="G6" s="39" t="s">
        <v>3</v>
      </c>
      <c r="L6" s="155" t="s">
        <v>4</v>
      </c>
      <c r="M6" s="39" t="s">
        <v>3</v>
      </c>
      <c r="N6" s="143" t="s">
        <v>4</v>
      </c>
      <c r="O6" s="39" t="s">
        <v>3</v>
      </c>
      <c r="P6" s="155" t="s">
        <v>4</v>
      </c>
      <c r="Q6" s="39" t="s">
        <v>3</v>
      </c>
      <c r="R6" s="143" t="s">
        <v>4</v>
      </c>
      <c r="S6" s="39" t="s">
        <v>3</v>
      </c>
      <c r="T6" s="155" t="s">
        <v>4</v>
      </c>
      <c r="U6" s="39" t="s">
        <v>3</v>
      </c>
      <c r="V6" s="143" t="s">
        <v>4</v>
      </c>
      <c r="W6" s="39" t="s">
        <v>3</v>
      </c>
      <c r="X6" s="246" t="s">
        <v>4</v>
      </c>
      <c r="Y6" s="249" t="s">
        <v>3</v>
      </c>
      <c r="Z6" s="35" t="s">
        <v>4</v>
      </c>
      <c r="AA6" s="248" t="s">
        <v>3</v>
      </c>
      <c r="AB6" s="35">
        <v>3.6257000000000001</v>
      </c>
      <c r="AC6" s="249" t="s">
        <v>3</v>
      </c>
      <c r="AD6" s="35">
        <v>3.5335999999999999</v>
      </c>
      <c r="AE6" s="39" t="s">
        <v>3</v>
      </c>
      <c r="AF6" s="138"/>
      <c r="AG6" s="138"/>
      <c r="AH6" s="138"/>
      <c r="AI6" s="138"/>
    </row>
    <row r="7" spans="1:35" x14ac:dyDescent="0.2">
      <c r="A7" s="86" t="s">
        <v>35</v>
      </c>
      <c r="B7" s="7" t="s">
        <v>3</v>
      </c>
      <c r="C7" s="39" t="s">
        <v>3</v>
      </c>
      <c r="G7" s="39" t="s">
        <v>3</v>
      </c>
      <c r="L7" s="155" t="s">
        <v>4</v>
      </c>
      <c r="M7" s="39" t="s">
        <v>3</v>
      </c>
      <c r="N7" s="143" t="s">
        <v>4</v>
      </c>
      <c r="O7" s="39" t="s">
        <v>3</v>
      </c>
      <c r="P7" s="155" t="s">
        <v>4</v>
      </c>
      <c r="Q7" s="39" t="s">
        <v>3</v>
      </c>
      <c r="R7" s="143" t="s">
        <v>4</v>
      </c>
      <c r="S7" s="39" t="s">
        <v>3</v>
      </c>
      <c r="T7" s="155" t="s">
        <v>4</v>
      </c>
      <c r="U7" s="39" t="s">
        <v>3</v>
      </c>
      <c r="V7" s="143" t="s">
        <v>4</v>
      </c>
      <c r="W7" s="39" t="s">
        <v>3</v>
      </c>
      <c r="X7" s="246" t="s">
        <v>4</v>
      </c>
      <c r="Y7" s="249" t="s">
        <v>3</v>
      </c>
      <c r="Z7" s="35" t="s">
        <v>4</v>
      </c>
      <c r="AA7" s="248" t="s">
        <v>3</v>
      </c>
      <c r="AB7" s="35" t="s">
        <v>4</v>
      </c>
      <c r="AC7" s="249" t="s">
        <v>3</v>
      </c>
      <c r="AD7" s="35" t="s">
        <v>4</v>
      </c>
      <c r="AE7" s="39" t="s">
        <v>3</v>
      </c>
      <c r="AF7" s="138"/>
      <c r="AG7" s="138"/>
      <c r="AH7" s="138"/>
      <c r="AI7" s="138"/>
    </row>
    <row r="8" spans="1:35" x14ac:dyDescent="0.2">
      <c r="A8" s="86" t="s">
        <v>115</v>
      </c>
      <c r="B8" s="6" t="s">
        <v>3</v>
      </c>
      <c r="C8" s="38" t="s">
        <v>3</v>
      </c>
      <c r="D8" s="6"/>
      <c r="E8" s="38"/>
      <c r="F8" s="38"/>
      <c r="G8" s="38" t="s">
        <v>3</v>
      </c>
      <c r="H8" s="38"/>
      <c r="I8" s="38"/>
      <c r="J8" s="38"/>
      <c r="K8" s="38"/>
      <c r="L8" s="164" t="s">
        <v>4</v>
      </c>
      <c r="M8" s="38" t="s">
        <v>3</v>
      </c>
      <c r="N8" s="156" t="s">
        <v>4</v>
      </c>
      <c r="O8" s="38" t="s">
        <v>3</v>
      </c>
      <c r="P8" s="164" t="s">
        <v>4</v>
      </c>
      <c r="Q8" s="38" t="s">
        <v>3</v>
      </c>
      <c r="R8" s="156" t="s">
        <v>4</v>
      </c>
      <c r="S8" s="38" t="s">
        <v>3</v>
      </c>
      <c r="T8" s="164" t="s">
        <v>4</v>
      </c>
      <c r="U8" s="38" t="s">
        <v>3</v>
      </c>
      <c r="V8" s="156" t="s">
        <v>4</v>
      </c>
      <c r="W8" s="38" t="s">
        <v>3</v>
      </c>
      <c r="X8" s="250" t="s">
        <v>4</v>
      </c>
      <c r="Y8" s="251" t="s">
        <v>3</v>
      </c>
      <c r="Z8" s="61" t="s">
        <v>4</v>
      </c>
      <c r="AA8" s="78" t="s">
        <v>3</v>
      </c>
      <c r="AB8" s="61" t="s">
        <v>4</v>
      </c>
      <c r="AC8" s="249" t="s">
        <v>3</v>
      </c>
      <c r="AD8" s="61">
        <v>0.48015900000000006</v>
      </c>
      <c r="AE8" s="39" t="s">
        <v>3</v>
      </c>
      <c r="AF8" s="138"/>
      <c r="AG8" s="138"/>
      <c r="AH8" s="138"/>
      <c r="AI8" s="138"/>
    </row>
    <row r="9" spans="1:35" s="6" customFormat="1" ht="27.95" customHeight="1" x14ac:dyDescent="0.2">
      <c r="A9" s="108" t="s">
        <v>66</v>
      </c>
      <c r="B9" s="30"/>
      <c r="C9" s="19"/>
      <c r="D9" s="31"/>
      <c r="E9" s="76"/>
      <c r="F9" s="21"/>
      <c r="G9" s="76" t="s">
        <v>3</v>
      </c>
      <c r="H9" s="76"/>
      <c r="I9" s="76"/>
      <c r="J9" s="76"/>
      <c r="K9" s="76"/>
      <c r="L9" s="140">
        <v>1275.3699999999999</v>
      </c>
      <c r="M9" s="76" t="s">
        <v>3</v>
      </c>
      <c r="N9" s="140">
        <v>1333.2049999999999</v>
      </c>
      <c r="O9" s="76" t="s">
        <v>3</v>
      </c>
      <c r="P9" s="140">
        <v>1368.6079999999999</v>
      </c>
      <c r="Q9" s="76" t="s">
        <v>3</v>
      </c>
      <c r="R9" s="140">
        <v>1420.9158</v>
      </c>
      <c r="S9" s="76" t="s">
        <v>3</v>
      </c>
      <c r="T9" s="140">
        <v>1434.6563000000001</v>
      </c>
      <c r="U9" s="76" t="s">
        <v>3</v>
      </c>
      <c r="V9" s="140">
        <v>1482.6469999999999</v>
      </c>
      <c r="W9" s="76" t="s">
        <v>3</v>
      </c>
      <c r="X9" s="140">
        <v>1547.5541000000001</v>
      </c>
      <c r="Y9" s="76" t="s">
        <v>3</v>
      </c>
      <c r="Z9" s="140">
        <v>1568.8476000000001</v>
      </c>
      <c r="AA9" s="76" t="s">
        <v>3</v>
      </c>
      <c r="AB9" s="140">
        <v>1620.364</v>
      </c>
      <c r="AC9" s="76" t="s">
        <v>21</v>
      </c>
      <c r="AD9" s="140">
        <v>1660.7086999999999</v>
      </c>
      <c r="AE9" s="76" t="s">
        <v>3</v>
      </c>
    </row>
    <row r="10" spans="1:35" s="6" customFormat="1" ht="21.95" customHeight="1" x14ac:dyDescent="0.2">
      <c r="A10" s="123" t="s">
        <v>58</v>
      </c>
      <c r="B10" s="30"/>
      <c r="D10" s="7"/>
      <c r="E10" s="76"/>
      <c r="F10" s="21"/>
      <c r="G10" s="76" t="s">
        <v>3</v>
      </c>
      <c r="H10" s="76"/>
      <c r="I10" s="76"/>
      <c r="J10" s="76"/>
      <c r="K10" s="76"/>
      <c r="L10" s="140">
        <v>668.76400000000001</v>
      </c>
      <c r="M10" s="76" t="s">
        <v>3</v>
      </c>
      <c r="N10" s="140">
        <v>707.53099999999995</v>
      </c>
      <c r="O10" s="76" t="s">
        <v>3</v>
      </c>
      <c r="P10" s="140">
        <v>727.64</v>
      </c>
      <c r="Q10" s="76" t="s">
        <v>3</v>
      </c>
      <c r="R10" s="140">
        <v>735.42499999999995</v>
      </c>
      <c r="S10" s="76" t="s">
        <v>3</v>
      </c>
      <c r="T10" s="140">
        <v>746.64099999999996</v>
      </c>
      <c r="U10" s="76" t="s">
        <v>3</v>
      </c>
      <c r="V10" s="140">
        <v>775.19799999999998</v>
      </c>
      <c r="W10" s="76" t="s">
        <v>3</v>
      </c>
      <c r="X10" s="140">
        <v>812.30100000000004</v>
      </c>
      <c r="Y10" s="76" t="s">
        <v>3</v>
      </c>
      <c r="Z10" s="140">
        <v>827.72</v>
      </c>
      <c r="AA10" s="76" t="s">
        <v>3</v>
      </c>
      <c r="AB10" s="140">
        <v>847.71900000000005</v>
      </c>
      <c r="AC10" s="76" t="s">
        <v>3</v>
      </c>
      <c r="AD10" s="140">
        <v>862.67899999999997</v>
      </c>
      <c r="AE10" s="76" t="s">
        <v>3</v>
      </c>
    </row>
    <row r="11" spans="1:35" x14ac:dyDescent="0.2">
      <c r="A11" s="86" t="s">
        <v>149</v>
      </c>
      <c r="B11" s="30"/>
      <c r="C11" s="6"/>
      <c r="E11" s="76"/>
      <c r="F11" s="21"/>
      <c r="G11" s="76" t="s">
        <v>3</v>
      </c>
      <c r="H11" s="76"/>
      <c r="I11" s="76"/>
      <c r="J11" s="76"/>
      <c r="K11" s="76"/>
      <c r="L11" s="140">
        <v>310</v>
      </c>
      <c r="M11" s="76" t="s">
        <v>3</v>
      </c>
      <c r="N11" s="140">
        <v>309</v>
      </c>
      <c r="O11" s="76" t="s">
        <v>3</v>
      </c>
      <c r="P11" s="140">
        <v>320</v>
      </c>
      <c r="Q11" s="76" t="s">
        <v>3</v>
      </c>
      <c r="R11" s="140">
        <v>328</v>
      </c>
      <c r="S11" s="76" t="s">
        <v>3</v>
      </c>
      <c r="T11" s="140">
        <v>330</v>
      </c>
      <c r="U11" s="76" t="s">
        <v>3</v>
      </c>
      <c r="V11" s="140">
        <v>338</v>
      </c>
      <c r="W11" s="76" t="s">
        <v>3</v>
      </c>
      <c r="X11" s="140">
        <v>350</v>
      </c>
      <c r="Y11" s="76" t="s">
        <v>3</v>
      </c>
      <c r="Z11" s="140">
        <v>353</v>
      </c>
      <c r="AA11" s="76" t="s">
        <v>3</v>
      </c>
      <c r="AB11" s="140">
        <v>355</v>
      </c>
      <c r="AC11" s="76" t="s">
        <v>3</v>
      </c>
      <c r="AD11" s="140">
        <v>347</v>
      </c>
      <c r="AE11" s="76" t="s">
        <v>3</v>
      </c>
      <c r="AF11" s="138"/>
      <c r="AG11" s="138"/>
      <c r="AH11" s="138"/>
      <c r="AI11" s="138"/>
    </row>
    <row r="12" spans="1:35" x14ac:dyDescent="0.2">
      <c r="A12" s="86" t="s">
        <v>150</v>
      </c>
      <c r="B12" s="30"/>
      <c r="C12" s="6"/>
      <c r="E12" s="76"/>
      <c r="F12" s="21"/>
      <c r="G12" s="76" t="s">
        <v>3</v>
      </c>
      <c r="H12" s="76"/>
      <c r="I12" s="76"/>
      <c r="J12" s="76"/>
      <c r="K12" s="76"/>
      <c r="L12" s="140">
        <v>131.46899999999999</v>
      </c>
      <c r="M12" s="76" t="s">
        <v>3</v>
      </c>
      <c r="N12" s="140">
        <v>143.30600000000001</v>
      </c>
      <c r="O12" s="76" t="s">
        <v>3</v>
      </c>
      <c r="P12" s="140">
        <v>139.798</v>
      </c>
      <c r="Q12" s="76" t="s">
        <v>3</v>
      </c>
      <c r="R12" s="140">
        <v>154.04499999999999</v>
      </c>
      <c r="S12" s="76" t="s">
        <v>3</v>
      </c>
      <c r="T12" s="140">
        <v>149.44200000000001</v>
      </c>
      <c r="U12" s="76" t="s">
        <v>3</v>
      </c>
      <c r="V12" s="140">
        <v>149.607</v>
      </c>
      <c r="W12" s="76" t="s">
        <v>3</v>
      </c>
      <c r="X12" s="140">
        <v>157.494</v>
      </c>
      <c r="Y12" s="76" t="s">
        <v>3</v>
      </c>
      <c r="Z12" s="140">
        <v>165.76400000000001</v>
      </c>
      <c r="AA12" s="76" t="s">
        <v>3</v>
      </c>
      <c r="AB12" s="140">
        <v>176.19200000000001</v>
      </c>
      <c r="AC12" s="76" t="s">
        <v>3</v>
      </c>
      <c r="AD12" s="140">
        <v>189.63900000000001</v>
      </c>
      <c r="AE12" s="76" t="s">
        <v>3</v>
      </c>
      <c r="AF12" s="138"/>
      <c r="AG12" s="138"/>
      <c r="AH12" s="138"/>
      <c r="AI12" s="138"/>
    </row>
    <row r="13" spans="1:35" x14ac:dyDescent="0.2">
      <c r="A13" s="86" t="s">
        <v>35</v>
      </c>
      <c r="B13" s="30"/>
      <c r="C13" s="6"/>
      <c r="E13" s="44"/>
      <c r="F13" s="21"/>
      <c r="G13" s="44" t="s">
        <v>3</v>
      </c>
      <c r="H13" s="44"/>
      <c r="I13" s="44"/>
      <c r="J13" s="44"/>
      <c r="K13" s="44"/>
      <c r="L13" s="140">
        <v>156.45400000000001</v>
      </c>
      <c r="M13" s="44" t="s">
        <v>3</v>
      </c>
      <c r="N13" s="140">
        <v>164.108</v>
      </c>
      <c r="O13" s="44" t="s">
        <v>3</v>
      </c>
      <c r="P13" s="140">
        <v>172.316</v>
      </c>
      <c r="Q13" s="44" t="s">
        <v>3</v>
      </c>
      <c r="R13" s="140">
        <v>192.00989999999999</v>
      </c>
      <c r="S13" s="44" t="s">
        <v>3</v>
      </c>
      <c r="T13" s="140">
        <v>198.0283</v>
      </c>
      <c r="U13" s="44" t="s">
        <v>3</v>
      </c>
      <c r="V13" s="140">
        <v>208.20699999999999</v>
      </c>
      <c r="W13" s="44" t="s">
        <v>3</v>
      </c>
      <c r="X13" s="140">
        <v>214.79</v>
      </c>
      <c r="Y13" s="44" t="s">
        <v>3</v>
      </c>
      <c r="Z13" s="140">
        <v>208.85</v>
      </c>
      <c r="AA13" s="41" t="s">
        <v>3</v>
      </c>
      <c r="AB13" s="140">
        <v>227.12299999999999</v>
      </c>
      <c r="AC13" s="44" t="s">
        <v>3</v>
      </c>
      <c r="AD13" s="140">
        <v>246.97200000000001</v>
      </c>
      <c r="AE13" s="44" t="s">
        <v>3</v>
      </c>
      <c r="AF13" s="138"/>
      <c r="AG13" s="138"/>
      <c r="AH13" s="138"/>
      <c r="AI13" s="138"/>
    </row>
    <row r="14" spans="1:35" x14ac:dyDescent="0.2">
      <c r="A14" s="103" t="s">
        <v>115</v>
      </c>
      <c r="B14" s="17"/>
      <c r="C14" s="117"/>
      <c r="D14" s="117"/>
      <c r="E14" s="77"/>
      <c r="F14" s="120"/>
      <c r="G14" s="77" t="s">
        <v>3</v>
      </c>
      <c r="H14" s="77"/>
      <c r="I14" s="77"/>
      <c r="J14" s="77"/>
      <c r="K14" s="77"/>
      <c r="L14" s="120">
        <v>8.6829999999999998</v>
      </c>
      <c r="M14" s="77" t="s">
        <v>3</v>
      </c>
      <c r="N14" s="120">
        <v>9.26</v>
      </c>
      <c r="O14" s="77" t="s">
        <v>3</v>
      </c>
      <c r="P14" s="120">
        <v>8.8539999999999992</v>
      </c>
      <c r="Q14" s="77" t="s">
        <v>3</v>
      </c>
      <c r="R14" s="120">
        <v>11.4359</v>
      </c>
      <c r="S14" s="77" t="s">
        <v>3</v>
      </c>
      <c r="T14" s="120">
        <v>10.545</v>
      </c>
      <c r="U14" s="77" t="s">
        <v>3</v>
      </c>
      <c r="V14" s="120">
        <v>11.635</v>
      </c>
      <c r="W14" s="77" t="s">
        <v>3</v>
      </c>
      <c r="X14" s="120">
        <v>12.969099999999999</v>
      </c>
      <c r="Y14" s="77" t="s">
        <v>3</v>
      </c>
      <c r="Z14" s="120">
        <v>13.5136</v>
      </c>
      <c r="AA14" s="77" t="s">
        <v>3</v>
      </c>
      <c r="AB14" s="120">
        <v>14.33</v>
      </c>
      <c r="AC14" s="77" t="s">
        <v>21</v>
      </c>
      <c r="AD14" s="120">
        <v>14.418699999999999</v>
      </c>
      <c r="AE14" s="77" t="s">
        <v>3</v>
      </c>
      <c r="AF14" s="138"/>
      <c r="AG14" s="138"/>
      <c r="AH14" s="138"/>
      <c r="AI14" s="138"/>
    </row>
    <row r="15" spans="1:35" ht="57" customHeight="1" x14ac:dyDescent="0.2">
      <c r="A15" s="268" t="s">
        <v>172</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7"/>
      <c r="AG15" s="7"/>
    </row>
  </sheetData>
  <mergeCells count="1">
    <mergeCell ref="A15:AE15"/>
  </mergeCells>
  <pageMargins left="0.75" right="0.75"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1"/>
  <dimension ref="A1:AH16"/>
  <sheetViews>
    <sheetView zoomScaleNormal="100" workbookViewId="0"/>
  </sheetViews>
  <sheetFormatPr defaultRowHeight="11.25" x14ac:dyDescent="0.2"/>
  <cols>
    <col min="1" max="1" width="19.42578125" style="7" customWidth="1"/>
    <col min="2" max="2" width="2.85546875" style="7" hidden="1" customWidth="1"/>
    <col min="3" max="3" width="1" style="39" hidden="1" customWidth="1"/>
    <col min="4" max="4" width="4.85546875" style="7" hidden="1" customWidth="1"/>
    <col min="5" max="5" width="1.140625" style="39" hidden="1" customWidth="1"/>
    <col min="6" max="6" width="4.85546875" style="39" hidden="1" customWidth="1"/>
    <col min="7" max="7" width="1.140625" style="39" hidden="1" customWidth="1"/>
    <col min="8" max="8" width="4.85546875" style="39" hidden="1" customWidth="1"/>
    <col min="9" max="9" width="1.140625" style="39" hidden="1" customWidth="1"/>
    <col min="10" max="10" width="4.85546875" style="143" hidden="1" customWidth="1"/>
    <col min="11" max="11" width="1.140625" style="39" hidden="1" customWidth="1"/>
    <col min="12" max="12" width="4.85546875" style="75" bestFit="1" customWidth="1"/>
    <col min="13" max="13" width="1.140625" style="39" bestFit="1" customWidth="1"/>
    <col min="14" max="14" width="4.85546875" style="143" bestFit="1" customWidth="1"/>
    <col min="15" max="15" width="1.140625" style="39" bestFit="1" customWidth="1"/>
    <col min="16" max="16" width="4.85546875" style="75" bestFit="1" customWidth="1"/>
    <col min="17" max="17" width="1.140625" style="39" bestFit="1" customWidth="1"/>
    <col min="18" max="18" width="4.85546875" style="143" bestFit="1" customWidth="1"/>
    <col min="19" max="19" width="1.140625" style="39" bestFit="1" customWidth="1"/>
    <col min="20" max="20" width="4.85546875" style="75" bestFit="1" customWidth="1"/>
    <col min="21" max="21" width="1.140625" style="39" bestFit="1" customWidth="1"/>
    <col min="22" max="22" width="4.85546875" style="143" bestFit="1" customWidth="1"/>
    <col min="23" max="23" width="1.140625" style="39" bestFit="1" customWidth="1"/>
    <col min="24" max="24" width="4.85546875" style="75" bestFit="1" customWidth="1"/>
    <col min="25" max="25" width="1.140625" style="39" bestFit="1" customWidth="1"/>
    <col min="26" max="26" width="4.85546875" style="143" bestFit="1" customWidth="1"/>
    <col min="27" max="27" width="1.140625" style="39" bestFit="1" customWidth="1"/>
    <col min="28" max="28" width="4.85546875" style="143" bestFit="1" customWidth="1"/>
    <col min="29" max="29" width="1.140625" style="39" bestFit="1" customWidth="1"/>
    <col min="30" max="30" width="4.85546875" style="143" bestFit="1" customWidth="1"/>
    <col min="31" max="31" width="2.140625" style="7" customWidth="1"/>
    <col min="32" max="32" width="4.85546875" style="143" bestFit="1" customWidth="1"/>
    <col min="33" max="233" width="9.140625" style="7"/>
    <col min="234" max="234" width="5.85546875" style="7" customWidth="1"/>
    <col min="235" max="240" width="10.140625" style="7" customWidth="1"/>
    <col min="241" max="489" width="9.140625" style="7"/>
    <col min="490" max="490" width="5.85546875" style="7" customWidth="1"/>
    <col min="491" max="496" width="10.140625" style="7" customWidth="1"/>
    <col min="497" max="745" width="9.140625" style="7"/>
    <col min="746" max="746" width="5.85546875" style="7" customWidth="1"/>
    <col min="747" max="752" width="10.140625" style="7" customWidth="1"/>
    <col min="753" max="1001" width="9.140625" style="7"/>
    <col min="1002" max="1002" width="5.85546875" style="7" customWidth="1"/>
    <col min="1003" max="1008" width="10.140625" style="7" customWidth="1"/>
    <col min="1009" max="1257" width="9.140625" style="7"/>
    <col min="1258" max="1258" width="5.85546875" style="7" customWidth="1"/>
    <col min="1259" max="1264" width="10.140625" style="7" customWidth="1"/>
    <col min="1265" max="1513" width="9.140625" style="7"/>
    <col min="1514" max="1514" width="5.85546875" style="7" customWidth="1"/>
    <col min="1515" max="1520" width="10.140625" style="7" customWidth="1"/>
    <col min="1521" max="1769" width="9.140625" style="7"/>
    <col min="1770" max="1770" width="5.85546875" style="7" customWidth="1"/>
    <col min="1771" max="1776" width="10.140625" style="7" customWidth="1"/>
    <col min="1777" max="2025" width="9.140625" style="7"/>
    <col min="2026" max="2026" width="5.85546875" style="7" customWidth="1"/>
    <col min="2027" max="2032" width="10.140625" style="7" customWidth="1"/>
    <col min="2033" max="2281" width="9.140625" style="7"/>
    <col min="2282" max="2282" width="5.85546875" style="7" customWidth="1"/>
    <col min="2283" max="2288" width="10.140625" style="7" customWidth="1"/>
    <col min="2289" max="2537" width="9.140625" style="7"/>
    <col min="2538" max="2538" width="5.85546875" style="7" customWidth="1"/>
    <col min="2539" max="2544" width="10.140625" style="7" customWidth="1"/>
    <col min="2545" max="2793" width="9.140625" style="7"/>
    <col min="2794" max="2794" width="5.85546875" style="7" customWidth="1"/>
    <col min="2795" max="2800" width="10.140625" style="7" customWidth="1"/>
    <col min="2801" max="3049" width="9.140625" style="7"/>
    <col min="3050" max="3050" width="5.85546875" style="7" customWidth="1"/>
    <col min="3051" max="3056" width="10.140625" style="7" customWidth="1"/>
    <col min="3057" max="3305" width="9.140625" style="7"/>
    <col min="3306" max="3306" width="5.85546875" style="7" customWidth="1"/>
    <col min="3307" max="3312" width="10.140625" style="7" customWidth="1"/>
    <col min="3313" max="3561" width="9.140625" style="7"/>
    <col min="3562" max="3562" width="5.85546875" style="7" customWidth="1"/>
    <col min="3563" max="3568" width="10.140625" style="7" customWidth="1"/>
    <col min="3569" max="3817" width="9.140625" style="7"/>
    <col min="3818" max="3818" width="5.85546875" style="7" customWidth="1"/>
    <col min="3819" max="3824" width="10.140625" style="7" customWidth="1"/>
    <col min="3825" max="4073" width="9.140625" style="7"/>
    <col min="4074" max="4074" width="5.85546875" style="7" customWidth="1"/>
    <col min="4075" max="4080" width="10.140625" style="7" customWidth="1"/>
    <col min="4081" max="4329" width="9.140625" style="7"/>
    <col min="4330" max="4330" width="5.85546875" style="7" customWidth="1"/>
    <col min="4331" max="4336" width="10.140625" style="7" customWidth="1"/>
    <col min="4337" max="4585" width="9.140625" style="7"/>
    <col min="4586" max="4586" width="5.85546875" style="7" customWidth="1"/>
    <col min="4587" max="4592" width="10.140625" style="7" customWidth="1"/>
    <col min="4593" max="4841" width="9.140625" style="7"/>
    <col min="4842" max="4842" width="5.85546875" style="7" customWidth="1"/>
    <col min="4843" max="4848" width="10.140625" style="7" customWidth="1"/>
    <col min="4849" max="5097" width="9.140625" style="7"/>
    <col min="5098" max="5098" width="5.85546875" style="7" customWidth="1"/>
    <col min="5099" max="5104" width="10.140625" style="7" customWidth="1"/>
    <col min="5105" max="5353" width="9.140625" style="7"/>
    <col min="5354" max="5354" width="5.85546875" style="7" customWidth="1"/>
    <col min="5355" max="5360" width="10.140625" style="7" customWidth="1"/>
    <col min="5361" max="5609" width="9.140625" style="7"/>
    <col min="5610" max="5610" width="5.85546875" style="7" customWidth="1"/>
    <col min="5611" max="5616" width="10.140625" style="7" customWidth="1"/>
    <col min="5617" max="5865" width="9.140625" style="7"/>
    <col min="5866" max="5866" width="5.85546875" style="7" customWidth="1"/>
    <col min="5867" max="5872" width="10.140625" style="7" customWidth="1"/>
    <col min="5873" max="6121" width="9.140625" style="7"/>
    <col min="6122" max="6122" width="5.85546875" style="7" customWidth="1"/>
    <col min="6123" max="6128" width="10.140625" style="7" customWidth="1"/>
    <col min="6129" max="6377" width="9.140625" style="7"/>
    <col min="6378" max="6378" width="5.85546875" style="7" customWidth="1"/>
    <col min="6379" max="6384" width="10.140625" style="7" customWidth="1"/>
    <col min="6385" max="6633" width="9.140625" style="7"/>
    <col min="6634" max="6634" width="5.85546875" style="7" customWidth="1"/>
    <col min="6635" max="6640" width="10.140625" style="7" customWidth="1"/>
    <col min="6641" max="6889" width="9.140625" style="7"/>
    <col min="6890" max="6890" width="5.85546875" style="7" customWidth="1"/>
    <col min="6891" max="6896" width="10.140625" style="7" customWidth="1"/>
    <col min="6897" max="7145" width="9.140625" style="7"/>
    <col min="7146" max="7146" width="5.85546875" style="7" customWidth="1"/>
    <col min="7147" max="7152" width="10.140625" style="7" customWidth="1"/>
    <col min="7153" max="7401" width="9.140625" style="7"/>
    <col min="7402" max="7402" width="5.85546875" style="7" customWidth="1"/>
    <col min="7403" max="7408" width="10.140625" style="7" customWidth="1"/>
    <col min="7409" max="7657" width="9.140625" style="7"/>
    <col min="7658" max="7658" width="5.85546875" style="7" customWidth="1"/>
    <col min="7659" max="7664" width="10.140625" style="7" customWidth="1"/>
    <col min="7665" max="7913" width="9.140625" style="7"/>
    <col min="7914" max="7914" width="5.85546875" style="7" customWidth="1"/>
    <col min="7915" max="7920" width="10.140625" style="7" customWidth="1"/>
    <col min="7921" max="8169" width="9.140625" style="7"/>
    <col min="8170" max="8170" width="5.85546875" style="7" customWidth="1"/>
    <col min="8171" max="8176" width="10.140625" style="7" customWidth="1"/>
    <col min="8177" max="8425" width="9.140625" style="7"/>
    <col min="8426" max="8426" width="5.85546875" style="7" customWidth="1"/>
    <col min="8427" max="8432" width="10.140625" style="7" customWidth="1"/>
    <col min="8433" max="8681" width="9.140625" style="7"/>
    <col min="8682" max="8682" width="5.85546875" style="7" customWidth="1"/>
    <col min="8683" max="8688" width="10.140625" style="7" customWidth="1"/>
    <col min="8689" max="8937" width="9.140625" style="7"/>
    <col min="8938" max="8938" width="5.85546875" style="7" customWidth="1"/>
    <col min="8939" max="8944" width="10.140625" style="7" customWidth="1"/>
    <col min="8945" max="9193" width="9.140625" style="7"/>
    <col min="9194" max="9194" width="5.85546875" style="7" customWidth="1"/>
    <col min="9195" max="9200" width="10.140625" style="7" customWidth="1"/>
    <col min="9201" max="9449" width="9.140625" style="7"/>
    <col min="9450" max="9450" width="5.85546875" style="7" customWidth="1"/>
    <col min="9451" max="9456" width="10.140625" style="7" customWidth="1"/>
    <col min="9457" max="9705" width="9.140625" style="7"/>
    <col min="9706" max="9706" width="5.85546875" style="7" customWidth="1"/>
    <col min="9707" max="9712" width="10.140625" style="7" customWidth="1"/>
    <col min="9713" max="9961" width="9.140625" style="7"/>
    <col min="9962" max="9962" width="5.85546875" style="7" customWidth="1"/>
    <col min="9963" max="9968" width="10.140625" style="7" customWidth="1"/>
    <col min="9969" max="10217" width="9.140625" style="7"/>
    <col min="10218" max="10218" width="5.85546875" style="7" customWidth="1"/>
    <col min="10219" max="10224" width="10.140625" style="7" customWidth="1"/>
    <col min="10225" max="10473" width="9.140625" style="7"/>
    <col min="10474" max="10474" width="5.85546875" style="7" customWidth="1"/>
    <col min="10475" max="10480" width="10.140625" style="7" customWidth="1"/>
    <col min="10481" max="10729" width="9.140625" style="7"/>
    <col min="10730" max="10730" width="5.85546875" style="7" customWidth="1"/>
    <col min="10731" max="10736" width="10.140625" style="7" customWidth="1"/>
    <col min="10737" max="10985" width="9.140625" style="7"/>
    <col min="10986" max="10986" width="5.85546875" style="7" customWidth="1"/>
    <col min="10987" max="10992" width="10.140625" style="7" customWidth="1"/>
    <col min="10993" max="11241" width="9.140625" style="7"/>
    <col min="11242" max="11242" width="5.85546875" style="7" customWidth="1"/>
    <col min="11243" max="11248" width="10.140625" style="7" customWidth="1"/>
    <col min="11249" max="11497" width="9.140625" style="7"/>
    <col min="11498" max="11498" width="5.85546875" style="7" customWidth="1"/>
    <col min="11499" max="11504" width="10.140625" style="7" customWidth="1"/>
    <col min="11505" max="11753" width="9.140625" style="7"/>
    <col min="11754" max="11754" width="5.85546875" style="7" customWidth="1"/>
    <col min="11755" max="11760" width="10.140625" style="7" customWidth="1"/>
    <col min="11761" max="12009" width="9.140625" style="7"/>
    <col min="12010" max="12010" width="5.85546875" style="7" customWidth="1"/>
    <col min="12011" max="12016" width="10.140625" style="7" customWidth="1"/>
    <col min="12017" max="12265" width="9.140625" style="7"/>
    <col min="12266" max="12266" width="5.85546875" style="7" customWidth="1"/>
    <col min="12267" max="12272" width="10.140625" style="7" customWidth="1"/>
    <col min="12273" max="12521" width="9.140625" style="7"/>
    <col min="12522" max="12522" width="5.85546875" style="7" customWidth="1"/>
    <col min="12523" max="12528" width="10.140625" style="7" customWidth="1"/>
    <col min="12529" max="12777" width="9.140625" style="7"/>
    <col min="12778" max="12778" width="5.85546875" style="7" customWidth="1"/>
    <col min="12779" max="12784" width="10.140625" style="7" customWidth="1"/>
    <col min="12785" max="13033" width="9.140625" style="7"/>
    <col min="13034" max="13034" width="5.85546875" style="7" customWidth="1"/>
    <col min="13035" max="13040" width="10.140625" style="7" customWidth="1"/>
    <col min="13041" max="13289" width="9.140625" style="7"/>
    <col min="13290" max="13290" width="5.85546875" style="7" customWidth="1"/>
    <col min="13291" max="13296" width="10.140625" style="7" customWidth="1"/>
    <col min="13297" max="13545" width="9.140625" style="7"/>
    <col min="13546" max="13546" width="5.85546875" style="7" customWidth="1"/>
    <col min="13547" max="13552" width="10.140625" style="7" customWidth="1"/>
    <col min="13553" max="13801" width="9.140625" style="7"/>
    <col min="13802" max="13802" width="5.85546875" style="7" customWidth="1"/>
    <col min="13803" max="13808" width="10.140625" style="7" customWidth="1"/>
    <col min="13809" max="14057" width="9.140625" style="7"/>
    <col min="14058" max="14058" width="5.85546875" style="7" customWidth="1"/>
    <col min="14059" max="14064" width="10.140625" style="7" customWidth="1"/>
    <col min="14065" max="14313" width="9.140625" style="7"/>
    <col min="14314" max="14314" width="5.85546875" style="7" customWidth="1"/>
    <col min="14315" max="14320" width="10.140625" style="7" customWidth="1"/>
    <col min="14321" max="14569" width="9.140625" style="7"/>
    <col min="14570" max="14570" width="5.85546875" style="7" customWidth="1"/>
    <col min="14571" max="14576" width="10.140625" style="7" customWidth="1"/>
    <col min="14577" max="14825" width="9.140625" style="7"/>
    <col min="14826" max="14826" width="5.85546875" style="7" customWidth="1"/>
    <col min="14827" max="14832" width="10.140625" style="7" customWidth="1"/>
    <col min="14833" max="15081" width="9.140625" style="7"/>
    <col min="15082" max="15082" width="5.85546875" style="7" customWidth="1"/>
    <col min="15083" max="15088" width="10.140625" style="7" customWidth="1"/>
    <col min="15089" max="15337" width="9.140625" style="7"/>
    <col min="15338" max="15338" width="5.85546875" style="7" customWidth="1"/>
    <col min="15339" max="15344" width="10.140625" style="7" customWidth="1"/>
    <col min="15345" max="15593" width="9.140625" style="7"/>
    <col min="15594" max="15594" width="5.85546875" style="7" customWidth="1"/>
    <col min="15595" max="15600" width="10.140625" style="7" customWidth="1"/>
    <col min="15601" max="15849" width="9.140625" style="7"/>
    <col min="15850" max="15850" width="5.85546875" style="7" customWidth="1"/>
    <col min="15851" max="15856" width="10.140625" style="7" customWidth="1"/>
    <col min="15857" max="16105" width="9.140625" style="7"/>
    <col min="16106" max="16106" width="5.85546875" style="7" customWidth="1"/>
    <col min="16107" max="16112" width="10.140625" style="7" customWidth="1"/>
    <col min="16113" max="16384" width="9.140625" style="7"/>
  </cols>
  <sheetData>
    <row r="1" spans="1:34" s="47" customFormat="1" ht="14.25" x14ac:dyDescent="0.2">
      <c r="A1" s="69" t="s">
        <v>160</v>
      </c>
      <c r="B1" s="147"/>
      <c r="C1" s="39"/>
      <c r="D1" s="147"/>
      <c r="E1" s="39"/>
      <c r="F1" s="39"/>
      <c r="G1" s="39"/>
      <c r="H1" s="39"/>
      <c r="I1" s="39"/>
      <c r="J1" s="155"/>
      <c r="K1" s="39"/>
      <c r="L1" s="75"/>
      <c r="M1" s="39"/>
      <c r="N1" s="155"/>
      <c r="O1" s="39"/>
      <c r="P1" s="75"/>
      <c r="Q1" s="39"/>
      <c r="R1" s="155"/>
      <c r="S1" s="39"/>
      <c r="T1" s="75"/>
      <c r="U1" s="39"/>
      <c r="V1" s="155"/>
      <c r="W1" s="39"/>
      <c r="X1" s="75"/>
      <c r="Y1" s="39"/>
      <c r="Z1" s="155"/>
      <c r="AA1" s="39"/>
      <c r="AB1" s="155"/>
      <c r="AC1" s="39"/>
      <c r="AD1" s="155"/>
      <c r="AE1" s="147"/>
      <c r="AF1" s="155"/>
    </row>
    <row r="2" spans="1:34" ht="21" customHeight="1" x14ac:dyDescent="0.2">
      <c r="A2" s="70" t="s">
        <v>159</v>
      </c>
      <c r="B2" s="46"/>
      <c r="C2" s="38"/>
      <c r="D2" s="46"/>
      <c r="E2" s="38"/>
      <c r="F2" s="38"/>
      <c r="G2" s="38"/>
      <c r="H2" s="38"/>
      <c r="I2" s="38"/>
      <c r="J2" s="164"/>
      <c r="K2" s="38"/>
      <c r="L2" s="165"/>
      <c r="M2" s="38"/>
      <c r="N2" s="164"/>
      <c r="O2" s="38"/>
      <c r="P2" s="165"/>
      <c r="Q2" s="38"/>
      <c r="R2" s="164"/>
      <c r="S2" s="38"/>
      <c r="T2" s="165"/>
      <c r="U2" s="38"/>
      <c r="V2" s="164"/>
      <c r="W2" s="38"/>
      <c r="X2" s="165"/>
      <c r="Y2" s="38"/>
      <c r="Z2" s="155"/>
      <c r="AA2" s="38"/>
      <c r="AB2" s="155"/>
      <c r="AC2" s="38"/>
      <c r="AD2" s="155"/>
      <c r="AE2" s="147"/>
      <c r="AF2" s="155"/>
    </row>
    <row r="3" spans="1:34" x14ac:dyDescent="0.2">
      <c r="A3" s="49"/>
      <c r="B3" s="182"/>
      <c r="C3" s="157"/>
      <c r="D3" s="154">
        <v>2005</v>
      </c>
      <c r="E3" s="42"/>
      <c r="F3" s="154">
        <v>2006</v>
      </c>
      <c r="G3" s="42"/>
      <c r="H3" s="154">
        <v>2007</v>
      </c>
      <c r="I3" s="42"/>
      <c r="J3" s="154">
        <v>2008</v>
      </c>
      <c r="K3" s="42"/>
      <c r="L3" s="154">
        <v>2010</v>
      </c>
      <c r="M3" s="42"/>
      <c r="N3" s="154">
        <v>2011</v>
      </c>
      <c r="O3" s="42"/>
      <c r="P3" s="154">
        <v>2012</v>
      </c>
      <c r="Q3" s="42"/>
      <c r="R3" s="154">
        <v>2013</v>
      </c>
      <c r="S3" s="42"/>
      <c r="T3" s="154">
        <v>2014</v>
      </c>
      <c r="U3" s="42"/>
      <c r="V3" s="154">
        <v>2015</v>
      </c>
      <c r="W3" s="42"/>
      <c r="X3" s="154">
        <v>2016</v>
      </c>
      <c r="Y3" s="42"/>
      <c r="Z3" s="154">
        <v>2017</v>
      </c>
      <c r="AA3" s="42"/>
      <c r="AB3" s="154">
        <v>2018</v>
      </c>
      <c r="AC3" s="215"/>
      <c r="AD3" s="154">
        <v>2019</v>
      </c>
      <c r="AE3" s="215"/>
      <c r="AF3" s="138"/>
    </row>
    <row r="4" spans="1:34" ht="15" customHeight="1" x14ac:dyDescent="0.2">
      <c r="A4" s="13" t="s">
        <v>17</v>
      </c>
      <c r="B4" s="19"/>
      <c r="C4" s="163"/>
      <c r="D4" s="33"/>
      <c r="E4" s="98"/>
      <c r="F4" s="33"/>
      <c r="G4" s="98"/>
      <c r="H4" s="98"/>
      <c r="I4" s="98"/>
      <c r="J4" s="156">
        <v>705.52</v>
      </c>
      <c r="K4" s="98" t="s">
        <v>3</v>
      </c>
      <c r="L4" s="156" t="s">
        <v>4</v>
      </c>
      <c r="M4" s="98" t="s">
        <v>3</v>
      </c>
      <c r="N4" s="156" t="s">
        <v>4</v>
      </c>
      <c r="O4" s="98" t="s">
        <v>3</v>
      </c>
      <c r="P4" s="156" t="s">
        <v>4</v>
      </c>
      <c r="Q4" s="98" t="s">
        <v>3</v>
      </c>
      <c r="R4" s="156" t="s">
        <v>4</v>
      </c>
      <c r="S4" s="98" t="s">
        <v>3</v>
      </c>
      <c r="T4" s="156" t="s">
        <v>4</v>
      </c>
      <c r="U4" s="98" t="s">
        <v>3</v>
      </c>
      <c r="V4" s="156" t="s">
        <v>4</v>
      </c>
      <c r="W4" s="98" t="s">
        <v>3</v>
      </c>
      <c r="X4" s="156" t="s">
        <v>4</v>
      </c>
      <c r="Y4" s="98" t="s">
        <v>3</v>
      </c>
      <c r="Z4" s="156" t="s">
        <v>4</v>
      </c>
      <c r="AA4" s="98" t="s">
        <v>3</v>
      </c>
      <c r="AB4" s="156" t="s">
        <v>4</v>
      </c>
      <c r="AC4" s="98"/>
      <c r="AD4" s="156" t="s">
        <v>4</v>
      </c>
      <c r="AE4" s="63" t="s">
        <v>3</v>
      </c>
      <c r="AF4" s="156" t="s">
        <v>3</v>
      </c>
    </row>
    <row r="5" spans="1:34" s="118" customFormat="1" ht="27.95" customHeight="1" x14ac:dyDescent="0.2">
      <c r="A5" s="108" t="s">
        <v>68</v>
      </c>
      <c r="B5" s="19"/>
      <c r="C5" s="163"/>
      <c r="D5" s="33"/>
      <c r="E5" s="98"/>
      <c r="F5" s="33"/>
      <c r="G5" s="98"/>
      <c r="H5" s="98"/>
      <c r="I5" s="98"/>
      <c r="J5" s="156" t="s">
        <v>4</v>
      </c>
      <c r="K5" s="98" t="s">
        <v>3</v>
      </c>
      <c r="L5" s="156" t="s">
        <v>4</v>
      </c>
      <c r="M5" s="98" t="s">
        <v>3</v>
      </c>
      <c r="N5" s="156" t="s">
        <v>4</v>
      </c>
      <c r="O5" s="98" t="s">
        <v>3</v>
      </c>
      <c r="P5" s="156" t="s">
        <v>4</v>
      </c>
      <c r="Q5" s="98" t="s">
        <v>3</v>
      </c>
      <c r="R5" s="156" t="s">
        <v>4</v>
      </c>
      <c r="S5" s="98" t="s">
        <v>3</v>
      </c>
      <c r="T5" s="156" t="s">
        <v>4</v>
      </c>
      <c r="U5" s="98" t="s">
        <v>3</v>
      </c>
      <c r="V5" s="156" t="s">
        <v>4</v>
      </c>
      <c r="W5" s="98" t="s">
        <v>3</v>
      </c>
      <c r="X5" s="156" t="s">
        <v>4</v>
      </c>
      <c r="Y5" s="98" t="s">
        <v>3</v>
      </c>
      <c r="Z5" s="61" t="s">
        <v>4</v>
      </c>
      <c r="AA5" s="219" t="s">
        <v>3</v>
      </c>
      <c r="AB5" s="61" t="s">
        <v>4</v>
      </c>
      <c r="AC5" s="219" t="s">
        <v>3</v>
      </c>
      <c r="AD5" s="61" t="s">
        <v>4</v>
      </c>
      <c r="AE5" s="63" t="s">
        <v>3</v>
      </c>
      <c r="AF5" s="156" t="s">
        <v>3</v>
      </c>
      <c r="AH5" s="177"/>
    </row>
    <row r="6" spans="1:34" s="118" customFormat="1" ht="21.95" customHeight="1" x14ac:dyDescent="0.2">
      <c r="A6" s="123" t="s">
        <v>58</v>
      </c>
      <c r="B6" s="19"/>
      <c r="C6" s="163"/>
      <c r="D6" s="33"/>
      <c r="E6" s="98"/>
      <c r="F6" s="33"/>
      <c r="G6" s="98"/>
      <c r="H6" s="98"/>
      <c r="I6" s="98"/>
      <c r="J6" s="156" t="s">
        <v>4</v>
      </c>
      <c r="K6" s="98" t="s">
        <v>3</v>
      </c>
      <c r="L6" s="156" t="s">
        <v>4</v>
      </c>
      <c r="M6" s="98" t="s">
        <v>3</v>
      </c>
      <c r="N6" s="156" t="s">
        <v>4</v>
      </c>
      <c r="O6" s="98" t="s">
        <v>3</v>
      </c>
      <c r="P6" s="156" t="s">
        <v>4</v>
      </c>
      <c r="Q6" s="98" t="s">
        <v>3</v>
      </c>
      <c r="R6" s="156" t="s">
        <v>4</v>
      </c>
      <c r="S6" s="98" t="s">
        <v>3</v>
      </c>
      <c r="T6" s="156" t="s">
        <v>4</v>
      </c>
      <c r="U6" s="98" t="s">
        <v>3</v>
      </c>
      <c r="V6" s="156" t="s">
        <v>4</v>
      </c>
      <c r="W6" s="98" t="s">
        <v>3</v>
      </c>
      <c r="X6" s="61" t="s">
        <v>4</v>
      </c>
      <c r="Y6" s="98" t="s">
        <v>3</v>
      </c>
      <c r="Z6" s="61" t="s">
        <v>4</v>
      </c>
      <c r="AA6" s="219" t="s">
        <v>3</v>
      </c>
      <c r="AB6" s="61">
        <v>10.870699999999999</v>
      </c>
      <c r="AC6" s="219" t="s">
        <v>3</v>
      </c>
      <c r="AD6" s="61">
        <v>11.555</v>
      </c>
      <c r="AE6" s="63" t="s">
        <v>3</v>
      </c>
      <c r="AF6" s="61" t="s">
        <v>3</v>
      </c>
    </row>
    <row r="7" spans="1:34" s="118" customFormat="1" x14ac:dyDescent="0.2">
      <c r="A7" s="86" t="s">
        <v>158</v>
      </c>
      <c r="B7" s="19"/>
      <c r="C7" s="163"/>
      <c r="D7" s="33"/>
      <c r="E7" s="98"/>
      <c r="F7" s="33"/>
      <c r="G7" s="98"/>
      <c r="H7" s="98"/>
      <c r="I7" s="98"/>
      <c r="J7" s="156" t="s">
        <v>4</v>
      </c>
      <c r="K7" s="98" t="s">
        <v>3</v>
      </c>
      <c r="L7" s="156" t="s">
        <v>4</v>
      </c>
      <c r="M7" s="98" t="s">
        <v>3</v>
      </c>
      <c r="N7" s="156" t="s">
        <v>4</v>
      </c>
      <c r="O7" s="98" t="s">
        <v>3</v>
      </c>
      <c r="P7" s="156" t="s">
        <v>4</v>
      </c>
      <c r="Q7" s="98" t="s">
        <v>3</v>
      </c>
      <c r="R7" s="156" t="s">
        <v>4</v>
      </c>
      <c r="S7" s="98" t="s">
        <v>3</v>
      </c>
      <c r="T7" s="156" t="s">
        <v>4</v>
      </c>
      <c r="U7" s="98" t="s">
        <v>3</v>
      </c>
      <c r="V7" s="156" t="s">
        <v>4</v>
      </c>
      <c r="W7" s="98" t="s">
        <v>3</v>
      </c>
      <c r="X7" s="156" t="s">
        <v>4</v>
      </c>
      <c r="Y7" s="98" t="s">
        <v>3</v>
      </c>
      <c r="Z7" s="61" t="s">
        <v>4</v>
      </c>
      <c r="AA7" s="219" t="s">
        <v>3</v>
      </c>
      <c r="AB7" s="61" t="s">
        <v>4</v>
      </c>
      <c r="AC7" s="219" t="s">
        <v>3</v>
      </c>
      <c r="AD7" s="61" t="s">
        <v>4</v>
      </c>
      <c r="AE7" s="63" t="s">
        <v>3</v>
      </c>
      <c r="AF7" s="156" t="s">
        <v>3</v>
      </c>
    </row>
    <row r="8" spans="1:34" s="118" customFormat="1" x14ac:dyDescent="0.2">
      <c r="A8" s="86" t="s">
        <v>115</v>
      </c>
      <c r="B8" s="19"/>
      <c r="C8" s="163"/>
      <c r="D8" s="33"/>
      <c r="E8" s="98"/>
      <c r="F8" s="33"/>
      <c r="G8" s="98"/>
      <c r="H8" s="98"/>
      <c r="I8" s="98"/>
      <c r="J8" s="156" t="s">
        <v>4</v>
      </c>
      <c r="K8" s="98" t="s">
        <v>3</v>
      </c>
      <c r="L8" s="156" t="s">
        <v>4</v>
      </c>
      <c r="M8" s="98" t="s">
        <v>3</v>
      </c>
      <c r="N8" s="156" t="s">
        <v>4</v>
      </c>
      <c r="O8" s="98" t="s">
        <v>3</v>
      </c>
      <c r="P8" s="156" t="s">
        <v>4</v>
      </c>
      <c r="Q8" s="98" t="s">
        <v>3</v>
      </c>
      <c r="R8" s="156" t="s">
        <v>4</v>
      </c>
      <c r="S8" s="98" t="s">
        <v>3</v>
      </c>
      <c r="T8" s="156" t="s">
        <v>4</v>
      </c>
      <c r="U8" s="98" t="s">
        <v>3</v>
      </c>
      <c r="V8" s="156" t="s">
        <v>4</v>
      </c>
      <c r="W8" s="98" t="s">
        <v>3</v>
      </c>
      <c r="X8" s="156" t="s">
        <v>4</v>
      </c>
      <c r="Y8" s="98" t="s">
        <v>3</v>
      </c>
      <c r="Z8" s="61" t="s">
        <v>4</v>
      </c>
      <c r="AA8" s="219" t="s">
        <v>3</v>
      </c>
      <c r="AB8" s="61" t="s">
        <v>4</v>
      </c>
      <c r="AC8" s="219" t="s">
        <v>3</v>
      </c>
      <c r="AD8" s="61">
        <v>5.7994999999999998E-2</v>
      </c>
      <c r="AE8" s="63" t="s">
        <v>3</v>
      </c>
      <c r="AF8" s="156" t="s">
        <v>3</v>
      </c>
    </row>
    <row r="9" spans="1:34" ht="27.95" customHeight="1" x14ac:dyDescent="0.2">
      <c r="A9" s="108" t="s">
        <v>66</v>
      </c>
      <c r="B9" s="19"/>
      <c r="C9" s="163"/>
      <c r="D9" s="31"/>
      <c r="E9" s="76"/>
      <c r="F9" s="21"/>
      <c r="G9" s="76"/>
      <c r="H9" s="76"/>
      <c r="I9" s="76"/>
      <c r="J9" s="140">
        <v>705.52</v>
      </c>
      <c r="K9" s="76" t="s">
        <v>3</v>
      </c>
      <c r="L9" s="140" t="s">
        <v>4</v>
      </c>
      <c r="M9" s="76" t="s">
        <v>3</v>
      </c>
      <c r="N9" s="140" t="s">
        <v>4</v>
      </c>
      <c r="O9" s="76" t="s">
        <v>3</v>
      </c>
      <c r="P9" s="140" t="s">
        <v>4</v>
      </c>
      <c r="Q9" s="76" t="s">
        <v>3</v>
      </c>
      <c r="R9" s="140" t="s">
        <v>4</v>
      </c>
      <c r="S9" s="76" t="s">
        <v>3</v>
      </c>
      <c r="T9" s="140" t="s">
        <v>4</v>
      </c>
      <c r="U9" s="76" t="s">
        <v>3</v>
      </c>
      <c r="V9" s="140" t="s">
        <v>4</v>
      </c>
      <c r="W9" s="76" t="s">
        <v>3</v>
      </c>
      <c r="X9" s="140" t="s">
        <v>4</v>
      </c>
      <c r="Y9" s="76" t="s">
        <v>3</v>
      </c>
      <c r="Z9" s="140">
        <v>712.88250000000005</v>
      </c>
      <c r="AA9" s="76" t="s">
        <v>3</v>
      </c>
      <c r="AB9" s="140">
        <v>718.59389999999996</v>
      </c>
      <c r="AC9" s="167" t="s">
        <v>21</v>
      </c>
      <c r="AD9" s="140">
        <v>731.68309999999997</v>
      </c>
      <c r="AE9" s="216" t="s">
        <v>3</v>
      </c>
      <c r="AF9" s="140" t="s">
        <v>3</v>
      </c>
    </row>
    <row r="10" spans="1:34" s="6" customFormat="1" ht="21.95" customHeight="1" x14ac:dyDescent="0.2">
      <c r="A10" s="123" t="s">
        <v>58</v>
      </c>
      <c r="B10" s="30"/>
      <c r="C10" s="22"/>
      <c r="D10" s="7"/>
      <c r="E10" s="76"/>
      <c r="F10" s="21"/>
      <c r="G10" s="76"/>
      <c r="H10" s="76"/>
      <c r="I10" s="76"/>
      <c r="J10" s="140">
        <v>529.01</v>
      </c>
      <c r="K10" s="76" t="s">
        <v>3</v>
      </c>
      <c r="L10" s="140">
        <v>549.96900000000005</v>
      </c>
      <c r="M10" s="76" t="s">
        <v>3</v>
      </c>
      <c r="N10" s="140">
        <v>573.53</v>
      </c>
      <c r="O10" s="76" t="s">
        <v>3</v>
      </c>
      <c r="P10" s="140">
        <v>583.98599999999999</v>
      </c>
      <c r="Q10" s="76" t="s">
        <v>3</v>
      </c>
      <c r="R10" s="140">
        <v>590.00599999999997</v>
      </c>
      <c r="S10" s="76" t="s">
        <v>3</v>
      </c>
      <c r="T10" s="140">
        <v>591.13239999999996</v>
      </c>
      <c r="U10" s="76" t="s">
        <v>3</v>
      </c>
      <c r="V10" s="140">
        <v>601.02599999999995</v>
      </c>
      <c r="W10" s="76" t="s">
        <v>3</v>
      </c>
      <c r="X10" s="140">
        <v>613.03399999999999</v>
      </c>
      <c r="Y10" s="76" t="s">
        <v>3</v>
      </c>
      <c r="Z10" s="140">
        <v>624.61400000000003</v>
      </c>
      <c r="AA10" s="76" t="s">
        <v>3</v>
      </c>
      <c r="AB10" s="140">
        <v>619.87800000000004</v>
      </c>
      <c r="AC10" s="167" t="s">
        <v>21</v>
      </c>
      <c r="AD10" s="140">
        <v>628.35199999999998</v>
      </c>
      <c r="AE10" s="216" t="s">
        <v>3</v>
      </c>
      <c r="AF10" s="140" t="s">
        <v>3</v>
      </c>
    </row>
    <row r="11" spans="1:34" s="6" customFormat="1" x14ac:dyDescent="0.2">
      <c r="A11" s="86" t="s">
        <v>149</v>
      </c>
      <c r="B11" s="30"/>
      <c r="C11" s="22"/>
      <c r="D11" s="7"/>
      <c r="E11" s="76"/>
      <c r="F11" s="21"/>
      <c r="G11" s="76"/>
      <c r="H11" s="76"/>
      <c r="I11" s="76"/>
      <c r="J11" s="140">
        <v>89.35</v>
      </c>
      <c r="K11" s="76" t="s">
        <v>3</v>
      </c>
      <c r="L11" s="140">
        <v>12.59</v>
      </c>
      <c r="M11" s="76"/>
      <c r="N11" s="140">
        <v>12.372</v>
      </c>
      <c r="O11" s="76"/>
      <c r="P11" s="140">
        <v>12.679566999999999</v>
      </c>
      <c r="Q11" s="76"/>
      <c r="R11" s="140">
        <v>12.87415</v>
      </c>
      <c r="S11" s="76"/>
      <c r="T11" s="140">
        <v>12.993767999999999</v>
      </c>
      <c r="U11" s="76"/>
      <c r="V11" s="140">
        <v>13.121870999999999</v>
      </c>
      <c r="W11" s="76"/>
      <c r="X11" s="140">
        <v>13.11</v>
      </c>
      <c r="Y11" s="76" t="s">
        <v>3</v>
      </c>
      <c r="Z11" s="140">
        <v>13.114000000000001</v>
      </c>
      <c r="AA11" s="76" t="s">
        <v>3</v>
      </c>
      <c r="AB11" s="140">
        <v>13.127000000000001</v>
      </c>
      <c r="AC11" s="167" t="s">
        <v>3</v>
      </c>
      <c r="AD11" s="140">
        <v>12.944000000000001</v>
      </c>
      <c r="AE11" s="216" t="s">
        <v>3</v>
      </c>
      <c r="AF11" s="140" t="s">
        <v>3</v>
      </c>
    </row>
    <row r="12" spans="1:34" x14ac:dyDescent="0.2">
      <c r="A12" s="86" t="s">
        <v>150</v>
      </c>
      <c r="B12" s="30"/>
      <c r="C12" s="163"/>
      <c r="E12" s="76"/>
      <c r="F12" s="21"/>
      <c r="G12" s="76"/>
      <c r="H12" s="76"/>
      <c r="I12" s="76"/>
      <c r="J12" s="140">
        <v>19.09</v>
      </c>
      <c r="K12" s="76" t="s">
        <v>3</v>
      </c>
      <c r="L12" s="140">
        <v>16.326000000000001</v>
      </c>
      <c r="M12" s="76"/>
      <c r="N12" s="140">
        <v>16.868222068999998</v>
      </c>
      <c r="O12" s="76"/>
      <c r="P12" s="140">
        <v>17.281440962999998</v>
      </c>
      <c r="Q12" s="76"/>
      <c r="R12" s="140">
        <v>17.682118558999999</v>
      </c>
      <c r="S12" s="76"/>
      <c r="T12" s="140">
        <v>17.388518999999999</v>
      </c>
      <c r="U12" s="76"/>
      <c r="V12" s="140">
        <v>17.665258999999999</v>
      </c>
      <c r="W12" s="76"/>
      <c r="X12" s="140">
        <v>18.132107000000001</v>
      </c>
      <c r="Y12" s="76" t="s">
        <v>3</v>
      </c>
      <c r="Z12" s="140">
        <v>18.006</v>
      </c>
      <c r="AA12" s="76" t="s">
        <v>3</v>
      </c>
      <c r="AB12" s="140">
        <v>18.771999999999998</v>
      </c>
      <c r="AC12" s="167" t="s">
        <v>3</v>
      </c>
      <c r="AD12" s="140">
        <v>18.798999999999999</v>
      </c>
      <c r="AE12" s="216" t="s">
        <v>3</v>
      </c>
      <c r="AF12" s="140" t="s">
        <v>3</v>
      </c>
    </row>
    <row r="13" spans="1:34" x14ac:dyDescent="0.2">
      <c r="A13" s="86" t="s">
        <v>158</v>
      </c>
      <c r="B13" s="30"/>
      <c r="C13" s="163"/>
      <c r="E13" s="44"/>
      <c r="F13" s="21"/>
      <c r="G13" s="44"/>
      <c r="H13" s="44"/>
      <c r="I13" s="44"/>
      <c r="J13" s="140">
        <v>68.06</v>
      </c>
      <c r="K13" s="44" t="s">
        <v>3</v>
      </c>
      <c r="L13" s="140" t="s">
        <v>4</v>
      </c>
      <c r="M13" s="44" t="s">
        <v>3</v>
      </c>
      <c r="N13" s="140" t="s">
        <v>4</v>
      </c>
      <c r="O13" s="44" t="s">
        <v>3</v>
      </c>
      <c r="P13" s="140" t="s">
        <v>4</v>
      </c>
      <c r="Q13" s="44" t="s">
        <v>3</v>
      </c>
      <c r="R13" s="140" t="s">
        <v>4</v>
      </c>
      <c r="S13" s="44" t="s">
        <v>3</v>
      </c>
      <c r="T13" s="140" t="s">
        <v>4</v>
      </c>
      <c r="U13" s="44" t="s">
        <v>3</v>
      </c>
      <c r="V13" s="140" t="s">
        <v>4</v>
      </c>
      <c r="W13" s="44" t="s">
        <v>3</v>
      </c>
      <c r="X13" s="140" t="s">
        <v>4</v>
      </c>
      <c r="Y13" s="44" t="s">
        <v>3</v>
      </c>
      <c r="Z13" s="140">
        <v>54.576000000000001</v>
      </c>
      <c r="AA13" s="76" t="s">
        <v>3</v>
      </c>
      <c r="AB13" s="140">
        <v>66.242000000000004</v>
      </c>
      <c r="AC13" s="167" t="s">
        <v>21</v>
      </c>
      <c r="AD13" s="140">
        <v>69.758399999999995</v>
      </c>
      <c r="AE13" s="216" t="s">
        <v>3</v>
      </c>
      <c r="AF13" s="140" t="s">
        <v>3</v>
      </c>
    </row>
    <row r="14" spans="1:34" x14ac:dyDescent="0.2">
      <c r="A14" s="103" t="s">
        <v>115</v>
      </c>
      <c r="B14" s="17"/>
      <c r="C14" s="166"/>
      <c r="D14" s="117"/>
      <c r="E14" s="77"/>
      <c r="F14" s="120"/>
      <c r="G14" s="77"/>
      <c r="H14" s="77"/>
      <c r="I14" s="77"/>
      <c r="J14" s="120" t="s">
        <v>4</v>
      </c>
      <c r="K14" s="77" t="s">
        <v>3</v>
      </c>
      <c r="L14" s="120" t="s">
        <v>4</v>
      </c>
      <c r="M14" s="77" t="s">
        <v>3</v>
      </c>
      <c r="N14" s="120" t="s">
        <v>4</v>
      </c>
      <c r="O14" s="77" t="s">
        <v>3</v>
      </c>
      <c r="P14" s="120" t="s">
        <v>4</v>
      </c>
      <c r="Q14" s="77" t="s">
        <v>3</v>
      </c>
      <c r="R14" s="120">
        <v>1.1419999999999999</v>
      </c>
      <c r="S14" s="77" t="s">
        <v>3</v>
      </c>
      <c r="T14" s="120">
        <v>0</v>
      </c>
      <c r="U14" s="77" t="s">
        <v>3</v>
      </c>
      <c r="V14" s="120">
        <v>0</v>
      </c>
      <c r="W14" s="77" t="s">
        <v>3</v>
      </c>
      <c r="X14" s="120">
        <v>0.65439999999999998</v>
      </c>
      <c r="Y14" s="77" t="s">
        <v>3</v>
      </c>
      <c r="Z14" s="120">
        <v>0.51949999999999996</v>
      </c>
      <c r="AA14" s="77" t="s">
        <v>3</v>
      </c>
      <c r="AB14" s="120">
        <v>0.57489999999999997</v>
      </c>
      <c r="AC14" s="218" t="s">
        <v>3</v>
      </c>
      <c r="AD14" s="120">
        <v>1.8297000000000001</v>
      </c>
      <c r="AE14" s="217" t="s">
        <v>3</v>
      </c>
      <c r="AF14" s="138"/>
    </row>
    <row r="15" spans="1:34" s="138" customFormat="1" ht="50.25" customHeight="1" x14ac:dyDescent="0.2">
      <c r="A15" s="268" t="s">
        <v>170</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row>
    <row r="16" spans="1:34" ht="74.25" customHeight="1" x14ac:dyDescent="0.2">
      <c r="A16" s="262" t="s">
        <v>175</v>
      </c>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7"/>
    </row>
  </sheetData>
  <mergeCells count="2">
    <mergeCell ref="A15:AE15"/>
    <mergeCell ref="A16:AE16"/>
  </mergeCells>
  <pageMargins left="0.75" right="0.75" top="1" bottom="1" header="0.5" footer="0.5"/>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2"/>
  <dimension ref="A1:AI16"/>
  <sheetViews>
    <sheetView zoomScaleNormal="100" workbookViewId="0"/>
  </sheetViews>
  <sheetFormatPr defaultRowHeight="11.25" x14ac:dyDescent="0.2"/>
  <cols>
    <col min="1" max="1" width="21" style="7" customWidth="1"/>
    <col min="2" max="2" width="2.85546875" style="7" hidden="1" customWidth="1"/>
    <col min="3" max="3" width="1" style="39" hidden="1" customWidth="1"/>
    <col min="4" max="4" width="4.85546875" style="7" hidden="1" customWidth="1"/>
    <col min="5" max="5" width="1.140625" style="39" hidden="1" customWidth="1"/>
    <col min="6" max="6" width="4.85546875" style="39" hidden="1" customWidth="1"/>
    <col min="7" max="7" width="1.140625" style="39" hidden="1" customWidth="1"/>
    <col min="8" max="8" width="4.85546875" style="39" hidden="1" customWidth="1"/>
    <col min="9" max="9" width="1.140625" style="39" hidden="1" customWidth="1"/>
    <col min="10" max="10" width="4.85546875" style="39" hidden="1" customWidth="1"/>
    <col min="11" max="11" width="1.140625" style="39" hidden="1" customWidth="1"/>
    <col min="12" max="12" width="5.7109375" style="7" bestFit="1" customWidth="1"/>
    <col min="13" max="13" width="1.140625" style="39" bestFit="1" customWidth="1"/>
    <col min="14" max="14" width="5.7109375" style="39" bestFit="1" customWidth="1"/>
    <col min="15" max="15" width="1.140625" style="39" bestFit="1" customWidth="1"/>
    <col min="16" max="16" width="5.7109375" style="7" bestFit="1" customWidth="1"/>
    <col min="17" max="17" width="1.140625" style="39" bestFit="1" customWidth="1"/>
    <col min="18" max="18" width="5.7109375" style="39" bestFit="1" customWidth="1"/>
    <col min="19" max="19" width="1.140625" style="39" bestFit="1" customWidth="1"/>
    <col min="20" max="20" width="5.7109375" style="7" bestFit="1" customWidth="1"/>
    <col min="21" max="21" width="1.140625" style="39" bestFit="1" customWidth="1"/>
    <col min="22" max="22" width="5.7109375" style="39" bestFit="1" customWidth="1"/>
    <col min="23" max="23" width="1.140625" style="39" bestFit="1" customWidth="1"/>
    <col min="24" max="24" width="5.7109375" style="7" bestFit="1" customWidth="1"/>
    <col min="25" max="25" width="1.140625" style="39" bestFit="1" customWidth="1"/>
    <col min="26" max="26" width="5.7109375" style="39" bestFit="1" customWidth="1"/>
    <col min="27" max="27" width="1.140625" style="39" bestFit="1" customWidth="1"/>
    <col min="28" max="28" width="5.7109375" style="7" bestFit="1" customWidth="1"/>
    <col min="29" max="29" width="1.140625" style="39" bestFit="1" customWidth="1"/>
    <col min="30" max="30" width="5.7109375" style="143" bestFit="1" customWidth="1"/>
    <col min="31" max="31" width="1.140625" style="39" bestFit="1" customWidth="1"/>
    <col min="32" max="32" width="5.7109375" style="143" bestFit="1" customWidth="1"/>
    <col min="33" max="33" width="1.140625" style="7" customWidth="1"/>
    <col min="34" max="238" width="9.140625" style="7"/>
    <col min="239" max="239" width="5.85546875" style="7" customWidth="1"/>
    <col min="240" max="245" width="10.140625" style="7" customWidth="1"/>
    <col min="246" max="494" width="9.140625" style="7"/>
    <col min="495" max="495" width="5.85546875" style="7" customWidth="1"/>
    <col min="496" max="501" width="10.140625" style="7" customWidth="1"/>
    <col min="502" max="750" width="9.140625" style="7"/>
    <col min="751" max="751" width="5.85546875" style="7" customWidth="1"/>
    <col min="752" max="757" width="10.140625" style="7" customWidth="1"/>
    <col min="758" max="1006" width="9.140625" style="7"/>
    <col min="1007" max="1007" width="5.85546875" style="7" customWidth="1"/>
    <col min="1008" max="1013" width="10.140625" style="7" customWidth="1"/>
    <col min="1014" max="1262" width="9.140625" style="7"/>
    <col min="1263" max="1263" width="5.85546875" style="7" customWidth="1"/>
    <col min="1264" max="1269" width="10.140625" style="7" customWidth="1"/>
    <col min="1270" max="1518" width="9.140625" style="7"/>
    <col min="1519" max="1519" width="5.85546875" style="7" customWidth="1"/>
    <col min="1520" max="1525" width="10.140625" style="7" customWidth="1"/>
    <col min="1526" max="1774" width="9.140625" style="7"/>
    <col min="1775" max="1775" width="5.85546875" style="7" customWidth="1"/>
    <col min="1776" max="1781" width="10.140625" style="7" customWidth="1"/>
    <col min="1782" max="2030" width="9.140625" style="7"/>
    <col min="2031" max="2031" width="5.85546875" style="7" customWidth="1"/>
    <col min="2032" max="2037" width="10.140625" style="7" customWidth="1"/>
    <col min="2038" max="2286" width="9.140625" style="7"/>
    <col min="2287" max="2287" width="5.85546875" style="7" customWidth="1"/>
    <col min="2288" max="2293" width="10.140625" style="7" customWidth="1"/>
    <col min="2294" max="2542" width="9.140625" style="7"/>
    <col min="2543" max="2543" width="5.85546875" style="7" customWidth="1"/>
    <col min="2544" max="2549" width="10.140625" style="7" customWidth="1"/>
    <col min="2550" max="2798" width="9.140625" style="7"/>
    <col min="2799" max="2799" width="5.85546875" style="7" customWidth="1"/>
    <col min="2800" max="2805" width="10.140625" style="7" customWidth="1"/>
    <col min="2806" max="3054" width="9.140625" style="7"/>
    <col min="3055" max="3055" width="5.85546875" style="7" customWidth="1"/>
    <col min="3056" max="3061" width="10.140625" style="7" customWidth="1"/>
    <col min="3062" max="3310" width="9.140625" style="7"/>
    <col min="3311" max="3311" width="5.85546875" style="7" customWidth="1"/>
    <col min="3312" max="3317" width="10.140625" style="7" customWidth="1"/>
    <col min="3318" max="3566" width="9.140625" style="7"/>
    <col min="3567" max="3567" width="5.85546875" style="7" customWidth="1"/>
    <col min="3568" max="3573" width="10.140625" style="7" customWidth="1"/>
    <col min="3574" max="3822" width="9.140625" style="7"/>
    <col min="3823" max="3823" width="5.85546875" style="7" customWidth="1"/>
    <col min="3824" max="3829" width="10.140625" style="7" customWidth="1"/>
    <col min="3830" max="4078" width="9.140625" style="7"/>
    <col min="4079" max="4079" width="5.85546875" style="7" customWidth="1"/>
    <col min="4080" max="4085" width="10.140625" style="7" customWidth="1"/>
    <col min="4086" max="4334" width="9.140625" style="7"/>
    <col min="4335" max="4335" width="5.85546875" style="7" customWidth="1"/>
    <col min="4336" max="4341" width="10.140625" style="7" customWidth="1"/>
    <col min="4342" max="4590" width="9.140625" style="7"/>
    <col min="4591" max="4591" width="5.85546875" style="7" customWidth="1"/>
    <col min="4592" max="4597" width="10.140625" style="7" customWidth="1"/>
    <col min="4598" max="4846" width="9.140625" style="7"/>
    <col min="4847" max="4847" width="5.85546875" style="7" customWidth="1"/>
    <col min="4848" max="4853" width="10.140625" style="7" customWidth="1"/>
    <col min="4854" max="5102" width="9.140625" style="7"/>
    <col min="5103" max="5103" width="5.85546875" style="7" customWidth="1"/>
    <col min="5104" max="5109" width="10.140625" style="7" customWidth="1"/>
    <col min="5110" max="5358" width="9.140625" style="7"/>
    <col min="5359" max="5359" width="5.85546875" style="7" customWidth="1"/>
    <col min="5360" max="5365" width="10.140625" style="7" customWidth="1"/>
    <col min="5366" max="5614" width="9.140625" style="7"/>
    <col min="5615" max="5615" width="5.85546875" style="7" customWidth="1"/>
    <col min="5616" max="5621" width="10.140625" style="7" customWidth="1"/>
    <col min="5622" max="5870" width="9.140625" style="7"/>
    <col min="5871" max="5871" width="5.85546875" style="7" customWidth="1"/>
    <col min="5872" max="5877" width="10.140625" style="7" customWidth="1"/>
    <col min="5878" max="6126" width="9.140625" style="7"/>
    <col min="6127" max="6127" width="5.85546875" style="7" customWidth="1"/>
    <col min="6128" max="6133" width="10.140625" style="7" customWidth="1"/>
    <col min="6134" max="6382" width="9.140625" style="7"/>
    <col min="6383" max="6383" width="5.85546875" style="7" customWidth="1"/>
    <col min="6384" max="6389" width="10.140625" style="7" customWidth="1"/>
    <col min="6390" max="6638" width="9.140625" style="7"/>
    <col min="6639" max="6639" width="5.85546875" style="7" customWidth="1"/>
    <col min="6640" max="6645" width="10.140625" style="7" customWidth="1"/>
    <col min="6646" max="6894" width="9.140625" style="7"/>
    <col min="6895" max="6895" width="5.85546875" style="7" customWidth="1"/>
    <col min="6896" max="6901" width="10.140625" style="7" customWidth="1"/>
    <col min="6902" max="7150" width="9.140625" style="7"/>
    <col min="7151" max="7151" width="5.85546875" style="7" customWidth="1"/>
    <col min="7152" max="7157" width="10.140625" style="7" customWidth="1"/>
    <col min="7158" max="7406" width="9.140625" style="7"/>
    <col min="7407" max="7407" width="5.85546875" style="7" customWidth="1"/>
    <col min="7408" max="7413" width="10.140625" style="7" customWidth="1"/>
    <col min="7414" max="7662" width="9.140625" style="7"/>
    <col min="7663" max="7663" width="5.85546875" style="7" customWidth="1"/>
    <col min="7664" max="7669" width="10.140625" style="7" customWidth="1"/>
    <col min="7670" max="7918" width="9.140625" style="7"/>
    <col min="7919" max="7919" width="5.85546875" style="7" customWidth="1"/>
    <col min="7920" max="7925" width="10.140625" style="7" customWidth="1"/>
    <col min="7926" max="8174" width="9.140625" style="7"/>
    <col min="8175" max="8175" width="5.85546875" style="7" customWidth="1"/>
    <col min="8176" max="8181" width="10.140625" style="7" customWidth="1"/>
    <col min="8182" max="8430" width="9.140625" style="7"/>
    <col min="8431" max="8431" width="5.85546875" style="7" customWidth="1"/>
    <col min="8432" max="8437" width="10.140625" style="7" customWidth="1"/>
    <col min="8438" max="8686" width="9.140625" style="7"/>
    <col min="8687" max="8687" width="5.85546875" style="7" customWidth="1"/>
    <col min="8688" max="8693" width="10.140625" style="7" customWidth="1"/>
    <col min="8694" max="8942" width="9.140625" style="7"/>
    <col min="8943" max="8943" width="5.85546875" style="7" customWidth="1"/>
    <col min="8944" max="8949" width="10.140625" style="7" customWidth="1"/>
    <col min="8950" max="9198" width="9.140625" style="7"/>
    <col min="9199" max="9199" width="5.85546875" style="7" customWidth="1"/>
    <col min="9200" max="9205" width="10.140625" style="7" customWidth="1"/>
    <col min="9206" max="9454" width="9.140625" style="7"/>
    <col min="9455" max="9455" width="5.85546875" style="7" customWidth="1"/>
    <col min="9456" max="9461" width="10.140625" style="7" customWidth="1"/>
    <col min="9462" max="9710" width="9.140625" style="7"/>
    <col min="9711" max="9711" width="5.85546875" style="7" customWidth="1"/>
    <col min="9712" max="9717" width="10.140625" style="7" customWidth="1"/>
    <col min="9718" max="9966" width="9.140625" style="7"/>
    <col min="9967" max="9967" width="5.85546875" style="7" customWidth="1"/>
    <col min="9968" max="9973" width="10.140625" style="7" customWidth="1"/>
    <col min="9974" max="10222" width="9.140625" style="7"/>
    <col min="10223" max="10223" width="5.85546875" style="7" customWidth="1"/>
    <col min="10224" max="10229" width="10.140625" style="7" customWidth="1"/>
    <col min="10230" max="10478" width="9.140625" style="7"/>
    <col min="10479" max="10479" width="5.85546875" style="7" customWidth="1"/>
    <col min="10480" max="10485" width="10.140625" style="7" customWidth="1"/>
    <col min="10486" max="10734" width="9.140625" style="7"/>
    <col min="10735" max="10735" width="5.85546875" style="7" customWidth="1"/>
    <col min="10736" max="10741" width="10.140625" style="7" customWidth="1"/>
    <col min="10742" max="10990" width="9.140625" style="7"/>
    <col min="10991" max="10991" width="5.85546875" style="7" customWidth="1"/>
    <col min="10992" max="10997" width="10.140625" style="7" customWidth="1"/>
    <col min="10998" max="11246" width="9.140625" style="7"/>
    <col min="11247" max="11247" width="5.85546875" style="7" customWidth="1"/>
    <col min="11248" max="11253" width="10.140625" style="7" customWidth="1"/>
    <col min="11254" max="11502" width="9.140625" style="7"/>
    <col min="11503" max="11503" width="5.85546875" style="7" customWidth="1"/>
    <col min="11504" max="11509" width="10.140625" style="7" customWidth="1"/>
    <col min="11510" max="11758" width="9.140625" style="7"/>
    <col min="11759" max="11759" width="5.85546875" style="7" customWidth="1"/>
    <col min="11760" max="11765" width="10.140625" style="7" customWidth="1"/>
    <col min="11766" max="12014" width="9.140625" style="7"/>
    <col min="12015" max="12015" width="5.85546875" style="7" customWidth="1"/>
    <col min="12016" max="12021" width="10.140625" style="7" customWidth="1"/>
    <col min="12022" max="12270" width="9.140625" style="7"/>
    <col min="12271" max="12271" width="5.85546875" style="7" customWidth="1"/>
    <col min="12272" max="12277" width="10.140625" style="7" customWidth="1"/>
    <col min="12278" max="12526" width="9.140625" style="7"/>
    <col min="12527" max="12527" width="5.85546875" style="7" customWidth="1"/>
    <col min="12528" max="12533" width="10.140625" style="7" customWidth="1"/>
    <col min="12534" max="12782" width="9.140625" style="7"/>
    <col min="12783" max="12783" width="5.85546875" style="7" customWidth="1"/>
    <col min="12784" max="12789" width="10.140625" style="7" customWidth="1"/>
    <col min="12790" max="13038" width="9.140625" style="7"/>
    <col min="13039" max="13039" width="5.85546875" style="7" customWidth="1"/>
    <col min="13040" max="13045" width="10.140625" style="7" customWidth="1"/>
    <col min="13046" max="13294" width="9.140625" style="7"/>
    <col min="13295" max="13295" width="5.85546875" style="7" customWidth="1"/>
    <col min="13296" max="13301" width="10.140625" style="7" customWidth="1"/>
    <col min="13302" max="13550" width="9.140625" style="7"/>
    <col min="13551" max="13551" width="5.85546875" style="7" customWidth="1"/>
    <col min="13552" max="13557" width="10.140625" style="7" customWidth="1"/>
    <col min="13558" max="13806" width="9.140625" style="7"/>
    <col min="13807" max="13807" width="5.85546875" style="7" customWidth="1"/>
    <col min="13808" max="13813" width="10.140625" style="7" customWidth="1"/>
    <col min="13814" max="14062" width="9.140625" style="7"/>
    <col min="14063" max="14063" width="5.85546875" style="7" customWidth="1"/>
    <col min="14064" max="14069" width="10.140625" style="7" customWidth="1"/>
    <col min="14070" max="14318" width="9.140625" style="7"/>
    <col min="14319" max="14319" width="5.85546875" style="7" customWidth="1"/>
    <col min="14320" max="14325" width="10.140625" style="7" customWidth="1"/>
    <col min="14326" max="14574" width="9.140625" style="7"/>
    <col min="14575" max="14575" width="5.85546875" style="7" customWidth="1"/>
    <col min="14576" max="14581" width="10.140625" style="7" customWidth="1"/>
    <col min="14582" max="14830" width="9.140625" style="7"/>
    <col min="14831" max="14831" width="5.85546875" style="7" customWidth="1"/>
    <col min="14832" max="14837" width="10.140625" style="7" customWidth="1"/>
    <col min="14838" max="15086" width="9.140625" style="7"/>
    <col min="15087" max="15087" width="5.85546875" style="7" customWidth="1"/>
    <col min="15088" max="15093" width="10.140625" style="7" customWidth="1"/>
    <col min="15094" max="15342" width="9.140625" style="7"/>
    <col min="15343" max="15343" width="5.85546875" style="7" customWidth="1"/>
    <col min="15344" max="15349" width="10.140625" style="7" customWidth="1"/>
    <col min="15350" max="15598" width="9.140625" style="7"/>
    <col min="15599" max="15599" width="5.85546875" style="7" customWidth="1"/>
    <col min="15600" max="15605" width="10.140625" style="7" customWidth="1"/>
    <col min="15606" max="15854" width="9.140625" style="7"/>
    <col min="15855" max="15855" width="5.85546875" style="7" customWidth="1"/>
    <col min="15856" max="15861" width="10.140625" style="7" customWidth="1"/>
    <col min="15862" max="16110" width="9.140625" style="7"/>
    <col min="16111" max="16111" width="5.85546875" style="7" customWidth="1"/>
    <col min="16112" max="16117" width="10.140625" style="7" customWidth="1"/>
    <col min="16118" max="16384" width="9.140625" style="7"/>
  </cols>
  <sheetData>
    <row r="1" spans="1:35" s="47" customFormat="1" ht="14.25" x14ac:dyDescent="0.2">
      <c r="A1" s="69" t="s">
        <v>135</v>
      </c>
      <c r="C1" s="39"/>
      <c r="E1" s="39"/>
      <c r="F1" s="39"/>
      <c r="G1" s="39"/>
      <c r="H1" s="39"/>
      <c r="I1" s="39"/>
      <c r="J1" s="39"/>
      <c r="K1" s="39"/>
      <c r="M1" s="39"/>
      <c r="N1" s="39"/>
      <c r="O1" s="39"/>
      <c r="Q1" s="39"/>
      <c r="R1" s="39"/>
      <c r="S1" s="39"/>
      <c r="U1" s="39"/>
      <c r="V1" s="39"/>
      <c r="W1" s="39"/>
      <c r="Y1" s="39"/>
      <c r="Z1" s="39"/>
      <c r="AA1" s="39"/>
      <c r="AC1" s="39"/>
      <c r="AD1" s="155"/>
      <c r="AE1" s="39"/>
      <c r="AF1" s="155"/>
    </row>
    <row r="2" spans="1:35" ht="21" customHeight="1" x14ac:dyDescent="0.2">
      <c r="A2" s="70" t="s">
        <v>136</v>
      </c>
      <c r="B2" s="6"/>
      <c r="C2" s="38"/>
      <c r="D2" s="6"/>
      <c r="E2" s="38"/>
      <c r="F2" s="38"/>
      <c r="G2" s="38"/>
      <c r="H2" s="38"/>
      <c r="I2" s="38"/>
      <c r="J2" s="38"/>
      <c r="K2" s="38"/>
      <c r="L2" s="6"/>
      <c r="M2" s="38"/>
      <c r="N2" s="38"/>
      <c r="O2" s="38"/>
      <c r="P2" s="6"/>
      <c r="Q2" s="38"/>
      <c r="R2" s="38"/>
      <c r="S2" s="38"/>
      <c r="T2" s="6"/>
      <c r="U2" s="38"/>
      <c r="V2" s="38"/>
      <c r="W2" s="38"/>
      <c r="X2" s="6"/>
      <c r="Y2" s="38"/>
      <c r="Z2" s="38"/>
      <c r="AA2" s="38"/>
      <c r="AC2" s="38"/>
      <c r="AE2" s="38"/>
    </row>
    <row r="3" spans="1:35" x14ac:dyDescent="0.2">
      <c r="A3" s="14"/>
      <c r="B3" s="29"/>
      <c r="C3" s="14"/>
      <c r="D3" s="34">
        <v>2005</v>
      </c>
      <c r="E3" s="124"/>
      <c r="F3" s="34">
        <v>2006</v>
      </c>
      <c r="G3" s="124"/>
      <c r="H3" s="34">
        <v>2007</v>
      </c>
      <c r="I3" s="124"/>
      <c r="J3" s="34">
        <v>2008</v>
      </c>
      <c r="K3" s="124"/>
      <c r="L3" s="34">
        <v>2010</v>
      </c>
      <c r="M3" s="124"/>
      <c r="N3" s="34">
        <v>2011</v>
      </c>
      <c r="O3" s="124"/>
      <c r="P3" s="34">
        <v>2012</v>
      </c>
      <c r="Q3" s="124"/>
      <c r="R3" s="34">
        <v>2013</v>
      </c>
      <c r="S3" s="124"/>
      <c r="T3" s="34">
        <v>2014</v>
      </c>
      <c r="U3" s="124"/>
      <c r="V3" s="34">
        <v>2015</v>
      </c>
      <c r="W3" s="124"/>
      <c r="X3" s="34">
        <v>2016</v>
      </c>
      <c r="Y3" s="124"/>
      <c r="Z3" s="34">
        <v>2017</v>
      </c>
      <c r="AA3" s="124"/>
      <c r="AB3" s="34">
        <v>2018</v>
      </c>
      <c r="AC3" s="104"/>
      <c r="AD3" s="34">
        <v>2019</v>
      </c>
      <c r="AE3" s="104"/>
      <c r="AF3" s="7"/>
    </row>
    <row r="4" spans="1:35" ht="15" customHeight="1" x14ac:dyDescent="0.2">
      <c r="A4" s="13" t="s">
        <v>17</v>
      </c>
      <c r="B4" s="19"/>
      <c r="C4" s="6"/>
      <c r="D4" s="33"/>
      <c r="E4" s="98"/>
      <c r="F4" s="33"/>
      <c r="G4" s="98"/>
      <c r="H4" s="98"/>
      <c r="I4" s="98"/>
      <c r="J4" s="98"/>
      <c r="K4" s="98"/>
      <c r="L4" s="140" t="s">
        <v>4</v>
      </c>
      <c r="M4" s="167" t="s">
        <v>3</v>
      </c>
      <c r="N4" s="140" t="s">
        <v>4</v>
      </c>
      <c r="O4" s="167" t="s">
        <v>3</v>
      </c>
      <c r="P4" s="140" t="s">
        <v>4</v>
      </c>
      <c r="Q4" s="167" t="s">
        <v>3</v>
      </c>
      <c r="R4" s="140" t="s">
        <v>4</v>
      </c>
      <c r="S4" s="167" t="s">
        <v>3</v>
      </c>
      <c r="T4" s="140" t="s">
        <v>4</v>
      </c>
      <c r="U4" s="167" t="s">
        <v>3</v>
      </c>
      <c r="V4" s="140" t="s">
        <v>4</v>
      </c>
      <c r="W4" s="167" t="s">
        <v>3</v>
      </c>
      <c r="X4" s="140" t="s">
        <v>4</v>
      </c>
      <c r="Y4" s="167" t="s">
        <v>3</v>
      </c>
      <c r="Z4" s="140" t="s">
        <v>4</v>
      </c>
      <c r="AA4" s="167" t="s">
        <v>3</v>
      </c>
      <c r="AB4" s="140" t="s">
        <v>4</v>
      </c>
      <c r="AC4" s="167"/>
      <c r="AD4" s="140" t="s">
        <v>4</v>
      </c>
      <c r="AE4" s="167" t="s">
        <v>3</v>
      </c>
      <c r="AF4" s="138"/>
      <c r="AG4" s="138"/>
      <c r="AH4" s="138"/>
      <c r="AI4" s="138"/>
    </row>
    <row r="5" spans="1:35" s="118" customFormat="1" ht="27.95" customHeight="1" x14ac:dyDescent="0.2">
      <c r="A5" s="108" t="s">
        <v>68</v>
      </c>
      <c r="B5" s="19"/>
      <c r="C5" s="6"/>
      <c r="D5" s="33"/>
      <c r="E5" s="98"/>
      <c r="F5" s="33"/>
      <c r="G5" s="98"/>
      <c r="H5" s="98"/>
      <c r="I5" s="98"/>
      <c r="J5" s="98"/>
      <c r="K5" s="98"/>
      <c r="L5" s="156" t="s">
        <v>4</v>
      </c>
      <c r="M5" s="98" t="s">
        <v>3</v>
      </c>
      <c r="N5" s="156" t="s">
        <v>4</v>
      </c>
      <c r="O5" s="98" t="s">
        <v>3</v>
      </c>
      <c r="P5" s="156" t="s">
        <v>4</v>
      </c>
      <c r="Q5" s="98" t="s">
        <v>3</v>
      </c>
      <c r="R5" s="156" t="s">
        <v>4</v>
      </c>
      <c r="S5" s="98" t="s">
        <v>3</v>
      </c>
      <c r="T5" s="156" t="s">
        <v>4</v>
      </c>
      <c r="U5" s="98" t="s">
        <v>3</v>
      </c>
      <c r="V5" s="156" t="s">
        <v>4</v>
      </c>
      <c r="W5" s="98" t="s">
        <v>3</v>
      </c>
      <c r="X5" s="140" t="s">
        <v>4</v>
      </c>
      <c r="Y5" s="98" t="s">
        <v>3</v>
      </c>
      <c r="Z5" s="140" t="s">
        <v>4</v>
      </c>
      <c r="AA5" s="167" t="s">
        <v>3</v>
      </c>
      <c r="AB5" s="140" t="s">
        <v>4</v>
      </c>
      <c r="AC5" s="98" t="s">
        <v>3</v>
      </c>
      <c r="AD5" s="140" t="s">
        <v>4</v>
      </c>
      <c r="AE5" s="98" t="s">
        <v>3</v>
      </c>
      <c r="AF5" s="138"/>
      <c r="AG5" s="138"/>
      <c r="AH5" s="138"/>
      <c r="AI5" s="138"/>
    </row>
    <row r="6" spans="1:35" s="118" customFormat="1" ht="21.95" customHeight="1" x14ac:dyDescent="0.2">
      <c r="A6" s="123" t="s">
        <v>58</v>
      </c>
      <c r="B6" s="19"/>
      <c r="C6" s="6"/>
      <c r="D6" s="33"/>
      <c r="E6" s="98"/>
      <c r="F6" s="33"/>
      <c r="G6" s="98"/>
      <c r="H6" s="98"/>
      <c r="I6" s="98"/>
      <c r="J6" s="98"/>
      <c r="K6" s="98"/>
      <c r="L6" s="156" t="s">
        <v>4</v>
      </c>
      <c r="M6" s="98" t="s">
        <v>3</v>
      </c>
      <c r="N6" s="156" t="s">
        <v>4</v>
      </c>
      <c r="O6" s="98" t="s">
        <v>3</v>
      </c>
      <c r="P6" s="156" t="s">
        <v>4</v>
      </c>
      <c r="Q6" s="98" t="s">
        <v>3</v>
      </c>
      <c r="R6" s="156" t="s">
        <v>4</v>
      </c>
      <c r="S6" s="98" t="s">
        <v>3</v>
      </c>
      <c r="T6" s="156" t="s">
        <v>4</v>
      </c>
      <c r="U6" s="98" t="s">
        <v>3</v>
      </c>
      <c r="V6" s="156" t="s">
        <v>4</v>
      </c>
      <c r="W6" s="98" t="s">
        <v>3</v>
      </c>
      <c r="X6" s="61" t="s">
        <v>4</v>
      </c>
      <c r="Y6" s="98" t="s">
        <v>3</v>
      </c>
      <c r="Z6" s="140" t="s">
        <v>4</v>
      </c>
      <c r="AA6" s="167" t="s">
        <v>3</v>
      </c>
      <c r="AB6" s="140">
        <v>158.83629999999999</v>
      </c>
      <c r="AC6" s="98" t="s">
        <v>3</v>
      </c>
      <c r="AD6" s="140">
        <v>159.7371</v>
      </c>
      <c r="AE6" s="98" t="s">
        <v>3</v>
      </c>
      <c r="AF6" s="138"/>
      <c r="AG6" s="138"/>
      <c r="AH6" s="138"/>
      <c r="AI6" s="138"/>
    </row>
    <row r="7" spans="1:35" s="118" customFormat="1" x14ac:dyDescent="0.2">
      <c r="A7" s="86" t="s">
        <v>35</v>
      </c>
      <c r="B7" s="19" t="s">
        <v>3</v>
      </c>
      <c r="C7" s="6" t="s">
        <v>3</v>
      </c>
      <c r="D7" s="33" t="s">
        <v>3</v>
      </c>
      <c r="E7" s="98" t="s">
        <v>3</v>
      </c>
      <c r="F7" s="33" t="s">
        <v>3</v>
      </c>
      <c r="G7" s="98" t="s">
        <v>3</v>
      </c>
      <c r="H7" s="98"/>
      <c r="I7" s="98"/>
      <c r="J7" s="98"/>
      <c r="K7" s="98"/>
      <c r="L7" s="156" t="s">
        <v>4</v>
      </c>
      <c r="M7" s="98" t="s">
        <v>3</v>
      </c>
      <c r="N7" s="156" t="s">
        <v>4</v>
      </c>
      <c r="O7" s="98" t="s">
        <v>3</v>
      </c>
      <c r="P7" s="156" t="s">
        <v>4</v>
      </c>
      <c r="Q7" s="98" t="s">
        <v>3</v>
      </c>
      <c r="R7" s="156" t="s">
        <v>4</v>
      </c>
      <c r="S7" s="98" t="s">
        <v>3</v>
      </c>
      <c r="T7" s="156" t="s">
        <v>4</v>
      </c>
      <c r="U7" s="98" t="s">
        <v>3</v>
      </c>
      <c r="V7" s="156" t="s">
        <v>4</v>
      </c>
      <c r="W7" s="98" t="s">
        <v>3</v>
      </c>
      <c r="X7" s="61" t="s">
        <v>4</v>
      </c>
      <c r="Y7" s="98" t="s">
        <v>3</v>
      </c>
      <c r="Z7" s="140" t="s">
        <v>4</v>
      </c>
      <c r="AA7" s="167" t="s">
        <v>3</v>
      </c>
      <c r="AB7" s="140" t="s">
        <v>4</v>
      </c>
      <c r="AC7" s="98" t="s">
        <v>3</v>
      </c>
      <c r="AD7" s="140" t="s">
        <v>4</v>
      </c>
      <c r="AE7" s="98" t="s">
        <v>3</v>
      </c>
      <c r="AF7" s="138"/>
      <c r="AG7" s="138"/>
      <c r="AH7" s="138"/>
      <c r="AI7" s="138"/>
    </row>
    <row r="8" spans="1:35" x14ac:dyDescent="0.2">
      <c r="A8" s="86" t="s">
        <v>115</v>
      </c>
      <c r="B8" s="19" t="s">
        <v>3</v>
      </c>
      <c r="C8" s="6" t="s">
        <v>3</v>
      </c>
      <c r="D8" s="33" t="s">
        <v>3</v>
      </c>
      <c r="E8" s="98" t="s">
        <v>3</v>
      </c>
      <c r="F8" s="33" t="s">
        <v>3</v>
      </c>
      <c r="G8" s="98" t="s">
        <v>3</v>
      </c>
      <c r="H8" s="98"/>
      <c r="I8" s="98"/>
      <c r="J8" s="98"/>
      <c r="K8" s="98"/>
      <c r="L8" s="156" t="s">
        <v>4</v>
      </c>
      <c r="M8" s="98" t="s">
        <v>3</v>
      </c>
      <c r="N8" s="156" t="s">
        <v>4</v>
      </c>
      <c r="O8" s="98" t="s">
        <v>3</v>
      </c>
      <c r="P8" s="156" t="s">
        <v>4</v>
      </c>
      <c r="Q8" s="98" t="s">
        <v>3</v>
      </c>
      <c r="R8" s="156" t="s">
        <v>4</v>
      </c>
      <c r="S8" s="98" t="s">
        <v>3</v>
      </c>
      <c r="T8" s="156" t="s">
        <v>4</v>
      </c>
      <c r="U8" s="98" t="s">
        <v>3</v>
      </c>
      <c r="V8" s="156" t="s">
        <v>4</v>
      </c>
      <c r="W8" s="98" t="s">
        <v>3</v>
      </c>
      <c r="X8" s="61" t="s">
        <v>4</v>
      </c>
      <c r="Y8" s="98" t="s">
        <v>3</v>
      </c>
      <c r="Z8" s="140" t="s">
        <v>4</v>
      </c>
      <c r="AA8" s="167" t="s">
        <v>3</v>
      </c>
      <c r="AB8" s="140" t="s">
        <v>4</v>
      </c>
      <c r="AC8" s="98" t="s">
        <v>3</v>
      </c>
      <c r="AD8" s="140">
        <v>2.8815210000000002</v>
      </c>
      <c r="AE8" s="98" t="s">
        <v>3</v>
      </c>
      <c r="AF8" s="138"/>
      <c r="AG8" s="138"/>
      <c r="AH8" s="138"/>
      <c r="AI8" s="138"/>
    </row>
    <row r="9" spans="1:35" s="6" customFormat="1" ht="27.95" customHeight="1" x14ac:dyDescent="0.2">
      <c r="A9" s="108" t="s">
        <v>66</v>
      </c>
      <c r="B9" s="30"/>
      <c r="C9" s="19"/>
      <c r="D9" s="31"/>
      <c r="E9" s="76"/>
      <c r="F9" s="21"/>
      <c r="G9" s="76"/>
      <c r="H9" s="76"/>
      <c r="I9" s="76"/>
      <c r="J9" s="76"/>
      <c r="K9" s="76"/>
      <c r="L9" s="140">
        <v>12890.892</v>
      </c>
      <c r="M9" s="76" t="s">
        <v>3</v>
      </c>
      <c r="N9" s="140">
        <v>13618.133</v>
      </c>
      <c r="O9" s="76" t="s">
        <v>3</v>
      </c>
      <c r="P9" s="140">
        <v>14492.409</v>
      </c>
      <c r="Q9" s="76" t="s">
        <v>3</v>
      </c>
      <c r="R9" s="140">
        <v>14390.779</v>
      </c>
      <c r="S9" s="76" t="s">
        <v>3</v>
      </c>
      <c r="T9" s="140">
        <v>15197.725899999999</v>
      </c>
      <c r="U9" s="76" t="s">
        <v>3</v>
      </c>
      <c r="V9" s="140">
        <v>15760.772000000001</v>
      </c>
      <c r="W9" s="76" t="s">
        <v>3</v>
      </c>
      <c r="X9" s="140">
        <v>16061.28</v>
      </c>
      <c r="Y9" s="76" t="s">
        <v>3</v>
      </c>
      <c r="Z9" s="140">
        <v>16292.910599999999</v>
      </c>
      <c r="AA9" s="76" t="s">
        <v>3</v>
      </c>
      <c r="AB9" s="140">
        <v>16648.507900000001</v>
      </c>
      <c r="AC9" s="167" t="s">
        <v>21</v>
      </c>
      <c r="AD9" s="140">
        <v>17089.5157</v>
      </c>
      <c r="AE9" s="167" t="s">
        <v>3</v>
      </c>
    </row>
    <row r="10" spans="1:35" s="6" customFormat="1" ht="21.95" customHeight="1" x14ac:dyDescent="0.2">
      <c r="A10" s="123" t="s">
        <v>58</v>
      </c>
      <c r="B10" s="30"/>
      <c r="C10" s="19"/>
      <c r="D10" s="7"/>
      <c r="E10" s="76"/>
      <c r="F10" s="21"/>
      <c r="G10" s="76"/>
      <c r="H10" s="76"/>
      <c r="I10" s="76"/>
      <c r="J10" s="76"/>
      <c r="K10" s="76"/>
      <c r="L10" s="140">
        <v>6278.5429999999997</v>
      </c>
      <c r="M10" s="76" t="s">
        <v>3</v>
      </c>
      <c r="N10" s="140">
        <v>6508.1170000000002</v>
      </c>
      <c r="O10" s="76" t="s">
        <v>3</v>
      </c>
      <c r="P10" s="140">
        <v>6586.53</v>
      </c>
      <c r="Q10" s="76" t="s">
        <v>3</v>
      </c>
      <c r="R10" s="140">
        <v>6540.6480000000001</v>
      </c>
      <c r="S10" s="76" t="s">
        <v>3</v>
      </c>
      <c r="T10" s="140">
        <v>6604.174</v>
      </c>
      <c r="U10" s="76" t="s">
        <v>3</v>
      </c>
      <c r="V10" s="140">
        <v>6808.1090000000004</v>
      </c>
      <c r="W10" s="76" t="s">
        <v>3</v>
      </c>
      <c r="X10" s="140">
        <v>7049.2269999999999</v>
      </c>
      <c r="Y10" s="76" t="s">
        <v>3</v>
      </c>
      <c r="Z10" s="140">
        <v>7150.384</v>
      </c>
      <c r="AA10" s="76" t="s">
        <v>3</v>
      </c>
      <c r="AB10" s="140">
        <v>7280.2190000000001</v>
      </c>
      <c r="AC10" s="167" t="s">
        <v>3</v>
      </c>
      <c r="AD10" s="140">
        <v>7167.4139999999998</v>
      </c>
      <c r="AE10" s="167" t="s">
        <v>3</v>
      </c>
    </row>
    <row r="11" spans="1:35" x14ac:dyDescent="0.2">
      <c r="A11" s="86" t="s">
        <v>149</v>
      </c>
      <c r="B11" s="30"/>
      <c r="C11" s="6"/>
      <c r="E11" s="76"/>
      <c r="F11" s="21"/>
      <c r="G11" s="76"/>
      <c r="H11" s="76"/>
      <c r="I11" s="76"/>
      <c r="J11" s="76"/>
      <c r="K11" s="76"/>
      <c r="L11" s="140">
        <v>1731</v>
      </c>
      <c r="M11" s="76" t="s">
        <v>3</v>
      </c>
      <c r="N11" s="140">
        <v>1725</v>
      </c>
      <c r="O11" s="76" t="s">
        <v>3</v>
      </c>
      <c r="P11" s="140">
        <v>1796</v>
      </c>
      <c r="Q11" s="76" t="s">
        <v>3</v>
      </c>
      <c r="R11" s="140">
        <v>1841</v>
      </c>
      <c r="S11" s="76" t="s">
        <v>3</v>
      </c>
      <c r="T11" s="140">
        <v>1848</v>
      </c>
      <c r="U11" s="76" t="s">
        <v>3</v>
      </c>
      <c r="V11" s="140">
        <v>1892</v>
      </c>
      <c r="W11" s="76" t="s">
        <v>3</v>
      </c>
      <c r="X11" s="140">
        <v>1958</v>
      </c>
      <c r="Y11" s="76" t="s">
        <v>3</v>
      </c>
      <c r="Z11" s="140">
        <v>1979</v>
      </c>
      <c r="AA11" s="76" t="s">
        <v>3</v>
      </c>
      <c r="AB11" s="140">
        <v>1991</v>
      </c>
      <c r="AC11" s="167" t="s">
        <v>3</v>
      </c>
      <c r="AD11" s="140">
        <v>1895</v>
      </c>
      <c r="AE11" s="167" t="s">
        <v>3</v>
      </c>
      <c r="AF11" s="138"/>
      <c r="AG11" s="138"/>
      <c r="AH11" s="138"/>
      <c r="AI11" s="138"/>
    </row>
    <row r="12" spans="1:35" x14ac:dyDescent="0.2">
      <c r="A12" s="86" t="s">
        <v>150</v>
      </c>
      <c r="B12" s="30"/>
      <c r="C12" s="6"/>
      <c r="E12" s="76"/>
      <c r="F12" s="21"/>
      <c r="G12" s="76"/>
      <c r="H12" s="76"/>
      <c r="I12" s="76"/>
      <c r="J12" s="76"/>
      <c r="K12" s="76"/>
      <c r="L12" s="140">
        <v>590.327</v>
      </c>
      <c r="M12" s="76" t="s">
        <v>3</v>
      </c>
      <c r="N12" s="140">
        <v>656.77099999999996</v>
      </c>
      <c r="O12" s="76" t="s">
        <v>3</v>
      </c>
      <c r="P12" s="140">
        <v>1050.1400000000001</v>
      </c>
      <c r="Q12" s="76" t="s">
        <v>3</v>
      </c>
      <c r="R12" s="140">
        <v>647.61099999999999</v>
      </c>
      <c r="S12" s="76" t="s">
        <v>3</v>
      </c>
      <c r="T12" s="140">
        <v>610.827</v>
      </c>
      <c r="U12" s="76" t="s">
        <v>3</v>
      </c>
      <c r="V12" s="140">
        <v>621.505</v>
      </c>
      <c r="W12" s="76" t="s">
        <v>3</v>
      </c>
      <c r="X12" s="140">
        <v>663.47199999999998</v>
      </c>
      <c r="Y12" s="76" t="s">
        <v>3</v>
      </c>
      <c r="Z12" s="140">
        <v>734.69200000000001</v>
      </c>
      <c r="AA12" s="76" t="s">
        <v>3</v>
      </c>
      <c r="AB12" s="140">
        <v>745.54499999999996</v>
      </c>
      <c r="AC12" s="167" t="s">
        <v>3</v>
      </c>
      <c r="AD12" s="140">
        <v>809.35799999999995</v>
      </c>
      <c r="AE12" s="167" t="s">
        <v>3</v>
      </c>
      <c r="AF12" s="138"/>
      <c r="AG12" s="138"/>
      <c r="AH12" s="138"/>
      <c r="AI12" s="138"/>
    </row>
    <row r="13" spans="1:35" x14ac:dyDescent="0.2">
      <c r="A13" s="86" t="s">
        <v>35</v>
      </c>
      <c r="B13" s="30"/>
      <c r="C13" s="6"/>
      <c r="D13" s="6"/>
      <c r="E13" s="44"/>
      <c r="F13" s="119"/>
      <c r="G13" s="44"/>
      <c r="H13" s="44"/>
      <c r="I13" s="44"/>
      <c r="J13" s="44"/>
      <c r="K13" s="44"/>
      <c r="L13" s="140">
        <v>4291.0219999999999</v>
      </c>
      <c r="M13" s="44" t="s">
        <v>3</v>
      </c>
      <c r="N13" s="140">
        <v>4728.2449999999999</v>
      </c>
      <c r="O13" s="44" t="s">
        <v>3</v>
      </c>
      <c r="P13" s="140">
        <v>5059.7389999999996</v>
      </c>
      <c r="Q13" s="44" t="s">
        <v>3</v>
      </c>
      <c r="R13" s="140">
        <v>5328.8450000000003</v>
      </c>
      <c r="S13" s="44" t="s">
        <v>3</v>
      </c>
      <c r="T13" s="140">
        <v>6111.5078999999996</v>
      </c>
      <c r="U13" s="44" t="s">
        <v>3</v>
      </c>
      <c r="V13" s="140">
        <v>6415.46</v>
      </c>
      <c r="W13" s="44" t="s">
        <v>3</v>
      </c>
      <c r="X13" s="140">
        <v>6360.5950000000003</v>
      </c>
      <c r="Y13" s="44" t="s">
        <v>3</v>
      </c>
      <c r="Z13" s="140">
        <v>6397.8829999999998</v>
      </c>
      <c r="AA13" s="76" t="s">
        <v>3</v>
      </c>
      <c r="AB13" s="140">
        <v>6598.2569999999996</v>
      </c>
      <c r="AC13" s="167" t="s">
        <v>3</v>
      </c>
      <c r="AD13" s="140">
        <v>7138.1149999999998</v>
      </c>
      <c r="AE13" s="167" t="s">
        <v>3</v>
      </c>
      <c r="AF13" s="138"/>
      <c r="AG13" s="138"/>
      <c r="AH13" s="138"/>
      <c r="AI13" s="138"/>
    </row>
    <row r="14" spans="1:35" x14ac:dyDescent="0.2">
      <c r="A14" s="103" t="s">
        <v>115</v>
      </c>
      <c r="B14" s="17"/>
      <c r="C14" s="117"/>
      <c r="D14" s="117"/>
      <c r="E14" s="77"/>
      <c r="F14" s="120"/>
      <c r="G14" s="77"/>
      <c r="H14" s="77"/>
      <c r="I14" s="77"/>
      <c r="J14" s="77"/>
      <c r="K14" s="77"/>
      <c r="L14" s="120" t="s">
        <v>4</v>
      </c>
      <c r="M14" s="77" t="s">
        <v>3</v>
      </c>
      <c r="N14" s="120" t="s">
        <v>4</v>
      </c>
      <c r="O14" s="77" t="s">
        <v>3</v>
      </c>
      <c r="P14" s="120" t="s">
        <v>4</v>
      </c>
      <c r="Q14" s="77" t="s">
        <v>3</v>
      </c>
      <c r="R14" s="120">
        <v>32.674999999999997</v>
      </c>
      <c r="S14" s="77" t="s">
        <v>3</v>
      </c>
      <c r="T14" s="120">
        <v>23.216999999999999</v>
      </c>
      <c r="U14" s="77" t="s">
        <v>3</v>
      </c>
      <c r="V14" s="120">
        <v>23.698</v>
      </c>
      <c r="W14" s="77" t="s">
        <v>3</v>
      </c>
      <c r="X14" s="120">
        <v>29.986000000000001</v>
      </c>
      <c r="Y14" s="77" t="s">
        <v>3</v>
      </c>
      <c r="Z14" s="120">
        <v>30.951599999999999</v>
      </c>
      <c r="AA14" s="77" t="s">
        <v>3</v>
      </c>
      <c r="AB14" s="120">
        <v>33.486899999999999</v>
      </c>
      <c r="AC14" s="218" t="s">
        <v>21</v>
      </c>
      <c r="AD14" s="120">
        <v>79.628699999999995</v>
      </c>
      <c r="AE14" s="218" t="s">
        <v>3</v>
      </c>
      <c r="AF14" s="138"/>
      <c r="AG14" s="138"/>
      <c r="AH14" s="138"/>
      <c r="AI14" s="138"/>
    </row>
    <row r="15" spans="1:35" ht="50.1" customHeight="1" x14ac:dyDescent="0.2">
      <c r="A15" s="268" t="s">
        <v>174</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7"/>
    </row>
    <row r="16" spans="1:35" ht="30" customHeight="1" x14ac:dyDescent="0.2">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7"/>
    </row>
  </sheetData>
  <mergeCells count="2">
    <mergeCell ref="A15:AE15"/>
    <mergeCell ref="A16:AE16"/>
  </mergeCells>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38"/>
  <dimension ref="A1:AC33"/>
  <sheetViews>
    <sheetView zoomScaleNormal="100" workbookViewId="0"/>
  </sheetViews>
  <sheetFormatPr defaultRowHeight="11.25" x14ac:dyDescent="0.2"/>
  <cols>
    <col min="1" max="1" width="20.5703125" style="47" customWidth="1"/>
    <col min="2" max="2" width="7.85546875" style="47" customWidth="1"/>
    <col min="3" max="3" width="1" style="39" customWidth="1"/>
    <col min="4" max="4" width="7.85546875" style="47" customWidth="1"/>
    <col min="5" max="5" width="1" style="39" customWidth="1"/>
    <col min="6" max="6" width="7.85546875" style="47" customWidth="1"/>
    <col min="7" max="7" width="1" style="39" customWidth="1"/>
    <col min="8" max="8" width="7.85546875" style="47" customWidth="1"/>
    <col min="9" max="9" width="0.85546875" style="39" customWidth="1"/>
    <col min="10" max="10" width="7.85546875" style="39" customWidth="1"/>
    <col min="11" max="11" width="0.85546875" style="39" customWidth="1"/>
    <col min="12" max="12" width="7.85546875" style="39" customWidth="1"/>
    <col min="13" max="13" width="0.85546875" style="39" customWidth="1"/>
    <col min="14" max="14" width="7.85546875" style="39" customWidth="1"/>
    <col min="15" max="15" width="0.85546875" style="39" customWidth="1"/>
    <col min="16" max="16" width="7.85546875" style="39" customWidth="1"/>
    <col min="17" max="17" width="0.85546875" style="39" customWidth="1"/>
    <col min="18" max="18" width="8.7109375" style="47" customWidth="1"/>
    <col min="19" max="19" width="1" style="39" customWidth="1"/>
    <col min="20" max="20" width="8.7109375" style="47" customWidth="1"/>
    <col min="21" max="21" width="1" style="39" customWidth="1"/>
    <col min="22" max="22" width="8.7109375" style="47" customWidth="1"/>
    <col min="23" max="23" width="1" style="39" customWidth="1"/>
    <col min="24" max="24" width="8.7109375" style="47" customWidth="1"/>
    <col min="25" max="25" width="9.140625" style="47"/>
    <col min="26" max="28" width="2.42578125" style="47" customWidth="1"/>
    <col min="29" max="233" width="9.140625" style="47"/>
    <col min="234" max="234" width="12.85546875" style="47" customWidth="1"/>
    <col min="235" max="238" width="8.5703125" style="47" customWidth="1"/>
    <col min="239" max="239" width="0.85546875" style="47" customWidth="1"/>
    <col min="240" max="243" width="8" style="47" customWidth="1"/>
    <col min="244" max="244" width="0.85546875" style="47" customWidth="1"/>
    <col min="245" max="248" width="8.85546875" style="47" customWidth="1"/>
    <col min="249" max="489" width="9.140625" style="47"/>
    <col min="490" max="490" width="12.85546875" style="47" customWidth="1"/>
    <col min="491" max="494" width="8.5703125" style="47" customWidth="1"/>
    <col min="495" max="495" width="0.85546875" style="47" customWidth="1"/>
    <col min="496" max="499" width="8" style="47" customWidth="1"/>
    <col min="500" max="500" width="0.85546875" style="47" customWidth="1"/>
    <col min="501" max="504" width="8.85546875" style="47" customWidth="1"/>
    <col min="505" max="745" width="9.140625" style="47"/>
    <col min="746" max="746" width="12.85546875" style="47" customWidth="1"/>
    <col min="747" max="750" width="8.5703125" style="47" customWidth="1"/>
    <col min="751" max="751" width="0.85546875" style="47" customWidth="1"/>
    <col min="752" max="755" width="8" style="47" customWidth="1"/>
    <col min="756" max="756" width="0.85546875" style="47" customWidth="1"/>
    <col min="757" max="760" width="8.85546875" style="47" customWidth="1"/>
    <col min="761" max="1001" width="9.140625" style="47"/>
    <col min="1002" max="1002" width="12.85546875" style="47" customWidth="1"/>
    <col min="1003" max="1006" width="8.5703125" style="47" customWidth="1"/>
    <col min="1007" max="1007" width="0.85546875" style="47" customWidth="1"/>
    <col min="1008" max="1011" width="8" style="47" customWidth="1"/>
    <col min="1012" max="1012" width="0.85546875" style="47" customWidth="1"/>
    <col min="1013" max="1016" width="8.85546875" style="47" customWidth="1"/>
    <col min="1017" max="1257" width="9.140625" style="47"/>
    <col min="1258" max="1258" width="12.85546875" style="47" customWidth="1"/>
    <col min="1259" max="1262" width="8.5703125" style="47" customWidth="1"/>
    <col min="1263" max="1263" width="0.85546875" style="47" customWidth="1"/>
    <col min="1264" max="1267" width="8" style="47" customWidth="1"/>
    <col min="1268" max="1268" width="0.85546875" style="47" customWidth="1"/>
    <col min="1269" max="1272" width="8.85546875" style="47" customWidth="1"/>
    <col min="1273" max="1513" width="9.140625" style="47"/>
    <col min="1514" max="1514" width="12.85546875" style="47" customWidth="1"/>
    <col min="1515" max="1518" width="8.5703125" style="47" customWidth="1"/>
    <col min="1519" max="1519" width="0.85546875" style="47" customWidth="1"/>
    <col min="1520" max="1523" width="8" style="47" customWidth="1"/>
    <col min="1524" max="1524" width="0.85546875" style="47" customWidth="1"/>
    <col min="1525" max="1528" width="8.85546875" style="47" customWidth="1"/>
    <col min="1529" max="1769" width="9.140625" style="47"/>
    <col min="1770" max="1770" width="12.85546875" style="47" customWidth="1"/>
    <col min="1771" max="1774" width="8.5703125" style="47" customWidth="1"/>
    <col min="1775" max="1775" width="0.85546875" style="47" customWidth="1"/>
    <col min="1776" max="1779" width="8" style="47" customWidth="1"/>
    <col min="1780" max="1780" width="0.85546875" style="47" customWidth="1"/>
    <col min="1781" max="1784" width="8.85546875" style="47" customWidth="1"/>
    <col min="1785" max="2025" width="9.140625" style="47"/>
    <col min="2026" max="2026" width="12.85546875" style="47" customWidth="1"/>
    <col min="2027" max="2030" width="8.5703125" style="47" customWidth="1"/>
    <col min="2031" max="2031" width="0.85546875" style="47" customWidth="1"/>
    <col min="2032" max="2035" width="8" style="47" customWidth="1"/>
    <col min="2036" max="2036" width="0.85546875" style="47" customWidth="1"/>
    <col min="2037" max="2040" width="8.85546875" style="47" customWidth="1"/>
    <col min="2041" max="2281" width="9.140625" style="47"/>
    <col min="2282" max="2282" width="12.85546875" style="47" customWidth="1"/>
    <col min="2283" max="2286" width="8.5703125" style="47" customWidth="1"/>
    <col min="2287" max="2287" width="0.85546875" style="47" customWidth="1"/>
    <col min="2288" max="2291" width="8" style="47" customWidth="1"/>
    <col min="2292" max="2292" width="0.85546875" style="47" customWidth="1"/>
    <col min="2293" max="2296" width="8.85546875" style="47" customWidth="1"/>
    <col min="2297" max="2537" width="9.140625" style="47"/>
    <col min="2538" max="2538" width="12.85546875" style="47" customWidth="1"/>
    <col min="2539" max="2542" width="8.5703125" style="47" customWidth="1"/>
    <col min="2543" max="2543" width="0.85546875" style="47" customWidth="1"/>
    <col min="2544" max="2547" width="8" style="47" customWidth="1"/>
    <col min="2548" max="2548" width="0.85546875" style="47" customWidth="1"/>
    <col min="2549" max="2552" width="8.85546875" style="47" customWidth="1"/>
    <col min="2553" max="2793" width="9.140625" style="47"/>
    <col min="2794" max="2794" width="12.85546875" style="47" customWidth="1"/>
    <col min="2795" max="2798" width="8.5703125" style="47" customWidth="1"/>
    <col min="2799" max="2799" width="0.85546875" style="47" customWidth="1"/>
    <col min="2800" max="2803" width="8" style="47" customWidth="1"/>
    <col min="2804" max="2804" width="0.85546875" style="47" customWidth="1"/>
    <col min="2805" max="2808" width="8.85546875" style="47" customWidth="1"/>
    <col min="2809" max="3049" width="9.140625" style="47"/>
    <col min="3050" max="3050" width="12.85546875" style="47" customWidth="1"/>
    <col min="3051" max="3054" width="8.5703125" style="47" customWidth="1"/>
    <col min="3055" max="3055" width="0.85546875" style="47" customWidth="1"/>
    <col min="3056" max="3059" width="8" style="47" customWidth="1"/>
    <col min="3060" max="3060" width="0.85546875" style="47" customWidth="1"/>
    <col min="3061" max="3064" width="8.85546875" style="47" customWidth="1"/>
    <col min="3065" max="3305" width="9.140625" style="47"/>
    <col min="3306" max="3306" width="12.85546875" style="47" customWidth="1"/>
    <col min="3307" max="3310" width="8.5703125" style="47" customWidth="1"/>
    <col min="3311" max="3311" width="0.85546875" style="47" customWidth="1"/>
    <col min="3312" max="3315" width="8" style="47" customWidth="1"/>
    <col min="3316" max="3316" width="0.85546875" style="47" customWidth="1"/>
    <col min="3317" max="3320" width="8.85546875" style="47" customWidth="1"/>
    <col min="3321" max="3561" width="9.140625" style="47"/>
    <col min="3562" max="3562" width="12.85546875" style="47" customWidth="1"/>
    <col min="3563" max="3566" width="8.5703125" style="47" customWidth="1"/>
    <col min="3567" max="3567" width="0.85546875" style="47" customWidth="1"/>
    <col min="3568" max="3571" width="8" style="47" customWidth="1"/>
    <col min="3572" max="3572" width="0.85546875" style="47" customWidth="1"/>
    <col min="3573" max="3576" width="8.85546875" style="47" customWidth="1"/>
    <col min="3577" max="3817" width="9.140625" style="47"/>
    <col min="3818" max="3818" width="12.85546875" style="47" customWidth="1"/>
    <col min="3819" max="3822" width="8.5703125" style="47" customWidth="1"/>
    <col min="3823" max="3823" width="0.85546875" style="47" customWidth="1"/>
    <col min="3824" max="3827" width="8" style="47" customWidth="1"/>
    <col min="3828" max="3828" width="0.85546875" style="47" customWidth="1"/>
    <col min="3829" max="3832" width="8.85546875" style="47" customWidth="1"/>
    <col min="3833" max="4073" width="9.140625" style="47"/>
    <col min="4074" max="4074" width="12.85546875" style="47" customWidth="1"/>
    <col min="4075" max="4078" width="8.5703125" style="47" customWidth="1"/>
    <col min="4079" max="4079" width="0.85546875" style="47" customWidth="1"/>
    <col min="4080" max="4083" width="8" style="47" customWidth="1"/>
    <col min="4084" max="4084" width="0.85546875" style="47" customWidth="1"/>
    <col min="4085" max="4088" width="8.85546875" style="47" customWidth="1"/>
    <col min="4089" max="4329" width="9.140625" style="47"/>
    <col min="4330" max="4330" width="12.85546875" style="47" customWidth="1"/>
    <col min="4331" max="4334" width="8.5703125" style="47" customWidth="1"/>
    <col min="4335" max="4335" width="0.85546875" style="47" customWidth="1"/>
    <col min="4336" max="4339" width="8" style="47" customWidth="1"/>
    <col min="4340" max="4340" width="0.85546875" style="47" customWidth="1"/>
    <col min="4341" max="4344" width="8.85546875" style="47" customWidth="1"/>
    <col min="4345" max="4585" width="9.140625" style="47"/>
    <col min="4586" max="4586" width="12.85546875" style="47" customWidth="1"/>
    <col min="4587" max="4590" width="8.5703125" style="47" customWidth="1"/>
    <col min="4591" max="4591" width="0.85546875" style="47" customWidth="1"/>
    <col min="4592" max="4595" width="8" style="47" customWidth="1"/>
    <col min="4596" max="4596" width="0.85546875" style="47" customWidth="1"/>
    <col min="4597" max="4600" width="8.85546875" style="47" customWidth="1"/>
    <col min="4601" max="4841" width="9.140625" style="47"/>
    <col min="4842" max="4842" width="12.85546875" style="47" customWidth="1"/>
    <col min="4843" max="4846" width="8.5703125" style="47" customWidth="1"/>
    <col min="4847" max="4847" width="0.85546875" style="47" customWidth="1"/>
    <col min="4848" max="4851" width="8" style="47" customWidth="1"/>
    <col min="4852" max="4852" width="0.85546875" style="47" customWidth="1"/>
    <col min="4853" max="4856" width="8.85546875" style="47" customWidth="1"/>
    <col min="4857" max="5097" width="9.140625" style="47"/>
    <col min="5098" max="5098" width="12.85546875" style="47" customWidth="1"/>
    <col min="5099" max="5102" width="8.5703125" style="47" customWidth="1"/>
    <col min="5103" max="5103" width="0.85546875" style="47" customWidth="1"/>
    <col min="5104" max="5107" width="8" style="47" customWidth="1"/>
    <col min="5108" max="5108" width="0.85546875" style="47" customWidth="1"/>
    <col min="5109" max="5112" width="8.85546875" style="47" customWidth="1"/>
    <col min="5113" max="5353" width="9.140625" style="47"/>
    <col min="5354" max="5354" width="12.85546875" style="47" customWidth="1"/>
    <col min="5355" max="5358" width="8.5703125" style="47" customWidth="1"/>
    <col min="5359" max="5359" width="0.85546875" style="47" customWidth="1"/>
    <col min="5360" max="5363" width="8" style="47" customWidth="1"/>
    <col min="5364" max="5364" width="0.85546875" style="47" customWidth="1"/>
    <col min="5365" max="5368" width="8.85546875" style="47" customWidth="1"/>
    <col min="5369" max="5609" width="9.140625" style="47"/>
    <col min="5610" max="5610" width="12.85546875" style="47" customWidth="1"/>
    <col min="5611" max="5614" width="8.5703125" style="47" customWidth="1"/>
    <col min="5615" max="5615" width="0.85546875" style="47" customWidth="1"/>
    <col min="5616" max="5619" width="8" style="47" customWidth="1"/>
    <col min="5620" max="5620" width="0.85546875" style="47" customWidth="1"/>
    <col min="5621" max="5624" width="8.85546875" style="47" customWidth="1"/>
    <col min="5625" max="5865" width="9.140625" style="47"/>
    <col min="5866" max="5866" width="12.85546875" style="47" customWidth="1"/>
    <col min="5867" max="5870" width="8.5703125" style="47" customWidth="1"/>
    <col min="5871" max="5871" width="0.85546875" style="47" customWidth="1"/>
    <col min="5872" max="5875" width="8" style="47" customWidth="1"/>
    <col min="5876" max="5876" width="0.85546875" style="47" customWidth="1"/>
    <col min="5877" max="5880" width="8.85546875" style="47" customWidth="1"/>
    <col min="5881" max="6121" width="9.140625" style="47"/>
    <col min="6122" max="6122" width="12.85546875" style="47" customWidth="1"/>
    <col min="6123" max="6126" width="8.5703125" style="47" customWidth="1"/>
    <col min="6127" max="6127" width="0.85546875" style="47" customWidth="1"/>
    <col min="6128" max="6131" width="8" style="47" customWidth="1"/>
    <col min="6132" max="6132" width="0.85546875" style="47" customWidth="1"/>
    <col min="6133" max="6136" width="8.85546875" style="47" customWidth="1"/>
    <col min="6137" max="6377" width="9.140625" style="47"/>
    <col min="6378" max="6378" width="12.85546875" style="47" customWidth="1"/>
    <col min="6379" max="6382" width="8.5703125" style="47" customWidth="1"/>
    <col min="6383" max="6383" width="0.85546875" style="47" customWidth="1"/>
    <col min="6384" max="6387" width="8" style="47" customWidth="1"/>
    <col min="6388" max="6388" width="0.85546875" style="47" customWidth="1"/>
    <col min="6389" max="6392" width="8.85546875" style="47" customWidth="1"/>
    <col min="6393" max="6633" width="9.140625" style="47"/>
    <col min="6634" max="6634" width="12.85546875" style="47" customWidth="1"/>
    <col min="6635" max="6638" width="8.5703125" style="47" customWidth="1"/>
    <col min="6639" max="6639" width="0.85546875" style="47" customWidth="1"/>
    <col min="6640" max="6643" width="8" style="47" customWidth="1"/>
    <col min="6644" max="6644" width="0.85546875" style="47" customWidth="1"/>
    <col min="6645" max="6648" width="8.85546875" style="47" customWidth="1"/>
    <col min="6649" max="6889" width="9.140625" style="47"/>
    <col min="6890" max="6890" width="12.85546875" style="47" customWidth="1"/>
    <col min="6891" max="6894" width="8.5703125" style="47" customWidth="1"/>
    <col min="6895" max="6895" width="0.85546875" style="47" customWidth="1"/>
    <col min="6896" max="6899" width="8" style="47" customWidth="1"/>
    <col min="6900" max="6900" width="0.85546875" style="47" customWidth="1"/>
    <col min="6901" max="6904" width="8.85546875" style="47" customWidth="1"/>
    <col min="6905" max="7145" width="9.140625" style="47"/>
    <col min="7146" max="7146" width="12.85546875" style="47" customWidth="1"/>
    <col min="7147" max="7150" width="8.5703125" style="47" customWidth="1"/>
    <col min="7151" max="7151" width="0.85546875" style="47" customWidth="1"/>
    <col min="7152" max="7155" width="8" style="47" customWidth="1"/>
    <col min="7156" max="7156" width="0.85546875" style="47" customWidth="1"/>
    <col min="7157" max="7160" width="8.85546875" style="47" customWidth="1"/>
    <col min="7161" max="7401" width="9.140625" style="47"/>
    <col min="7402" max="7402" width="12.85546875" style="47" customWidth="1"/>
    <col min="7403" max="7406" width="8.5703125" style="47" customWidth="1"/>
    <col min="7407" max="7407" width="0.85546875" style="47" customWidth="1"/>
    <col min="7408" max="7411" width="8" style="47" customWidth="1"/>
    <col min="7412" max="7412" width="0.85546875" style="47" customWidth="1"/>
    <col min="7413" max="7416" width="8.85546875" style="47" customWidth="1"/>
    <col min="7417" max="7657" width="9.140625" style="47"/>
    <col min="7658" max="7658" width="12.85546875" style="47" customWidth="1"/>
    <col min="7659" max="7662" width="8.5703125" style="47" customWidth="1"/>
    <col min="7663" max="7663" width="0.85546875" style="47" customWidth="1"/>
    <col min="7664" max="7667" width="8" style="47" customWidth="1"/>
    <col min="7668" max="7668" width="0.85546875" style="47" customWidth="1"/>
    <col min="7669" max="7672" width="8.85546875" style="47" customWidth="1"/>
    <col min="7673" max="7913" width="9.140625" style="47"/>
    <col min="7914" max="7914" width="12.85546875" style="47" customWidth="1"/>
    <col min="7915" max="7918" width="8.5703125" style="47" customWidth="1"/>
    <col min="7919" max="7919" width="0.85546875" style="47" customWidth="1"/>
    <col min="7920" max="7923" width="8" style="47" customWidth="1"/>
    <col min="7924" max="7924" width="0.85546875" style="47" customWidth="1"/>
    <col min="7925" max="7928" width="8.85546875" style="47" customWidth="1"/>
    <col min="7929" max="8169" width="9.140625" style="47"/>
    <col min="8170" max="8170" width="12.85546875" style="47" customWidth="1"/>
    <col min="8171" max="8174" width="8.5703125" style="47" customWidth="1"/>
    <col min="8175" max="8175" width="0.85546875" style="47" customWidth="1"/>
    <col min="8176" max="8179" width="8" style="47" customWidth="1"/>
    <col min="8180" max="8180" width="0.85546875" style="47" customWidth="1"/>
    <col min="8181" max="8184" width="8.85546875" style="47" customWidth="1"/>
    <col min="8185" max="8425" width="9.140625" style="47"/>
    <col min="8426" max="8426" width="12.85546875" style="47" customWidth="1"/>
    <col min="8427" max="8430" width="8.5703125" style="47" customWidth="1"/>
    <col min="8431" max="8431" width="0.85546875" style="47" customWidth="1"/>
    <col min="8432" max="8435" width="8" style="47" customWidth="1"/>
    <col min="8436" max="8436" width="0.85546875" style="47" customWidth="1"/>
    <col min="8437" max="8440" width="8.85546875" style="47" customWidth="1"/>
    <col min="8441" max="8681" width="9.140625" style="47"/>
    <col min="8682" max="8682" width="12.85546875" style="47" customWidth="1"/>
    <col min="8683" max="8686" width="8.5703125" style="47" customWidth="1"/>
    <col min="8687" max="8687" width="0.85546875" style="47" customWidth="1"/>
    <col min="8688" max="8691" width="8" style="47" customWidth="1"/>
    <col min="8692" max="8692" width="0.85546875" style="47" customWidth="1"/>
    <col min="8693" max="8696" width="8.85546875" style="47" customWidth="1"/>
    <col min="8697" max="8937" width="9.140625" style="47"/>
    <col min="8938" max="8938" width="12.85546875" style="47" customWidth="1"/>
    <col min="8939" max="8942" width="8.5703125" style="47" customWidth="1"/>
    <col min="8943" max="8943" width="0.85546875" style="47" customWidth="1"/>
    <col min="8944" max="8947" width="8" style="47" customWidth="1"/>
    <col min="8948" max="8948" width="0.85546875" style="47" customWidth="1"/>
    <col min="8949" max="8952" width="8.85546875" style="47" customWidth="1"/>
    <col min="8953" max="9193" width="9.140625" style="47"/>
    <col min="9194" max="9194" width="12.85546875" style="47" customWidth="1"/>
    <col min="9195" max="9198" width="8.5703125" style="47" customWidth="1"/>
    <col min="9199" max="9199" width="0.85546875" style="47" customWidth="1"/>
    <col min="9200" max="9203" width="8" style="47" customWidth="1"/>
    <col min="9204" max="9204" width="0.85546875" style="47" customWidth="1"/>
    <col min="9205" max="9208" width="8.85546875" style="47" customWidth="1"/>
    <col min="9209" max="9449" width="9.140625" style="47"/>
    <col min="9450" max="9450" width="12.85546875" style="47" customWidth="1"/>
    <col min="9451" max="9454" width="8.5703125" style="47" customWidth="1"/>
    <col min="9455" max="9455" width="0.85546875" style="47" customWidth="1"/>
    <col min="9456" max="9459" width="8" style="47" customWidth="1"/>
    <col min="9460" max="9460" width="0.85546875" style="47" customWidth="1"/>
    <col min="9461" max="9464" width="8.85546875" style="47" customWidth="1"/>
    <col min="9465" max="9705" width="9.140625" style="47"/>
    <col min="9706" max="9706" width="12.85546875" style="47" customWidth="1"/>
    <col min="9707" max="9710" width="8.5703125" style="47" customWidth="1"/>
    <col min="9711" max="9711" width="0.85546875" style="47" customWidth="1"/>
    <col min="9712" max="9715" width="8" style="47" customWidth="1"/>
    <col min="9716" max="9716" width="0.85546875" style="47" customWidth="1"/>
    <col min="9717" max="9720" width="8.85546875" style="47" customWidth="1"/>
    <col min="9721" max="9961" width="9.140625" style="47"/>
    <col min="9962" max="9962" width="12.85546875" style="47" customWidth="1"/>
    <col min="9963" max="9966" width="8.5703125" style="47" customWidth="1"/>
    <col min="9967" max="9967" width="0.85546875" style="47" customWidth="1"/>
    <col min="9968" max="9971" width="8" style="47" customWidth="1"/>
    <col min="9972" max="9972" width="0.85546875" style="47" customWidth="1"/>
    <col min="9973" max="9976" width="8.85546875" style="47" customWidth="1"/>
    <col min="9977" max="10217" width="9.140625" style="47"/>
    <col min="10218" max="10218" width="12.85546875" style="47" customWidth="1"/>
    <col min="10219" max="10222" width="8.5703125" style="47" customWidth="1"/>
    <col min="10223" max="10223" width="0.85546875" style="47" customWidth="1"/>
    <col min="10224" max="10227" width="8" style="47" customWidth="1"/>
    <col min="10228" max="10228" width="0.85546875" style="47" customWidth="1"/>
    <col min="10229" max="10232" width="8.85546875" style="47" customWidth="1"/>
    <col min="10233" max="10473" width="9.140625" style="47"/>
    <col min="10474" max="10474" width="12.85546875" style="47" customWidth="1"/>
    <col min="10475" max="10478" width="8.5703125" style="47" customWidth="1"/>
    <col min="10479" max="10479" width="0.85546875" style="47" customWidth="1"/>
    <col min="10480" max="10483" width="8" style="47" customWidth="1"/>
    <col min="10484" max="10484" width="0.85546875" style="47" customWidth="1"/>
    <col min="10485" max="10488" width="8.85546875" style="47" customWidth="1"/>
    <col min="10489" max="10729" width="9.140625" style="47"/>
    <col min="10730" max="10730" width="12.85546875" style="47" customWidth="1"/>
    <col min="10731" max="10734" width="8.5703125" style="47" customWidth="1"/>
    <col min="10735" max="10735" width="0.85546875" style="47" customWidth="1"/>
    <col min="10736" max="10739" width="8" style="47" customWidth="1"/>
    <col min="10740" max="10740" width="0.85546875" style="47" customWidth="1"/>
    <col min="10741" max="10744" width="8.85546875" style="47" customWidth="1"/>
    <col min="10745" max="10985" width="9.140625" style="47"/>
    <col min="10986" max="10986" width="12.85546875" style="47" customWidth="1"/>
    <col min="10987" max="10990" width="8.5703125" style="47" customWidth="1"/>
    <col min="10991" max="10991" width="0.85546875" style="47" customWidth="1"/>
    <col min="10992" max="10995" width="8" style="47" customWidth="1"/>
    <col min="10996" max="10996" width="0.85546875" style="47" customWidth="1"/>
    <col min="10997" max="11000" width="8.85546875" style="47" customWidth="1"/>
    <col min="11001" max="11241" width="9.140625" style="47"/>
    <col min="11242" max="11242" width="12.85546875" style="47" customWidth="1"/>
    <col min="11243" max="11246" width="8.5703125" style="47" customWidth="1"/>
    <col min="11247" max="11247" width="0.85546875" style="47" customWidth="1"/>
    <col min="11248" max="11251" width="8" style="47" customWidth="1"/>
    <col min="11252" max="11252" width="0.85546875" style="47" customWidth="1"/>
    <col min="11253" max="11256" width="8.85546875" style="47" customWidth="1"/>
    <col min="11257" max="11497" width="9.140625" style="47"/>
    <col min="11498" max="11498" width="12.85546875" style="47" customWidth="1"/>
    <col min="11499" max="11502" width="8.5703125" style="47" customWidth="1"/>
    <col min="11503" max="11503" width="0.85546875" style="47" customWidth="1"/>
    <col min="11504" max="11507" width="8" style="47" customWidth="1"/>
    <col min="11508" max="11508" width="0.85546875" style="47" customWidth="1"/>
    <col min="11509" max="11512" width="8.85546875" style="47" customWidth="1"/>
    <col min="11513" max="11753" width="9.140625" style="47"/>
    <col min="11754" max="11754" width="12.85546875" style="47" customWidth="1"/>
    <col min="11755" max="11758" width="8.5703125" style="47" customWidth="1"/>
    <col min="11759" max="11759" width="0.85546875" style="47" customWidth="1"/>
    <col min="11760" max="11763" width="8" style="47" customWidth="1"/>
    <col min="11764" max="11764" width="0.85546875" style="47" customWidth="1"/>
    <col min="11765" max="11768" width="8.85546875" style="47" customWidth="1"/>
    <col min="11769" max="12009" width="9.140625" style="47"/>
    <col min="12010" max="12010" width="12.85546875" style="47" customWidth="1"/>
    <col min="12011" max="12014" width="8.5703125" style="47" customWidth="1"/>
    <col min="12015" max="12015" width="0.85546875" style="47" customWidth="1"/>
    <col min="12016" max="12019" width="8" style="47" customWidth="1"/>
    <col min="12020" max="12020" width="0.85546875" style="47" customWidth="1"/>
    <col min="12021" max="12024" width="8.85546875" style="47" customWidth="1"/>
    <col min="12025" max="12265" width="9.140625" style="47"/>
    <col min="12266" max="12266" width="12.85546875" style="47" customWidth="1"/>
    <col min="12267" max="12270" width="8.5703125" style="47" customWidth="1"/>
    <col min="12271" max="12271" width="0.85546875" style="47" customWidth="1"/>
    <col min="12272" max="12275" width="8" style="47" customWidth="1"/>
    <col min="12276" max="12276" width="0.85546875" style="47" customWidth="1"/>
    <col min="12277" max="12280" width="8.85546875" style="47" customWidth="1"/>
    <col min="12281" max="12521" width="9.140625" style="47"/>
    <col min="12522" max="12522" width="12.85546875" style="47" customWidth="1"/>
    <col min="12523" max="12526" width="8.5703125" style="47" customWidth="1"/>
    <col min="12527" max="12527" width="0.85546875" style="47" customWidth="1"/>
    <col min="12528" max="12531" width="8" style="47" customWidth="1"/>
    <col min="12532" max="12532" width="0.85546875" style="47" customWidth="1"/>
    <col min="12533" max="12536" width="8.85546875" style="47" customWidth="1"/>
    <col min="12537" max="12777" width="9.140625" style="47"/>
    <col min="12778" max="12778" width="12.85546875" style="47" customWidth="1"/>
    <col min="12779" max="12782" width="8.5703125" style="47" customWidth="1"/>
    <col min="12783" max="12783" width="0.85546875" style="47" customWidth="1"/>
    <col min="12784" max="12787" width="8" style="47" customWidth="1"/>
    <col min="12788" max="12788" width="0.85546875" style="47" customWidth="1"/>
    <col min="12789" max="12792" width="8.85546875" style="47" customWidth="1"/>
    <col min="12793" max="13033" width="9.140625" style="47"/>
    <col min="13034" max="13034" width="12.85546875" style="47" customWidth="1"/>
    <col min="13035" max="13038" width="8.5703125" style="47" customWidth="1"/>
    <col min="13039" max="13039" width="0.85546875" style="47" customWidth="1"/>
    <col min="13040" max="13043" width="8" style="47" customWidth="1"/>
    <col min="13044" max="13044" width="0.85546875" style="47" customWidth="1"/>
    <col min="13045" max="13048" width="8.85546875" style="47" customWidth="1"/>
    <col min="13049" max="13289" width="9.140625" style="47"/>
    <col min="13290" max="13290" width="12.85546875" style="47" customWidth="1"/>
    <col min="13291" max="13294" width="8.5703125" style="47" customWidth="1"/>
    <col min="13295" max="13295" width="0.85546875" style="47" customWidth="1"/>
    <col min="13296" max="13299" width="8" style="47" customWidth="1"/>
    <col min="13300" max="13300" width="0.85546875" style="47" customWidth="1"/>
    <col min="13301" max="13304" width="8.85546875" style="47" customWidth="1"/>
    <col min="13305" max="13545" width="9.140625" style="47"/>
    <col min="13546" max="13546" width="12.85546875" style="47" customWidth="1"/>
    <col min="13547" max="13550" width="8.5703125" style="47" customWidth="1"/>
    <col min="13551" max="13551" width="0.85546875" style="47" customWidth="1"/>
    <col min="13552" max="13555" width="8" style="47" customWidth="1"/>
    <col min="13556" max="13556" width="0.85546875" style="47" customWidth="1"/>
    <col min="13557" max="13560" width="8.85546875" style="47" customWidth="1"/>
    <col min="13561" max="13801" width="9.140625" style="47"/>
    <col min="13802" max="13802" width="12.85546875" style="47" customWidth="1"/>
    <col min="13803" max="13806" width="8.5703125" style="47" customWidth="1"/>
    <col min="13807" max="13807" width="0.85546875" style="47" customWidth="1"/>
    <col min="13808" max="13811" width="8" style="47" customWidth="1"/>
    <col min="13812" max="13812" width="0.85546875" style="47" customWidth="1"/>
    <col min="13813" max="13816" width="8.85546875" style="47" customWidth="1"/>
    <col min="13817" max="14057" width="9.140625" style="47"/>
    <col min="14058" max="14058" width="12.85546875" style="47" customWidth="1"/>
    <col min="14059" max="14062" width="8.5703125" style="47" customWidth="1"/>
    <col min="14063" max="14063" width="0.85546875" style="47" customWidth="1"/>
    <col min="14064" max="14067" width="8" style="47" customWidth="1"/>
    <col min="14068" max="14068" width="0.85546875" style="47" customWidth="1"/>
    <col min="14069" max="14072" width="8.85546875" style="47" customWidth="1"/>
    <col min="14073" max="14313" width="9.140625" style="47"/>
    <col min="14314" max="14314" width="12.85546875" style="47" customWidth="1"/>
    <col min="14315" max="14318" width="8.5703125" style="47" customWidth="1"/>
    <col min="14319" max="14319" width="0.85546875" style="47" customWidth="1"/>
    <col min="14320" max="14323" width="8" style="47" customWidth="1"/>
    <col min="14324" max="14324" width="0.85546875" style="47" customWidth="1"/>
    <col min="14325" max="14328" width="8.85546875" style="47" customWidth="1"/>
    <col min="14329" max="14569" width="9.140625" style="47"/>
    <col min="14570" max="14570" width="12.85546875" style="47" customWidth="1"/>
    <col min="14571" max="14574" width="8.5703125" style="47" customWidth="1"/>
    <col min="14575" max="14575" width="0.85546875" style="47" customWidth="1"/>
    <col min="14576" max="14579" width="8" style="47" customWidth="1"/>
    <col min="14580" max="14580" width="0.85546875" style="47" customWidth="1"/>
    <col min="14581" max="14584" width="8.85546875" style="47" customWidth="1"/>
    <col min="14585" max="14825" width="9.140625" style="47"/>
    <col min="14826" max="14826" width="12.85546875" style="47" customWidth="1"/>
    <col min="14827" max="14830" width="8.5703125" style="47" customWidth="1"/>
    <col min="14831" max="14831" width="0.85546875" style="47" customWidth="1"/>
    <col min="14832" max="14835" width="8" style="47" customWidth="1"/>
    <col min="14836" max="14836" width="0.85546875" style="47" customWidth="1"/>
    <col min="14837" max="14840" width="8.85546875" style="47" customWidth="1"/>
    <col min="14841" max="15081" width="9.140625" style="47"/>
    <col min="15082" max="15082" width="12.85546875" style="47" customWidth="1"/>
    <col min="15083" max="15086" width="8.5703125" style="47" customWidth="1"/>
    <col min="15087" max="15087" width="0.85546875" style="47" customWidth="1"/>
    <col min="15088" max="15091" width="8" style="47" customWidth="1"/>
    <col min="15092" max="15092" width="0.85546875" style="47" customWidth="1"/>
    <col min="15093" max="15096" width="8.85546875" style="47" customWidth="1"/>
    <col min="15097" max="15337" width="9.140625" style="47"/>
    <col min="15338" max="15338" width="12.85546875" style="47" customWidth="1"/>
    <col min="15339" max="15342" width="8.5703125" style="47" customWidth="1"/>
    <col min="15343" max="15343" width="0.85546875" style="47" customWidth="1"/>
    <col min="15344" max="15347" width="8" style="47" customWidth="1"/>
    <col min="15348" max="15348" width="0.85546875" style="47" customWidth="1"/>
    <col min="15349" max="15352" width="8.85546875" style="47" customWidth="1"/>
    <col min="15353" max="15593" width="9.140625" style="47"/>
    <col min="15594" max="15594" width="12.85546875" style="47" customWidth="1"/>
    <col min="15595" max="15598" width="8.5703125" style="47" customWidth="1"/>
    <col min="15599" max="15599" width="0.85546875" style="47" customWidth="1"/>
    <col min="15600" max="15603" width="8" style="47" customWidth="1"/>
    <col min="15604" max="15604" width="0.85546875" style="47" customWidth="1"/>
    <col min="15605" max="15608" width="8.85546875" style="47" customWidth="1"/>
    <col min="15609" max="15849" width="9.140625" style="47"/>
    <col min="15850" max="15850" width="12.85546875" style="47" customWidth="1"/>
    <col min="15851" max="15854" width="8.5703125" style="47" customWidth="1"/>
    <col min="15855" max="15855" width="0.85546875" style="47" customWidth="1"/>
    <col min="15856" max="15859" width="8" style="47" customWidth="1"/>
    <col min="15860" max="15860" width="0.85546875" style="47" customWidth="1"/>
    <col min="15861" max="15864" width="8.85546875" style="47" customWidth="1"/>
    <col min="15865" max="16105" width="9.140625" style="47"/>
    <col min="16106" max="16106" width="12.85546875" style="47" customWidth="1"/>
    <col min="16107" max="16110" width="8.5703125" style="47" customWidth="1"/>
    <col min="16111" max="16111" width="0.85546875" style="47" customWidth="1"/>
    <col min="16112" max="16115" width="8" style="47" customWidth="1"/>
    <col min="16116" max="16116" width="0.85546875" style="47" customWidth="1"/>
    <col min="16117" max="16120" width="8.85546875" style="47" customWidth="1"/>
    <col min="16121" max="16384" width="9.140625" style="47"/>
  </cols>
  <sheetData>
    <row r="1" spans="1:29" ht="14.25" x14ac:dyDescent="0.2">
      <c r="A1" s="69" t="s">
        <v>164</v>
      </c>
    </row>
    <row r="2" spans="1:29" ht="21" customHeight="1" x14ac:dyDescent="0.2">
      <c r="A2" s="70" t="s">
        <v>166</v>
      </c>
      <c r="B2" s="54"/>
      <c r="C2" s="54"/>
      <c r="D2" s="54"/>
      <c r="E2" s="36"/>
      <c r="F2" s="54"/>
      <c r="G2" s="36"/>
      <c r="H2" s="54"/>
      <c r="I2" s="36"/>
      <c r="J2" s="36"/>
      <c r="K2" s="36"/>
      <c r="L2" s="36"/>
      <c r="M2" s="36"/>
      <c r="N2" s="36"/>
      <c r="O2" s="36"/>
      <c r="P2" s="36"/>
      <c r="Q2" s="36"/>
      <c r="R2" s="54"/>
      <c r="S2" s="36"/>
      <c r="T2" s="54"/>
      <c r="U2" s="36"/>
      <c r="V2" s="54"/>
      <c r="W2" s="36"/>
      <c r="X2" s="54"/>
    </row>
    <row r="3" spans="1:29" ht="22.5" customHeight="1" x14ac:dyDescent="0.2">
      <c r="A3" s="53"/>
      <c r="B3" s="270" t="s">
        <v>74</v>
      </c>
      <c r="C3" s="270"/>
      <c r="D3" s="270"/>
      <c r="E3" s="270"/>
      <c r="F3" s="270"/>
      <c r="G3" s="270"/>
      <c r="H3" s="270"/>
      <c r="I3" s="229"/>
      <c r="J3" s="270" t="s">
        <v>165</v>
      </c>
      <c r="K3" s="270"/>
      <c r="L3" s="270"/>
      <c r="M3" s="270"/>
      <c r="N3" s="270"/>
      <c r="O3" s="270"/>
      <c r="P3" s="270"/>
      <c r="Q3" s="157"/>
      <c r="R3" s="270" t="s">
        <v>20</v>
      </c>
      <c r="S3" s="272"/>
      <c r="T3" s="272"/>
      <c r="U3" s="272"/>
      <c r="V3" s="272"/>
      <c r="W3" s="272"/>
      <c r="X3" s="272"/>
    </row>
    <row r="4" spans="1:29" ht="22.5" x14ac:dyDescent="0.2">
      <c r="A4" s="54" t="s">
        <v>9</v>
      </c>
      <c r="B4" s="51">
        <v>2016</v>
      </c>
      <c r="C4" s="43"/>
      <c r="D4" s="154">
        <v>2017</v>
      </c>
      <c r="E4" s="43"/>
      <c r="F4" s="154">
        <v>2018</v>
      </c>
      <c r="G4" s="43"/>
      <c r="H4" s="154">
        <v>2019</v>
      </c>
      <c r="I4" s="45"/>
      <c r="J4" s="51">
        <v>2016</v>
      </c>
      <c r="K4" s="43"/>
      <c r="L4" s="154">
        <v>2017</v>
      </c>
      <c r="M4" s="43"/>
      <c r="N4" s="154">
        <v>2018</v>
      </c>
      <c r="O4" s="43"/>
      <c r="P4" s="154">
        <v>2019</v>
      </c>
      <c r="Q4" s="45"/>
      <c r="R4" s="51">
        <v>2016</v>
      </c>
      <c r="S4" s="43"/>
      <c r="T4" s="154">
        <v>2017</v>
      </c>
      <c r="U4" s="43"/>
      <c r="V4" s="154">
        <v>2018</v>
      </c>
      <c r="W4" s="43"/>
      <c r="X4" s="154">
        <v>2019</v>
      </c>
    </row>
    <row r="5" spans="1:29" ht="15" customHeight="1" x14ac:dyDescent="0.2">
      <c r="A5" s="50" t="s">
        <v>17</v>
      </c>
      <c r="B5" s="148" t="s">
        <v>4</v>
      </c>
      <c r="C5" s="40" t="s">
        <v>3</v>
      </c>
      <c r="D5" s="148" t="s">
        <v>4</v>
      </c>
      <c r="E5" s="40" t="s">
        <v>3</v>
      </c>
      <c r="F5" s="148" t="s">
        <v>4</v>
      </c>
      <c r="G5" s="40"/>
      <c r="H5" s="148" t="s">
        <v>4</v>
      </c>
      <c r="I5" s="40" t="s">
        <v>3</v>
      </c>
      <c r="J5" s="148" t="s">
        <v>4</v>
      </c>
      <c r="K5" s="40" t="s">
        <v>3</v>
      </c>
      <c r="L5" s="148" t="s">
        <v>4</v>
      </c>
      <c r="M5" s="40" t="s">
        <v>3</v>
      </c>
      <c r="N5" s="148" t="s">
        <v>4</v>
      </c>
      <c r="O5" s="40"/>
      <c r="P5" s="148" t="s">
        <v>4</v>
      </c>
      <c r="Q5" s="40" t="s">
        <v>3</v>
      </c>
      <c r="R5" s="149" t="s">
        <v>4</v>
      </c>
      <c r="S5" s="146" t="s">
        <v>3</v>
      </c>
      <c r="T5" s="149" t="s">
        <v>4</v>
      </c>
      <c r="U5" s="146" t="s">
        <v>3</v>
      </c>
      <c r="V5" s="253" t="s">
        <v>4</v>
      </c>
      <c r="W5" s="146"/>
      <c r="X5" s="253" t="s">
        <v>4</v>
      </c>
      <c r="Y5" s="90" t="s">
        <v>3</v>
      </c>
    </row>
    <row r="6" spans="1:29" ht="27.95" customHeight="1" x14ac:dyDescent="0.2">
      <c r="A6" s="108" t="s">
        <v>68</v>
      </c>
      <c r="B6" s="149" t="s">
        <v>4</v>
      </c>
      <c r="C6" s="146" t="s">
        <v>3</v>
      </c>
      <c r="D6" s="149" t="s">
        <v>4</v>
      </c>
      <c r="E6" s="146" t="s">
        <v>3</v>
      </c>
      <c r="F6" s="149" t="s">
        <v>4</v>
      </c>
      <c r="G6" s="146" t="s">
        <v>3</v>
      </c>
      <c r="H6" s="149" t="s">
        <v>4</v>
      </c>
      <c r="I6" s="146" t="s">
        <v>3</v>
      </c>
      <c r="J6" s="149" t="s">
        <v>4</v>
      </c>
      <c r="K6" s="146" t="s">
        <v>3</v>
      </c>
      <c r="L6" s="149" t="s">
        <v>4</v>
      </c>
      <c r="M6" s="146" t="s">
        <v>3</v>
      </c>
      <c r="N6" s="149" t="s">
        <v>4</v>
      </c>
      <c r="O6" s="146" t="s">
        <v>3</v>
      </c>
      <c r="P6" s="149" t="s">
        <v>4</v>
      </c>
      <c r="Q6" s="146" t="s">
        <v>3</v>
      </c>
      <c r="R6" s="149" t="s">
        <v>4</v>
      </c>
      <c r="S6" s="146" t="s">
        <v>3</v>
      </c>
      <c r="T6" s="149" t="s">
        <v>4</v>
      </c>
      <c r="U6" s="146" t="s">
        <v>3</v>
      </c>
      <c r="V6" s="253" t="s">
        <v>4</v>
      </c>
      <c r="W6" s="146" t="s">
        <v>3</v>
      </c>
      <c r="X6" s="253" t="s">
        <v>4</v>
      </c>
      <c r="Y6" s="90" t="s">
        <v>3</v>
      </c>
      <c r="AC6" s="228"/>
    </row>
    <row r="7" spans="1:29" ht="27.95" customHeight="1" x14ac:dyDescent="0.2">
      <c r="A7" s="108" t="s">
        <v>66</v>
      </c>
      <c r="B7" s="149">
        <v>1547554.12</v>
      </c>
      <c r="C7" s="58" t="s">
        <v>3</v>
      </c>
      <c r="D7" s="57">
        <v>1568847.56</v>
      </c>
      <c r="E7" s="56" t="s">
        <v>3</v>
      </c>
      <c r="F7" s="55">
        <v>1620363.95</v>
      </c>
      <c r="G7" s="56" t="s">
        <v>21</v>
      </c>
      <c r="H7" s="55">
        <v>1660708.69</v>
      </c>
      <c r="I7" s="58" t="s">
        <v>3</v>
      </c>
      <c r="J7" s="149" t="s">
        <v>4</v>
      </c>
      <c r="K7" s="58" t="s">
        <v>3</v>
      </c>
      <c r="L7" s="57">
        <v>712882.54</v>
      </c>
      <c r="M7" s="56" t="s">
        <v>3</v>
      </c>
      <c r="N7" s="55">
        <v>718593.9</v>
      </c>
      <c r="O7" s="56" t="s">
        <v>21</v>
      </c>
      <c r="P7" s="55">
        <v>731683.07</v>
      </c>
      <c r="Q7" s="58" t="s">
        <v>3</v>
      </c>
      <c r="R7" s="149">
        <v>16061280</v>
      </c>
      <c r="S7" s="146" t="s">
        <v>3</v>
      </c>
      <c r="T7" s="149">
        <v>16292910.6</v>
      </c>
      <c r="U7" s="56" t="s">
        <v>3</v>
      </c>
      <c r="V7" s="55">
        <v>16648507.9</v>
      </c>
      <c r="W7" s="56" t="s">
        <v>21</v>
      </c>
      <c r="X7" s="55">
        <v>17089515.699999999</v>
      </c>
      <c r="Y7" s="90" t="s">
        <v>3</v>
      </c>
      <c r="AC7" s="147"/>
    </row>
    <row r="8" spans="1:29" ht="22.5" x14ac:dyDescent="0.2">
      <c r="A8" s="123" t="s">
        <v>59</v>
      </c>
      <c r="B8" s="148">
        <v>822476.95</v>
      </c>
      <c r="C8" s="56" t="s">
        <v>3</v>
      </c>
      <c r="D8" s="55">
        <v>825760</v>
      </c>
      <c r="E8" s="56" t="s">
        <v>3</v>
      </c>
      <c r="F8" s="55">
        <v>850072</v>
      </c>
      <c r="G8" s="56" t="s">
        <v>3</v>
      </c>
      <c r="H8" s="55">
        <v>867859</v>
      </c>
      <c r="I8" s="56" t="s">
        <v>3</v>
      </c>
      <c r="J8" s="148" t="s">
        <v>4</v>
      </c>
      <c r="K8" s="56" t="s">
        <v>3</v>
      </c>
      <c r="L8" s="55">
        <v>155485</v>
      </c>
      <c r="M8" s="56" t="s">
        <v>3</v>
      </c>
      <c r="N8" s="55">
        <v>154421</v>
      </c>
      <c r="O8" s="56" t="s">
        <v>3</v>
      </c>
      <c r="P8" s="55">
        <v>156253</v>
      </c>
      <c r="Q8" s="56" t="s">
        <v>3</v>
      </c>
      <c r="R8" s="148">
        <v>5870121.8499999996</v>
      </c>
      <c r="S8" s="56" t="s">
        <v>3</v>
      </c>
      <c r="T8" s="148">
        <v>5932000</v>
      </c>
      <c r="U8" s="56" t="s">
        <v>3</v>
      </c>
      <c r="V8" s="55">
        <v>6144000</v>
      </c>
      <c r="W8" s="56" t="s">
        <v>3</v>
      </c>
      <c r="X8" s="55">
        <v>6422950</v>
      </c>
      <c r="Y8" s="147" t="s">
        <v>3</v>
      </c>
      <c r="AC8" s="147"/>
    </row>
    <row r="9" spans="1:29" x14ac:dyDescent="0.2">
      <c r="A9" s="86" t="s">
        <v>37</v>
      </c>
      <c r="B9" s="148">
        <v>43400</v>
      </c>
      <c r="C9" s="56" t="s">
        <v>3</v>
      </c>
      <c r="D9" s="55">
        <v>39922</v>
      </c>
      <c r="E9" s="56" t="s">
        <v>3</v>
      </c>
      <c r="F9" s="55">
        <v>43127</v>
      </c>
      <c r="G9" s="56" t="s">
        <v>3</v>
      </c>
      <c r="H9" s="55">
        <v>44331</v>
      </c>
      <c r="I9" s="56" t="s">
        <v>3</v>
      </c>
      <c r="J9" s="148" t="s">
        <v>4</v>
      </c>
      <c r="K9" s="56" t="s">
        <v>3</v>
      </c>
      <c r="L9" s="55">
        <v>43101</v>
      </c>
      <c r="M9" s="56" t="s">
        <v>3</v>
      </c>
      <c r="N9" s="55">
        <v>42713</v>
      </c>
      <c r="O9" s="56" t="s">
        <v>3</v>
      </c>
      <c r="P9" s="55">
        <v>45684</v>
      </c>
      <c r="Q9" s="56" t="s">
        <v>3</v>
      </c>
      <c r="R9" s="148">
        <v>679000</v>
      </c>
      <c r="S9" s="56" t="s">
        <v>3</v>
      </c>
      <c r="T9" s="148">
        <v>641543</v>
      </c>
      <c r="U9" s="56" t="s">
        <v>3</v>
      </c>
      <c r="V9" s="55">
        <v>708071</v>
      </c>
      <c r="W9" s="56" t="s">
        <v>3</v>
      </c>
      <c r="X9" s="55">
        <v>726740</v>
      </c>
      <c r="Y9" s="147" t="s">
        <v>3</v>
      </c>
      <c r="AC9" s="147"/>
    </row>
    <row r="10" spans="1:29" x14ac:dyDescent="0.2">
      <c r="A10" s="86" t="s">
        <v>38</v>
      </c>
      <c r="B10" s="148">
        <v>13777</v>
      </c>
      <c r="C10" s="56" t="s">
        <v>3</v>
      </c>
      <c r="D10" s="55">
        <v>14571</v>
      </c>
      <c r="E10" s="56" t="s">
        <v>3</v>
      </c>
      <c r="F10" s="55">
        <v>15500</v>
      </c>
      <c r="G10" s="56" t="s">
        <v>21</v>
      </c>
      <c r="H10" s="55">
        <v>15732</v>
      </c>
      <c r="I10" s="56" t="s">
        <v>3</v>
      </c>
      <c r="J10" s="148" t="s">
        <v>4</v>
      </c>
      <c r="K10" s="56" t="s">
        <v>3</v>
      </c>
      <c r="L10" s="55">
        <v>19590</v>
      </c>
      <c r="M10" s="56" t="s">
        <v>3</v>
      </c>
      <c r="N10" s="55">
        <v>19543</v>
      </c>
      <c r="O10" s="56" t="s">
        <v>3</v>
      </c>
      <c r="P10" s="55">
        <v>19700</v>
      </c>
      <c r="Q10" s="56" t="s">
        <v>3</v>
      </c>
      <c r="R10" s="148">
        <v>289315</v>
      </c>
      <c r="S10" s="56" t="s">
        <v>3</v>
      </c>
      <c r="T10" s="148">
        <v>303719</v>
      </c>
      <c r="U10" s="56" t="s">
        <v>3</v>
      </c>
      <c r="V10" s="55">
        <v>319275</v>
      </c>
      <c r="W10" s="56" t="s">
        <v>21</v>
      </c>
      <c r="X10" s="55">
        <v>333059</v>
      </c>
      <c r="Y10" s="147" t="s">
        <v>3</v>
      </c>
      <c r="AC10" s="147"/>
    </row>
    <row r="11" spans="1:29" x14ac:dyDescent="0.2">
      <c r="A11" s="86" t="s">
        <v>39</v>
      </c>
      <c r="B11" s="148">
        <v>29496</v>
      </c>
      <c r="C11" s="56" t="s">
        <v>3</v>
      </c>
      <c r="D11" s="55">
        <v>30269</v>
      </c>
      <c r="E11" s="56" t="s">
        <v>3</v>
      </c>
      <c r="F11" s="55">
        <v>31386</v>
      </c>
      <c r="G11" s="56" t="s">
        <v>3</v>
      </c>
      <c r="H11" s="55">
        <v>31096</v>
      </c>
      <c r="I11" s="56" t="s">
        <v>3</v>
      </c>
      <c r="J11" s="148" t="s">
        <v>4</v>
      </c>
      <c r="K11" s="56" t="s">
        <v>3</v>
      </c>
      <c r="L11" s="55">
        <v>28009</v>
      </c>
      <c r="M11" s="56" t="s">
        <v>3</v>
      </c>
      <c r="N11" s="55">
        <v>28584</v>
      </c>
      <c r="O11" s="56" t="s">
        <v>3</v>
      </c>
      <c r="P11" s="55">
        <v>28453</v>
      </c>
      <c r="Q11" s="56" t="s">
        <v>3</v>
      </c>
      <c r="R11" s="148">
        <v>405888</v>
      </c>
      <c r="S11" s="56" t="s">
        <v>3</v>
      </c>
      <c r="T11" s="148">
        <v>414884</v>
      </c>
      <c r="U11" s="56" t="s">
        <v>3</v>
      </c>
      <c r="V11" s="55">
        <v>405200</v>
      </c>
      <c r="W11" s="56" t="s">
        <v>3</v>
      </c>
      <c r="X11" s="55">
        <v>476633</v>
      </c>
      <c r="Y11" s="147" t="s">
        <v>3</v>
      </c>
      <c r="AC11" s="147"/>
    </row>
    <row r="12" spans="1:29" x14ac:dyDescent="0.2">
      <c r="A12" s="86" t="s">
        <v>40</v>
      </c>
      <c r="B12" s="148">
        <v>22502.98</v>
      </c>
      <c r="C12" s="56" t="s">
        <v>3</v>
      </c>
      <c r="D12" s="55">
        <v>22541.67</v>
      </c>
      <c r="E12" s="56" t="s">
        <v>3</v>
      </c>
      <c r="F12" s="55">
        <v>22143.5</v>
      </c>
      <c r="G12" s="56" t="s">
        <v>3</v>
      </c>
      <c r="H12" s="55">
        <v>21433.32</v>
      </c>
      <c r="I12" s="56" t="s">
        <v>3</v>
      </c>
      <c r="J12" s="148" t="s">
        <v>4</v>
      </c>
      <c r="K12" s="56" t="s">
        <v>3</v>
      </c>
      <c r="L12" s="55">
        <v>22264.49</v>
      </c>
      <c r="M12" s="56" t="s">
        <v>3</v>
      </c>
      <c r="N12" s="55">
        <v>22246.2</v>
      </c>
      <c r="O12" s="56" t="s">
        <v>3</v>
      </c>
      <c r="P12" s="55">
        <v>24100.12</v>
      </c>
      <c r="Q12" s="56" t="s">
        <v>3</v>
      </c>
      <c r="R12" s="148">
        <v>296183.65000000002</v>
      </c>
      <c r="S12" s="56" t="s">
        <v>3</v>
      </c>
      <c r="T12" s="148">
        <v>288728.38</v>
      </c>
      <c r="U12" s="56" t="s">
        <v>3</v>
      </c>
      <c r="V12" s="55">
        <v>282091.71999999997</v>
      </c>
      <c r="W12" s="56" t="s">
        <v>3</v>
      </c>
      <c r="X12" s="55">
        <v>286977.57</v>
      </c>
      <c r="Y12" s="147" t="s">
        <v>3</v>
      </c>
      <c r="AC12" s="147"/>
    </row>
    <row r="13" spans="1:29" x14ac:dyDescent="0.2">
      <c r="A13" s="86" t="s">
        <v>41</v>
      </c>
      <c r="B13" s="148">
        <v>9750</v>
      </c>
      <c r="C13" s="56" t="s">
        <v>3</v>
      </c>
      <c r="D13" s="55">
        <v>10124</v>
      </c>
      <c r="E13" s="56" t="s">
        <v>3</v>
      </c>
      <c r="F13" s="55">
        <v>10367</v>
      </c>
      <c r="G13" s="56" t="s">
        <v>3</v>
      </c>
      <c r="H13" s="55">
        <v>10612</v>
      </c>
      <c r="I13" s="56" t="s">
        <v>3</v>
      </c>
      <c r="J13" s="148" t="s">
        <v>4</v>
      </c>
      <c r="K13" s="56" t="s">
        <v>3</v>
      </c>
      <c r="L13" s="55">
        <v>11277</v>
      </c>
      <c r="M13" s="56" t="s">
        <v>3</v>
      </c>
      <c r="N13" s="55">
        <v>13964</v>
      </c>
      <c r="O13" s="56" t="s">
        <v>21</v>
      </c>
      <c r="P13" s="55">
        <v>13868</v>
      </c>
      <c r="Q13" s="56" t="s">
        <v>3</v>
      </c>
      <c r="R13" s="148">
        <v>266795</v>
      </c>
      <c r="S13" s="56" t="s">
        <v>3</v>
      </c>
      <c r="T13" s="148">
        <v>269286</v>
      </c>
      <c r="U13" s="56" t="s">
        <v>3</v>
      </c>
      <c r="V13" s="55">
        <v>275500</v>
      </c>
      <c r="W13" s="56" t="s">
        <v>3</v>
      </c>
      <c r="X13" s="55">
        <v>278134</v>
      </c>
      <c r="Y13" s="147" t="s">
        <v>3</v>
      </c>
      <c r="AC13" s="147"/>
    </row>
    <row r="14" spans="1:29" x14ac:dyDescent="0.2">
      <c r="A14" s="86" t="s">
        <v>42</v>
      </c>
      <c r="B14" s="148">
        <v>10285</v>
      </c>
      <c r="C14" s="56" t="s">
        <v>3</v>
      </c>
      <c r="D14" s="55">
        <v>9605</v>
      </c>
      <c r="E14" s="56" t="s">
        <v>3</v>
      </c>
      <c r="F14" s="55">
        <v>10244</v>
      </c>
      <c r="G14" s="56" t="s">
        <v>3</v>
      </c>
      <c r="H14" s="55">
        <v>10590</v>
      </c>
      <c r="I14" s="56" t="s">
        <v>3</v>
      </c>
      <c r="J14" s="148" t="s">
        <v>4</v>
      </c>
      <c r="K14" s="56" t="s">
        <v>3</v>
      </c>
      <c r="L14" s="55">
        <v>19912</v>
      </c>
      <c r="M14" s="56" t="s">
        <v>3</v>
      </c>
      <c r="N14" s="55">
        <v>20932</v>
      </c>
      <c r="O14" s="56" t="s">
        <v>3</v>
      </c>
      <c r="P14" s="55">
        <v>21222</v>
      </c>
      <c r="Q14" s="56" t="s">
        <v>3</v>
      </c>
      <c r="R14" s="148">
        <v>256428</v>
      </c>
      <c r="S14" s="56" t="s">
        <v>3</v>
      </c>
      <c r="T14" s="148">
        <v>253009</v>
      </c>
      <c r="U14" s="56" t="s">
        <v>3</v>
      </c>
      <c r="V14" s="55">
        <v>266701</v>
      </c>
      <c r="W14" s="56" t="s">
        <v>3</v>
      </c>
      <c r="X14" s="55">
        <v>274616</v>
      </c>
      <c r="Y14" s="147" t="s">
        <v>3</v>
      </c>
      <c r="AC14" s="147"/>
    </row>
    <row r="15" spans="1:29" x14ac:dyDescent="0.2">
      <c r="A15" s="86" t="s">
        <v>43</v>
      </c>
      <c r="B15" s="148">
        <v>906</v>
      </c>
      <c r="C15" s="56" t="s">
        <v>3</v>
      </c>
      <c r="D15" s="55">
        <v>886</v>
      </c>
      <c r="E15" s="56" t="s">
        <v>3</v>
      </c>
      <c r="F15" s="55">
        <v>930</v>
      </c>
      <c r="G15" s="56" t="s">
        <v>3</v>
      </c>
      <c r="H15" s="55">
        <v>932</v>
      </c>
      <c r="I15" s="56" t="s">
        <v>3</v>
      </c>
      <c r="J15" s="148" t="s">
        <v>4</v>
      </c>
      <c r="K15" s="56" t="s">
        <v>3</v>
      </c>
      <c r="L15" s="55">
        <v>2717</v>
      </c>
      <c r="M15" s="56" t="s">
        <v>3</v>
      </c>
      <c r="N15" s="55">
        <v>2651</v>
      </c>
      <c r="O15" s="56" t="s">
        <v>3</v>
      </c>
      <c r="P15" s="55">
        <v>2643</v>
      </c>
      <c r="Q15" s="56" t="s">
        <v>3</v>
      </c>
      <c r="R15" s="148">
        <v>13397</v>
      </c>
      <c r="S15" s="56" t="s">
        <v>3</v>
      </c>
      <c r="T15" s="148">
        <v>13917</v>
      </c>
      <c r="U15" s="56" t="s">
        <v>3</v>
      </c>
      <c r="V15" s="55">
        <v>24470</v>
      </c>
      <c r="W15" s="56" t="s">
        <v>3</v>
      </c>
      <c r="X15" s="55">
        <v>24279</v>
      </c>
      <c r="Y15" s="147" t="s">
        <v>3</v>
      </c>
      <c r="AC15" s="147"/>
    </row>
    <row r="16" spans="1:29" x14ac:dyDescent="0.2">
      <c r="A16" s="86" t="s">
        <v>44</v>
      </c>
      <c r="B16" s="148">
        <v>9037</v>
      </c>
      <c r="C16" s="56" t="s">
        <v>3</v>
      </c>
      <c r="D16" s="55">
        <v>9196</v>
      </c>
      <c r="E16" s="56" t="s">
        <v>3</v>
      </c>
      <c r="F16" s="55">
        <v>9199</v>
      </c>
      <c r="G16" s="56" t="s">
        <v>3</v>
      </c>
      <c r="H16" s="252">
        <v>9098</v>
      </c>
      <c r="I16" s="56" t="s">
        <v>3</v>
      </c>
      <c r="J16" s="148" t="s">
        <v>4</v>
      </c>
      <c r="K16" s="56" t="s">
        <v>3</v>
      </c>
      <c r="L16" s="55">
        <v>9921</v>
      </c>
      <c r="M16" s="56" t="s">
        <v>3</v>
      </c>
      <c r="N16" s="55">
        <v>9973</v>
      </c>
      <c r="O16" s="56" t="s">
        <v>3</v>
      </c>
      <c r="P16" s="55">
        <v>10526</v>
      </c>
      <c r="Q16" s="56" t="s">
        <v>3</v>
      </c>
      <c r="R16" s="148">
        <v>200208</v>
      </c>
      <c r="S16" s="56" t="s">
        <v>3</v>
      </c>
      <c r="T16" s="148">
        <v>204512</v>
      </c>
      <c r="U16" s="56" t="s">
        <v>3</v>
      </c>
      <c r="V16" s="55">
        <v>192043</v>
      </c>
      <c r="W16" s="56" t="s">
        <v>3</v>
      </c>
      <c r="X16" s="55">
        <v>190442</v>
      </c>
      <c r="Y16" s="147" t="s">
        <v>3</v>
      </c>
      <c r="AC16" s="147"/>
    </row>
    <row r="17" spans="1:29" x14ac:dyDescent="0.2">
      <c r="A17" s="86" t="s">
        <v>45</v>
      </c>
      <c r="B17" s="148">
        <v>163964.19</v>
      </c>
      <c r="C17" s="56" t="s">
        <v>3</v>
      </c>
      <c r="D17" s="55">
        <v>165758.88</v>
      </c>
      <c r="E17" s="56" t="s">
        <v>3</v>
      </c>
      <c r="F17" s="55">
        <v>166664.45000000001</v>
      </c>
      <c r="G17" s="56" t="s">
        <v>3</v>
      </c>
      <c r="H17" s="55">
        <v>170288.38</v>
      </c>
      <c r="I17" s="56" t="s">
        <v>3</v>
      </c>
      <c r="J17" s="148" t="s">
        <v>4</v>
      </c>
      <c r="K17" s="56" t="s">
        <v>3</v>
      </c>
      <c r="L17" s="55">
        <v>76460.05</v>
      </c>
      <c r="M17" s="56" t="s">
        <v>3</v>
      </c>
      <c r="N17" s="55">
        <v>75576.7</v>
      </c>
      <c r="O17" s="56" t="s">
        <v>3</v>
      </c>
      <c r="P17" s="55">
        <v>76592.59</v>
      </c>
      <c r="Q17" s="56" t="s">
        <v>3</v>
      </c>
      <c r="R17" s="148">
        <v>2571521.52</v>
      </c>
      <c r="S17" s="56" t="s">
        <v>3</v>
      </c>
      <c r="T17" s="148">
        <v>2604670.21</v>
      </c>
      <c r="U17" s="56" t="s">
        <v>3</v>
      </c>
      <c r="V17" s="55">
        <v>2547700.16</v>
      </c>
      <c r="W17" s="56" t="s">
        <v>3</v>
      </c>
      <c r="X17" s="55">
        <v>2698649.16</v>
      </c>
      <c r="Y17" s="147" t="s">
        <v>3</v>
      </c>
      <c r="AC17" s="147"/>
    </row>
    <row r="18" spans="1:29" x14ac:dyDescent="0.2">
      <c r="A18" s="86" t="s">
        <v>46</v>
      </c>
      <c r="B18" s="148">
        <v>17774</v>
      </c>
      <c r="C18" s="56" t="s">
        <v>3</v>
      </c>
      <c r="D18" s="55">
        <v>18670</v>
      </c>
      <c r="E18" s="56" t="s">
        <v>3</v>
      </c>
      <c r="F18" s="55">
        <v>19619</v>
      </c>
      <c r="G18" s="56" t="s">
        <v>3</v>
      </c>
      <c r="H18" s="55">
        <v>20039</v>
      </c>
      <c r="I18" s="56" t="s">
        <v>3</v>
      </c>
      <c r="J18" s="148" t="s">
        <v>4</v>
      </c>
      <c r="K18" s="56" t="s">
        <v>3</v>
      </c>
      <c r="L18" s="55">
        <v>21233</v>
      </c>
      <c r="M18" s="56" t="s">
        <v>3</v>
      </c>
      <c r="N18" s="55">
        <v>21496</v>
      </c>
      <c r="O18" s="56" t="s">
        <v>3</v>
      </c>
      <c r="P18" s="55">
        <v>21867</v>
      </c>
      <c r="Q18" s="56" t="s">
        <v>3</v>
      </c>
      <c r="R18" s="148">
        <v>573908</v>
      </c>
      <c r="S18" s="56" t="s">
        <v>3</v>
      </c>
      <c r="T18" s="148">
        <v>531098</v>
      </c>
      <c r="U18" s="56" t="s">
        <v>3</v>
      </c>
      <c r="V18" s="55">
        <v>563920</v>
      </c>
      <c r="W18" s="56" t="s">
        <v>3</v>
      </c>
      <c r="X18" s="55">
        <v>597186</v>
      </c>
      <c r="Y18" s="147" t="s">
        <v>3</v>
      </c>
      <c r="AC18" s="147"/>
    </row>
    <row r="19" spans="1:29" x14ac:dyDescent="0.2">
      <c r="A19" s="86" t="s">
        <v>47</v>
      </c>
      <c r="B19" s="148">
        <v>301084</v>
      </c>
      <c r="C19" s="56" t="s">
        <v>3</v>
      </c>
      <c r="D19" s="55">
        <v>315073</v>
      </c>
      <c r="E19" s="56" t="s">
        <v>3</v>
      </c>
      <c r="F19" s="55">
        <v>332010</v>
      </c>
      <c r="G19" s="56" t="s">
        <v>3</v>
      </c>
      <c r="H19" s="55">
        <v>349148</v>
      </c>
      <c r="I19" s="56" t="s">
        <v>3</v>
      </c>
      <c r="J19" s="148" t="s">
        <v>4</v>
      </c>
      <c r="K19" s="56" t="s">
        <v>3</v>
      </c>
      <c r="L19" s="55">
        <v>141226</v>
      </c>
      <c r="M19" s="56" t="s">
        <v>3</v>
      </c>
      <c r="N19" s="55">
        <v>142857</v>
      </c>
      <c r="O19" s="56" t="s">
        <v>3</v>
      </c>
      <c r="P19" s="55">
        <v>144596</v>
      </c>
      <c r="Q19" s="56" t="s">
        <v>3</v>
      </c>
      <c r="R19" s="148">
        <v>2512366</v>
      </c>
      <c r="S19" s="56" t="s">
        <v>3</v>
      </c>
      <c r="T19" s="148">
        <v>2672894</v>
      </c>
      <c r="U19" s="56" t="s">
        <v>3</v>
      </c>
      <c r="V19" s="55">
        <v>2753804</v>
      </c>
      <c r="W19" s="56" t="s">
        <v>3</v>
      </c>
      <c r="X19" s="55">
        <v>2888625</v>
      </c>
      <c r="Y19" s="147" t="s">
        <v>3</v>
      </c>
      <c r="AC19" s="147"/>
    </row>
    <row r="20" spans="1:29" x14ac:dyDescent="0.2">
      <c r="A20" s="86" t="s">
        <v>48</v>
      </c>
      <c r="B20" s="148">
        <v>12054</v>
      </c>
      <c r="C20" s="56" t="s">
        <v>3</v>
      </c>
      <c r="D20" s="55">
        <v>12145</v>
      </c>
      <c r="E20" s="56" t="s">
        <v>3</v>
      </c>
      <c r="F20" s="55">
        <v>12336</v>
      </c>
      <c r="G20" s="56" t="s">
        <v>3</v>
      </c>
      <c r="H20" s="55">
        <v>12309</v>
      </c>
      <c r="I20" s="56" t="s">
        <v>3</v>
      </c>
      <c r="J20" s="148" t="s">
        <v>4</v>
      </c>
      <c r="K20" s="56" t="s">
        <v>3</v>
      </c>
      <c r="L20" s="55">
        <v>19924</v>
      </c>
      <c r="M20" s="56" t="s">
        <v>3</v>
      </c>
      <c r="N20" s="55">
        <v>20169</v>
      </c>
      <c r="O20" s="56" t="s">
        <v>3</v>
      </c>
      <c r="P20" s="55">
        <v>20393</v>
      </c>
      <c r="Q20" s="56" t="s">
        <v>3</v>
      </c>
      <c r="R20" s="148">
        <v>246049</v>
      </c>
      <c r="S20" s="56" t="s">
        <v>3</v>
      </c>
      <c r="T20" s="148">
        <v>241977</v>
      </c>
      <c r="U20" s="56" t="s">
        <v>3</v>
      </c>
      <c r="V20" s="55">
        <v>247860</v>
      </c>
      <c r="W20" s="56" t="s">
        <v>3</v>
      </c>
      <c r="X20" s="55">
        <v>247621</v>
      </c>
      <c r="Y20" s="147" t="s">
        <v>3</v>
      </c>
      <c r="AC20" s="147"/>
    </row>
    <row r="21" spans="1:29" x14ac:dyDescent="0.2">
      <c r="A21" s="86" t="s">
        <v>49</v>
      </c>
      <c r="B21" s="148">
        <v>12429</v>
      </c>
      <c r="C21" s="56" t="s">
        <v>3</v>
      </c>
      <c r="D21" s="55">
        <v>13567</v>
      </c>
      <c r="E21" s="56" t="s">
        <v>3</v>
      </c>
      <c r="F21" s="55">
        <v>13897</v>
      </c>
      <c r="G21" s="56" t="s">
        <v>3</v>
      </c>
      <c r="H21" s="55">
        <v>13819</v>
      </c>
      <c r="I21" s="56" t="s">
        <v>3</v>
      </c>
      <c r="J21" s="148" t="s">
        <v>4</v>
      </c>
      <c r="K21" s="56" t="s">
        <v>3</v>
      </c>
      <c r="L21" s="55">
        <v>18648</v>
      </c>
      <c r="M21" s="56" t="s">
        <v>3</v>
      </c>
      <c r="N21" s="55">
        <v>19230</v>
      </c>
      <c r="O21" s="56" t="s">
        <v>21</v>
      </c>
      <c r="P21" s="55">
        <v>18857</v>
      </c>
      <c r="Q21" s="56" t="s">
        <v>3</v>
      </c>
      <c r="R21" s="148">
        <v>187372</v>
      </c>
      <c r="S21" s="56" t="s">
        <v>3</v>
      </c>
      <c r="T21" s="148">
        <v>186164</v>
      </c>
      <c r="U21" s="56" t="s">
        <v>3</v>
      </c>
      <c r="V21" s="55">
        <v>185966</v>
      </c>
      <c r="W21" s="56" t="s">
        <v>3</v>
      </c>
      <c r="X21" s="55">
        <v>180416</v>
      </c>
      <c r="Y21" s="147" t="s">
        <v>3</v>
      </c>
      <c r="AC21" s="147"/>
    </row>
    <row r="22" spans="1:29" x14ac:dyDescent="0.2">
      <c r="A22" s="86" t="s">
        <v>50</v>
      </c>
      <c r="B22" s="148">
        <v>14102</v>
      </c>
      <c r="C22" s="56" t="s">
        <v>3</v>
      </c>
      <c r="D22" s="55">
        <v>14522</v>
      </c>
      <c r="E22" s="56" t="s">
        <v>3</v>
      </c>
      <c r="F22" s="55">
        <v>15218</v>
      </c>
      <c r="G22" s="56" t="s">
        <v>3</v>
      </c>
      <c r="H22" s="55">
        <v>15310</v>
      </c>
      <c r="I22" s="56" t="s">
        <v>3</v>
      </c>
      <c r="J22" s="148" t="s">
        <v>4</v>
      </c>
      <c r="K22" s="56" t="s">
        <v>3</v>
      </c>
      <c r="L22" s="55">
        <v>13924</v>
      </c>
      <c r="M22" s="56" t="s">
        <v>3</v>
      </c>
      <c r="N22" s="55">
        <v>13551</v>
      </c>
      <c r="O22" s="56" t="s">
        <v>3</v>
      </c>
      <c r="P22" s="55">
        <v>14409.36</v>
      </c>
      <c r="Q22" s="56" t="s">
        <v>3</v>
      </c>
      <c r="R22" s="148">
        <v>243747</v>
      </c>
      <c r="S22" s="56" t="s">
        <v>3</v>
      </c>
      <c r="T22" s="148">
        <v>245306</v>
      </c>
      <c r="U22" s="56" t="s">
        <v>3</v>
      </c>
      <c r="V22" s="55">
        <v>241119</v>
      </c>
      <c r="W22" s="56" t="s">
        <v>3</v>
      </c>
      <c r="X22" s="55">
        <v>241761</v>
      </c>
      <c r="Y22" s="147" t="s">
        <v>3</v>
      </c>
      <c r="AC22" s="147"/>
    </row>
    <row r="23" spans="1:29" x14ac:dyDescent="0.2">
      <c r="A23" s="86" t="s">
        <v>51</v>
      </c>
      <c r="B23" s="148">
        <v>10536</v>
      </c>
      <c r="C23" s="56" t="s">
        <v>3</v>
      </c>
      <c r="D23" s="55">
        <v>10252</v>
      </c>
      <c r="E23" s="56" t="s">
        <v>3</v>
      </c>
      <c r="F23" s="55">
        <v>10348</v>
      </c>
      <c r="G23" s="56" t="s">
        <v>3</v>
      </c>
      <c r="H23" s="55">
        <v>10787</v>
      </c>
      <c r="I23" s="56" t="s">
        <v>3</v>
      </c>
      <c r="J23" s="148" t="s">
        <v>4</v>
      </c>
      <c r="K23" s="56" t="s">
        <v>3</v>
      </c>
      <c r="L23" s="55">
        <v>21975</v>
      </c>
      <c r="M23" s="56" t="s">
        <v>3</v>
      </c>
      <c r="N23" s="55">
        <v>21510</v>
      </c>
      <c r="O23" s="56" t="s">
        <v>3</v>
      </c>
      <c r="P23" s="55">
        <v>19055</v>
      </c>
      <c r="Q23" s="56" t="s">
        <v>3</v>
      </c>
      <c r="R23" s="148">
        <v>425945</v>
      </c>
      <c r="S23" s="56" t="s">
        <v>3</v>
      </c>
      <c r="T23" s="148">
        <v>411560</v>
      </c>
      <c r="U23" s="56" t="s">
        <v>3</v>
      </c>
      <c r="V23" s="55">
        <v>416750</v>
      </c>
      <c r="W23" s="56" t="s">
        <v>3</v>
      </c>
      <c r="X23" s="55">
        <v>170931</v>
      </c>
      <c r="Y23" s="147" t="s">
        <v>3</v>
      </c>
      <c r="AC23" s="147"/>
    </row>
    <row r="24" spans="1:29" x14ac:dyDescent="0.2">
      <c r="A24" s="86" t="s">
        <v>52</v>
      </c>
      <c r="B24" s="148">
        <v>15053</v>
      </c>
      <c r="C24" s="56" t="s">
        <v>3</v>
      </c>
      <c r="D24" s="55">
        <v>15000</v>
      </c>
      <c r="E24" s="56" t="s">
        <v>3</v>
      </c>
      <c r="F24" s="55">
        <v>15352</v>
      </c>
      <c r="G24" s="56" t="s">
        <v>3</v>
      </c>
      <c r="H24" s="55">
        <v>15089</v>
      </c>
      <c r="I24" s="56" t="s">
        <v>3</v>
      </c>
      <c r="J24" s="148" t="s">
        <v>4</v>
      </c>
      <c r="K24" s="56" t="s">
        <v>3</v>
      </c>
      <c r="L24" s="55">
        <v>23183</v>
      </c>
      <c r="M24" s="56" t="s">
        <v>3</v>
      </c>
      <c r="N24" s="55">
        <v>23674</v>
      </c>
      <c r="O24" s="56" t="s">
        <v>3</v>
      </c>
      <c r="P24" s="55">
        <v>23998</v>
      </c>
      <c r="Q24" s="56" t="s">
        <v>3</v>
      </c>
      <c r="R24" s="148">
        <v>259054</v>
      </c>
      <c r="S24" s="56" t="s">
        <v>3</v>
      </c>
      <c r="T24" s="148">
        <v>264286</v>
      </c>
      <c r="U24" s="56" t="s">
        <v>3</v>
      </c>
      <c r="V24" s="55">
        <v>260792</v>
      </c>
      <c r="W24" s="56" t="s">
        <v>3</v>
      </c>
      <c r="X24" s="55">
        <v>242753</v>
      </c>
      <c r="Y24" s="147" t="s">
        <v>3</v>
      </c>
      <c r="AC24" s="147"/>
    </row>
    <row r="25" spans="1:29" x14ac:dyDescent="0.2">
      <c r="A25" s="86" t="s">
        <v>53</v>
      </c>
      <c r="B25" s="149">
        <v>10080</v>
      </c>
      <c r="C25" s="58" t="s">
        <v>3</v>
      </c>
      <c r="D25" s="55">
        <v>10630</v>
      </c>
      <c r="E25" s="56" t="s">
        <v>3</v>
      </c>
      <c r="F25" s="55">
        <v>10956</v>
      </c>
      <c r="G25" s="56" t="s">
        <v>3</v>
      </c>
      <c r="H25" s="55">
        <v>11149</v>
      </c>
      <c r="I25" s="58" t="s">
        <v>3</v>
      </c>
      <c r="J25" s="149" t="s">
        <v>4</v>
      </c>
      <c r="K25" s="58" t="s">
        <v>3</v>
      </c>
      <c r="L25" s="55">
        <v>12853</v>
      </c>
      <c r="M25" s="56" t="s">
        <v>3</v>
      </c>
      <c r="N25" s="55">
        <v>15003</v>
      </c>
      <c r="O25" s="56" t="s">
        <v>3</v>
      </c>
      <c r="P25" s="55">
        <v>15046</v>
      </c>
      <c r="Q25" s="58" t="s">
        <v>3</v>
      </c>
      <c r="R25" s="148">
        <v>178626</v>
      </c>
      <c r="S25" s="58" t="s">
        <v>3</v>
      </c>
      <c r="T25" s="148">
        <v>172137</v>
      </c>
      <c r="U25" s="56" t="s">
        <v>3</v>
      </c>
      <c r="V25" s="55">
        <v>167542</v>
      </c>
      <c r="W25" s="56" t="s">
        <v>3</v>
      </c>
      <c r="X25" s="55">
        <v>158371</v>
      </c>
      <c r="Y25" s="147" t="s">
        <v>3</v>
      </c>
      <c r="AC25" s="147"/>
    </row>
    <row r="26" spans="1:29" x14ac:dyDescent="0.2">
      <c r="A26" s="86" t="s">
        <v>54</v>
      </c>
      <c r="B26" s="149">
        <v>6470</v>
      </c>
      <c r="C26" s="58" t="s">
        <v>3</v>
      </c>
      <c r="D26" s="55">
        <v>6780</v>
      </c>
      <c r="E26" s="56" t="s">
        <v>3</v>
      </c>
      <c r="F26" s="55">
        <v>6637</v>
      </c>
      <c r="G26" s="56" t="s">
        <v>3</v>
      </c>
      <c r="H26" s="55">
        <v>6679</v>
      </c>
      <c r="I26" s="58" t="s">
        <v>3</v>
      </c>
      <c r="J26" s="149" t="s">
        <v>4</v>
      </c>
      <c r="K26" s="58" t="s">
        <v>3</v>
      </c>
      <c r="L26" s="55">
        <v>11422</v>
      </c>
      <c r="M26" s="56" t="s">
        <v>3</v>
      </c>
      <c r="N26" s="55">
        <v>10530</v>
      </c>
      <c r="O26" s="56" t="s">
        <v>3</v>
      </c>
      <c r="P26" s="55">
        <v>11819</v>
      </c>
      <c r="Q26" s="58" t="s">
        <v>3</v>
      </c>
      <c r="R26" s="148">
        <v>142561</v>
      </c>
      <c r="S26" s="58" t="s">
        <v>3</v>
      </c>
      <c r="T26" s="148">
        <v>153362</v>
      </c>
      <c r="U26" s="56" t="s">
        <v>3</v>
      </c>
      <c r="V26" s="55">
        <v>137415</v>
      </c>
      <c r="W26" s="56" t="s">
        <v>3</v>
      </c>
      <c r="X26" s="55">
        <v>133048</v>
      </c>
      <c r="Y26" s="147" t="s">
        <v>3</v>
      </c>
      <c r="AC26" s="147"/>
    </row>
    <row r="27" spans="1:29" x14ac:dyDescent="0.2">
      <c r="A27" s="87" t="s">
        <v>55</v>
      </c>
      <c r="B27" s="149">
        <v>13030</v>
      </c>
      <c r="C27" s="58" t="s">
        <v>3</v>
      </c>
      <c r="D27" s="55">
        <v>14153</v>
      </c>
      <c r="E27" s="56" t="s">
        <v>3</v>
      </c>
      <c r="F27" s="55">
        <v>14756</v>
      </c>
      <c r="G27" s="56" t="s">
        <v>3</v>
      </c>
      <c r="H27" s="55">
        <v>14820</v>
      </c>
      <c r="I27" s="58" t="s">
        <v>3</v>
      </c>
      <c r="J27" s="149" t="s">
        <v>4</v>
      </c>
      <c r="K27" s="58" t="s">
        <v>3</v>
      </c>
      <c r="L27" s="55">
        <v>22615</v>
      </c>
      <c r="M27" s="56" t="s">
        <v>3</v>
      </c>
      <c r="N27" s="55">
        <v>22685</v>
      </c>
      <c r="O27" s="56" t="s">
        <v>3</v>
      </c>
      <c r="P27" s="55">
        <v>24607</v>
      </c>
      <c r="Q27" s="58" t="s">
        <v>3</v>
      </c>
      <c r="R27" s="148">
        <v>299023</v>
      </c>
      <c r="S27" s="58" t="s">
        <v>3</v>
      </c>
      <c r="T27" s="148">
        <v>343244</v>
      </c>
      <c r="U27" s="56" t="s">
        <v>3</v>
      </c>
      <c r="V27" s="55">
        <v>358185</v>
      </c>
      <c r="W27" s="56" t="s">
        <v>3</v>
      </c>
      <c r="X27" s="55">
        <v>363834</v>
      </c>
      <c r="Y27" s="147" t="s">
        <v>3</v>
      </c>
      <c r="AC27" s="147"/>
    </row>
    <row r="28" spans="1:29" x14ac:dyDescent="0.2">
      <c r="A28" s="103" t="s">
        <v>56</v>
      </c>
      <c r="B28" s="132">
        <v>9347</v>
      </c>
      <c r="C28" s="133" t="s">
        <v>3</v>
      </c>
      <c r="D28" s="134">
        <v>9422</v>
      </c>
      <c r="E28" s="133" t="s">
        <v>3</v>
      </c>
      <c r="F28" s="134">
        <v>9602</v>
      </c>
      <c r="G28" s="133" t="s">
        <v>3</v>
      </c>
      <c r="H28" s="134">
        <v>9588</v>
      </c>
      <c r="I28" s="133" t="s">
        <v>3</v>
      </c>
      <c r="J28" s="132" t="s">
        <v>4</v>
      </c>
      <c r="K28" s="133" t="s">
        <v>3</v>
      </c>
      <c r="L28" s="134">
        <v>17143</v>
      </c>
      <c r="M28" s="133" t="s">
        <v>3</v>
      </c>
      <c r="N28" s="134">
        <v>17285</v>
      </c>
      <c r="O28" s="133" t="s">
        <v>3</v>
      </c>
      <c r="P28" s="134">
        <v>17994</v>
      </c>
      <c r="Q28" s="133" t="s">
        <v>3</v>
      </c>
      <c r="R28" s="132">
        <v>143771</v>
      </c>
      <c r="S28" s="133" t="s">
        <v>3</v>
      </c>
      <c r="T28" s="132">
        <v>144614</v>
      </c>
      <c r="U28" s="133" t="s">
        <v>3</v>
      </c>
      <c r="V28" s="134">
        <v>150103</v>
      </c>
      <c r="W28" s="133" t="s">
        <v>3</v>
      </c>
      <c r="X28" s="134">
        <v>152490</v>
      </c>
      <c r="Y28" s="147" t="s">
        <v>3</v>
      </c>
      <c r="AC28" s="147"/>
    </row>
    <row r="29" spans="1:29" ht="49.5" customHeight="1" x14ac:dyDescent="0.2">
      <c r="A29" s="268" t="s">
        <v>172</v>
      </c>
      <c r="B29" s="268"/>
      <c r="C29" s="268"/>
      <c r="D29" s="268"/>
      <c r="E29" s="268"/>
      <c r="F29" s="268"/>
      <c r="G29" s="268"/>
      <c r="H29" s="268"/>
      <c r="I29" s="268"/>
      <c r="J29" s="268"/>
      <c r="K29" s="268"/>
      <c r="L29" s="268"/>
      <c r="M29" s="268"/>
      <c r="N29" s="268"/>
      <c r="O29" s="268"/>
      <c r="P29" s="268"/>
      <c r="Q29" s="268"/>
      <c r="R29" s="268"/>
      <c r="S29" s="268"/>
      <c r="T29" s="268"/>
      <c r="U29" s="268"/>
      <c r="V29" s="268"/>
      <c r="W29" s="268"/>
      <c r="X29" s="268"/>
    </row>
    <row r="31" spans="1:29" x14ac:dyDescent="0.2">
      <c r="A31" s="60"/>
    </row>
    <row r="33" spans="1:6" x14ac:dyDescent="0.2">
      <c r="A33" s="65"/>
      <c r="B33" s="65"/>
      <c r="C33" s="66"/>
      <c r="D33" s="65"/>
      <c r="E33" s="66"/>
      <c r="F33" s="65"/>
    </row>
  </sheetData>
  <mergeCells count="4">
    <mergeCell ref="R3:X3"/>
    <mergeCell ref="A29:X29"/>
    <mergeCell ref="B3:H3"/>
    <mergeCell ref="J3:P3"/>
  </mergeCells>
  <pageMargins left="0.75" right="0.75" top="1" bottom="1" header="0.5" footer="0.5"/>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32"/>
  <sheetViews>
    <sheetView zoomScaleNormal="100" workbookViewId="0"/>
  </sheetViews>
  <sheetFormatPr defaultColWidth="9.140625" defaultRowHeight="11.25" x14ac:dyDescent="0.2"/>
  <cols>
    <col min="1" max="1" width="20.5703125" style="147" customWidth="1"/>
    <col min="2" max="2" width="11.28515625" style="147" customWidth="1"/>
    <col min="3" max="3" width="0.85546875" style="147" customWidth="1"/>
    <col min="4" max="4" width="11.28515625" style="147" customWidth="1"/>
    <col min="5" max="5" width="0.85546875" style="147" customWidth="1"/>
    <col min="6" max="6" width="11.28515625" style="147" customWidth="1"/>
    <col min="7" max="7" width="0.85546875" style="147" customWidth="1"/>
    <col min="8" max="8" width="11" style="147" customWidth="1"/>
    <col min="9" max="9" width="1" style="147" customWidth="1"/>
    <col min="10" max="10" width="9.5703125" style="147" customWidth="1"/>
    <col min="11" max="11" width="1" style="147" customWidth="1"/>
    <col min="12" max="12" width="11.28515625" style="147" customWidth="1"/>
    <col min="13" max="13" width="0.85546875" style="147" customWidth="1"/>
    <col min="14" max="16" width="9.140625" style="147"/>
    <col min="17" max="18" width="9.140625" style="147" customWidth="1"/>
    <col min="19" max="16384" width="9.140625" style="147"/>
  </cols>
  <sheetData>
    <row r="1" spans="1:13" s="138" customFormat="1" ht="12.75" x14ac:dyDescent="0.2">
      <c r="A1" s="69" t="s">
        <v>137</v>
      </c>
      <c r="D1" s="147"/>
      <c r="E1" s="147"/>
      <c r="F1" s="147"/>
      <c r="G1" s="147"/>
      <c r="H1" s="147"/>
      <c r="I1" s="147"/>
      <c r="J1" s="147"/>
      <c r="K1" s="147"/>
      <c r="L1" s="147"/>
      <c r="M1" s="147"/>
    </row>
    <row r="2" spans="1:13" s="138" customFormat="1" ht="21" customHeight="1" x14ac:dyDescent="0.2">
      <c r="A2" s="70" t="s">
        <v>138</v>
      </c>
      <c r="B2" s="117"/>
      <c r="C2" s="117"/>
      <c r="D2" s="48"/>
      <c r="E2" s="48"/>
      <c r="F2" s="48"/>
      <c r="G2" s="48"/>
      <c r="H2" s="48"/>
      <c r="I2" s="48"/>
      <c r="J2" s="48"/>
      <c r="K2" s="48"/>
      <c r="L2" s="48"/>
      <c r="M2" s="48"/>
    </row>
    <row r="3" spans="1:13" ht="29.25" customHeight="1" x14ac:dyDescent="0.2">
      <c r="A3" s="187"/>
      <c r="B3" s="273" t="s">
        <v>80</v>
      </c>
      <c r="C3" s="273"/>
      <c r="D3" s="273"/>
      <c r="E3" s="273"/>
      <c r="F3" s="273"/>
      <c r="G3" s="178"/>
      <c r="H3" s="274" t="s">
        <v>79</v>
      </c>
      <c r="I3" s="189"/>
      <c r="J3" s="274" t="s">
        <v>78</v>
      </c>
      <c r="K3" s="189"/>
      <c r="L3" s="276" t="s">
        <v>146</v>
      </c>
      <c r="M3" s="178"/>
    </row>
    <row r="4" spans="1:13" ht="22.5" x14ac:dyDescent="0.2">
      <c r="A4" s="52"/>
      <c r="B4" s="51" t="s">
        <v>81</v>
      </c>
      <c r="C4" s="164"/>
      <c r="D4" s="51" t="s">
        <v>162</v>
      </c>
      <c r="E4" s="186"/>
      <c r="F4" s="51" t="s">
        <v>163</v>
      </c>
      <c r="G4" s="164"/>
      <c r="H4" s="275"/>
      <c r="I4" s="190"/>
      <c r="J4" s="275"/>
      <c r="K4" s="190"/>
      <c r="L4" s="277"/>
      <c r="M4" s="164"/>
    </row>
    <row r="5" spans="1:13" ht="33.75" x14ac:dyDescent="0.2">
      <c r="A5" s="54" t="s">
        <v>9</v>
      </c>
      <c r="B5" s="188" t="s">
        <v>25</v>
      </c>
      <c r="C5" s="54"/>
      <c r="D5" s="188" t="s">
        <v>25</v>
      </c>
      <c r="E5" s="54"/>
      <c r="F5" s="188" t="s">
        <v>25</v>
      </c>
      <c r="G5" s="54"/>
      <c r="H5" s="188" t="s">
        <v>25</v>
      </c>
      <c r="I5" s="54"/>
      <c r="J5" s="230" t="s">
        <v>25</v>
      </c>
      <c r="K5" s="54"/>
      <c r="L5" s="232" t="s">
        <v>25</v>
      </c>
      <c r="M5" s="54"/>
    </row>
    <row r="6" spans="1:13" ht="15" customHeight="1" x14ac:dyDescent="0.2">
      <c r="A6" s="50" t="s">
        <v>17</v>
      </c>
      <c r="B6" s="55">
        <f>B7+B8</f>
        <v>98034.811033692939</v>
      </c>
      <c r="C6" s="55"/>
      <c r="D6" s="55">
        <f>D8</f>
        <v>17406.798899939873</v>
      </c>
      <c r="E6" s="55"/>
      <c r="F6" s="55">
        <f>F8</f>
        <v>12481.528050316943</v>
      </c>
      <c r="G6" s="55"/>
      <c r="H6" s="55">
        <f>H7+H8</f>
        <v>631287.67152571201</v>
      </c>
      <c r="I6" s="55"/>
      <c r="J6" s="55">
        <f>J7+J8</f>
        <v>2874.8385776565074</v>
      </c>
      <c r="K6" s="55"/>
      <c r="L6" s="55">
        <f>J6+H6+F6+D6+B6</f>
        <v>762085.64808731829</v>
      </c>
      <c r="M6" s="55"/>
    </row>
    <row r="7" spans="1:13" ht="28.5" customHeight="1" x14ac:dyDescent="0.2">
      <c r="A7" s="108" t="s">
        <v>67</v>
      </c>
      <c r="B7" s="149">
        <v>5142.1458242454128</v>
      </c>
      <c r="C7" s="149"/>
      <c r="D7" s="150" t="s">
        <v>0</v>
      </c>
      <c r="E7" s="149"/>
      <c r="F7" s="150" t="s">
        <v>0</v>
      </c>
      <c r="G7" s="149"/>
      <c r="H7" s="55">
        <v>13915.574761604843</v>
      </c>
      <c r="I7" s="149"/>
      <c r="J7" s="149">
        <v>195.14281654430317</v>
      </c>
      <c r="K7" s="149"/>
      <c r="L7" s="149">
        <f>J7+H7+B7</f>
        <v>19252.86340239456</v>
      </c>
      <c r="M7" s="149"/>
    </row>
    <row r="8" spans="1:13" ht="28.5" customHeight="1" x14ac:dyDescent="0.2">
      <c r="A8" s="108" t="s">
        <v>66</v>
      </c>
      <c r="B8" s="55">
        <f>SUM(B9:B29)</f>
        <v>92892.665209447528</v>
      </c>
      <c r="C8" s="149"/>
      <c r="D8" s="55">
        <f>SUM(D9:D29)</f>
        <v>17406.798899939873</v>
      </c>
      <c r="E8" s="149"/>
      <c r="F8" s="55">
        <f>SUM(F9:F29)</f>
        <v>12481.528050316943</v>
      </c>
      <c r="G8" s="149"/>
      <c r="H8" s="55">
        <f>SUM(H9:H29)</f>
        <v>617372.09676410712</v>
      </c>
      <c r="I8" s="149"/>
      <c r="J8" s="55">
        <f>SUM(J9:J29)</f>
        <v>2679.6957611122043</v>
      </c>
      <c r="K8" s="149"/>
      <c r="L8" s="55">
        <f>SUM(L9:L29)</f>
        <v>742832.78468492383</v>
      </c>
      <c r="M8" s="149"/>
    </row>
    <row r="9" spans="1:13" ht="22.5" x14ac:dyDescent="0.2">
      <c r="A9" s="123" t="s">
        <v>60</v>
      </c>
      <c r="B9" s="148">
        <v>15938.497898848927</v>
      </c>
      <c r="C9" s="148"/>
      <c r="D9" s="148">
        <v>2822.5148547138847</v>
      </c>
      <c r="E9" s="148"/>
      <c r="F9" s="148">
        <v>12481.528050316943</v>
      </c>
      <c r="G9" s="148"/>
      <c r="H9" s="148">
        <v>123723.00589300085</v>
      </c>
      <c r="I9" s="148"/>
      <c r="J9" s="148">
        <v>1397.3496859190673</v>
      </c>
      <c r="K9" s="148"/>
      <c r="L9" s="148">
        <f>SUM(B9:J9)</f>
        <v>156362.89638279966</v>
      </c>
      <c r="M9" s="148"/>
    </row>
    <row r="10" spans="1:13" x14ac:dyDescent="0.2">
      <c r="A10" s="86" t="s">
        <v>37</v>
      </c>
      <c r="B10" s="148">
        <v>5188.3072278833833</v>
      </c>
      <c r="C10" s="148"/>
      <c r="D10" s="150" t="s">
        <v>31</v>
      </c>
      <c r="E10" s="148"/>
      <c r="F10" s="150" t="s">
        <v>31</v>
      </c>
      <c r="G10" s="148"/>
      <c r="H10" s="148">
        <v>36146.197326912516</v>
      </c>
      <c r="I10" s="148"/>
      <c r="J10" s="150" t="s">
        <v>0</v>
      </c>
      <c r="K10" s="148"/>
      <c r="L10" s="148">
        <f t="shared" ref="L10:L29" si="0">SUM(B10:J10)</f>
        <v>41334.504554795902</v>
      </c>
      <c r="M10" s="148"/>
    </row>
    <row r="11" spans="1:13" x14ac:dyDescent="0.2">
      <c r="A11" s="86" t="s">
        <v>38</v>
      </c>
      <c r="B11" s="148">
        <v>2881.1422925644083</v>
      </c>
      <c r="C11" s="148"/>
      <c r="D11" s="150" t="s">
        <v>31</v>
      </c>
      <c r="E11" s="148"/>
      <c r="F11" s="150" t="s">
        <v>31</v>
      </c>
      <c r="G11" s="148"/>
      <c r="H11" s="148">
        <v>16119.098987295591</v>
      </c>
      <c r="I11" s="148"/>
      <c r="J11" s="150" t="s">
        <v>0</v>
      </c>
      <c r="K11" s="148"/>
      <c r="L11" s="148">
        <f t="shared" si="0"/>
        <v>19000.241279859998</v>
      </c>
      <c r="M11" s="148"/>
    </row>
    <row r="12" spans="1:13" x14ac:dyDescent="0.2">
      <c r="A12" s="86" t="s">
        <v>39</v>
      </c>
      <c r="B12" s="148">
        <v>5310.25577784704</v>
      </c>
      <c r="C12" s="148"/>
      <c r="D12" s="148">
        <v>1195.4789335199646</v>
      </c>
      <c r="E12" s="148"/>
      <c r="F12" s="150" t="s">
        <v>31</v>
      </c>
      <c r="G12" s="148"/>
      <c r="H12" s="148">
        <v>21390.862607551277</v>
      </c>
      <c r="I12" s="148"/>
      <c r="J12" s="150" t="s">
        <v>0</v>
      </c>
      <c r="K12" s="148"/>
      <c r="L12" s="148">
        <f t="shared" si="0"/>
        <v>27896.597318918281</v>
      </c>
      <c r="M12" s="148"/>
    </row>
    <row r="13" spans="1:13" x14ac:dyDescent="0.2">
      <c r="A13" s="86" t="s">
        <v>40</v>
      </c>
      <c r="B13" s="148">
        <v>4079.8767473135049</v>
      </c>
      <c r="C13" s="148"/>
      <c r="D13" s="150" t="s">
        <v>31</v>
      </c>
      <c r="E13" s="148"/>
      <c r="F13" s="150" t="s">
        <v>31</v>
      </c>
      <c r="G13" s="148"/>
      <c r="H13" s="148">
        <v>21690.054158379782</v>
      </c>
      <c r="I13" s="148"/>
      <c r="J13" s="148">
        <v>74.014354282417642</v>
      </c>
      <c r="K13" s="148"/>
      <c r="L13" s="148">
        <f t="shared" si="0"/>
        <v>25843.945259975706</v>
      </c>
      <c r="M13" s="148"/>
    </row>
    <row r="14" spans="1:13" x14ac:dyDescent="0.2">
      <c r="A14" s="86" t="s">
        <v>41</v>
      </c>
      <c r="B14" s="148">
        <v>2445.9072163031051</v>
      </c>
      <c r="C14" s="148"/>
      <c r="D14" s="150" t="s">
        <v>31</v>
      </c>
      <c r="E14" s="148"/>
      <c r="F14" s="150" t="s">
        <v>31</v>
      </c>
      <c r="G14" s="148"/>
      <c r="H14" s="148">
        <v>11983.051402293328</v>
      </c>
      <c r="I14" s="148"/>
      <c r="J14" s="150" t="s">
        <v>0</v>
      </c>
      <c r="K14" s="148"/>
      <c r="L14" s="148">
        <f t="shared" si="0"/>
        <v>14428.958618596433</v>
      </c>
      <c r="M14" s="148"/>
    </row>
    <row r="15" spans="1:13" x14ac:dyDescent="0.2">
      <c r="A15" s="86" t="s">
        <v>42</v>
      </c>
      <c r="B15" s="148">
        <v>2400.110120626277</v>
      </c>
      <c r="C15" s="148"/>
      <c r="D15" s="150" t="s">
        <v>31</v>
      </c>
      <c r="E15" s="148"/>
      <c r="F15" s="150" t="s">
        <v>31</v>
      </c>
      <c r="G15" s="148"/>
      <c r="H15" s="148">
        <v>16176.5028767477</v>
      </c>
      <c r="I15" s="148"/>
      <c r="J15" s="150" t="s">
        <v>0</v>
      </c>
      <c r="K15" s="148"/>
      <c r="L15" s="148">
        <f t="shared" si="0"/>
        <v>18576.612997373977</v>
      </c>
      <c r="M15" s="148"/>
    </row>
    <row r="16" spans="1:13" x14ac:dyDescent="0.2">
      <c r="A16" s="86" t="s">
        <v>43</v>
      </c>
      <c r="B16" s="150" t="s">
        <v>31</v>
      </c>
      <c r="C16" s="148"/>
      <c r="D16" s="150" t="s">
        <v>31</v>
      </c>
      <c r="E16" s="148"/>
      <c r="F16" s="150" t="s">
        <v>31</v>
      </c>
      <c r="G16" s="148"/>
      <c r="H16" s="148">
        <v>2383.2602187408611</v>
      </c>
      <c r="I16" s="148"/>
      <c r="J16" s="150" t="s">
        <v>0</v>
      </c>
      <c r="K16" s="148"/>
      <c r="L16" s="148">
        <f t="shared" si="0"/>
        <v>2383.2602187408611</v>
      </c>
      <c r="M16" s="148"/>
    </row>
    <row r="17" spans="1:13" x14ac:dyDescent="0.2">
      <c r="A17" s="86" t="s">
        <v>44</v>
      </c>
      <c r="B17" s="148">
        <v>1764.2100484982336</v>
      </c>
      <c r="C17" s="148"/>
      <c r="D17" s="150" t="s">
        <v>31</v>
      </c>
      <c r="E17" s="148"/>
      <c r="F17" s="150" t="s">
        <v>31</v>
      </c>
      <c r="G17" s="148"/>
      <c r="H17" s="148">
        <v>9105.9666366157526</v>
      </c>
      <c r="I17" s="148"/>
      <c r="J17" s="148">
        <v>117.94499542755644</v>
      </c>
      <c r="K17" s="148"/>
      <c r="L17" s="148">
        <f t="shared" si="0"/>
        <v>10988.121680541542</v>
      </c>
      <c r="M17" s="148"/>
    </row>
    <row r="18" spans="1:13" x14ac:dyDescent="0.2">
      <c r="A18" s="86" t="s">
        <v>45</v>
      </c>
      <c r="B18" s="148">
        <v>18745.528491714413</v>
      </c>
      <c r="C18" s="148"/>
      <c r="D18" s="150" t="s">
        <v>31</v>
      </c>
      <c r="E18" s="148"/>
      <c r="F18" s="150" t="s">
        <v>31</v>
      </c>
      <c r="G18" s="148"/>
      <c r="H18" s="148">
        <v>76144.696211044662</v>
      </c>
      <c r="I18" s="148"/>
      <c r="J18" s="148">
        <v>51.795924270187975</v>
      </c>
      <c r="K18" s="148"/>
      <c r="L18" s="148">
        <f t="shared" si="0"/>
        <v>94942.020627029269</v>
      </c>
      <c r="M18" s="148"/>
    </row>
    <row r="19" spans="1:13" x14ac:dyDescent="0.2">
      <c r="A19" s="86" t="s">
        <v>46</v>
      </c>
      <c r="B19" s="148">
        <v>3596.5844289674574</v>
      </c>
      <c r="C19" s="148"/>
      <c r="D19" s="150" t="s">
        <v>31</v>
      </c>
      <c r="E19" s="148"/>
      <c r="F19" s="150" t="s">
        <v>31</v>
      </c>
      <c r="G19" s="148"/>
      <c r="H19" s="148">
        <v>17767.5404370949</v>
      </c>
      <c r="I19" s="148"/>
      <c r="J19" s="150" t="s">
        <v>0</v>
      </c>
      <c r="K19" s="148"/>
      <c r="L19" s="148">
        <f t="shared" si="0"/>
        <v>21364.124866062357</v>
      </c>
      <c r="M19" s="148"/>
    </row>
    <row r="20" spans="1:13" x14ac:dyDescent="0.2">
      <c r="A20" s="86" t="s">
        <v>47</v>
      </c>
      <c r="B20" s="148">
        <v>13227.10236713202</v>
      </c>
      <c r="C20" s="148"/>
      <c r="D20" s="148">
        <v>13388.805111706026</v>
      </c>
      <c r="E20" s="148"/>
      <c r="F20" s="150" t="s">
        <v>31</v>
      </c>
      <c r="G20" s="148"/>
      <c r="H20" s="148">
        <v>116490.87059460949</v>
      </c>
      <c r="I20" s="148"/>
      <c r="J20" s="148">
        <v>1038.5908012129753</v>
      </c>
      <c r="K20" s="148"/>
      <c r="L20" s="148">
        <f t="shared" si="0"/>
        <v>144145.36887466049</v>
      </c>
      <c r="M20" s="148"/>
    </row>
    <row r="21" spans="1:13" x14ac:dyDescent="0.2">
      <c r="A21" s="86" t="s">
        <v>48</v>
      </c>
      <c r="B21" s="148">
        <v>2251.0069946619687</v>
      </c>
      <c r="C21" s="148"/>
      <c r="D21" s="150" t="s">
        <v>31</v>
      </c>
      <c r="E21" s="148"/>
      <c r="F21" s="150" t="s">
        <v>31</v>
      </c>
      <c r="G21" s="148"/>
      <c r="H21" s="148">
        <v>18011.007159233628</v>
      </c>
      <c r="I21" s="148"/>
      <c r="J21" s="150" t="s">
        <v>0</v>
      </c>
      <c r="K21" s="148"/>
      <c r="L21" s="148">
        <f t="shared" si="0"/>
        <v>20262.014153895598</v>
      </c>
      <c r="M21" s="148"/>
    </row>
    <row r="22" spans="1:13" x14ac:dyDescent="0.2">
      <c r="A22" s="86" t="s">
        <v>49</v>
      </c>
      <c r="B22" s="148">
        <v>2742.538584002988</v>
      </c>
      <c r="C22" s="148"/>
      <c r="D22" s="150" t="s">
        <v>31</v>
      </c>
      <c r="E22" s="148"/>
      <c r="F22" s="150" t="s">
        <v>31</v>
      </c>
      <c r="G22" s="148"/>
      <c r="H22" s="148">
        <v>17493.851372143567</v>
      </c>
      <c r="I22" s="148"/>
      <c r="J22" s="150" t="s">
        <v>0</v>
      </c>
      <c r="K22" s="148"/>
      <c r="L22" s="148">
        <f t="shared" si="0"/>
        <v>20236.389956146555</v>
      </c>
      <c r="M22" s="148"/>
    </row>
    <row r="23" spans="1:13" x14ac:dyDescent="0.2">
      <c r="A23" s="86" t="s">
        <v>50</v>
      </c>
      <c r="B23" s="148">
        <v>3094.3708342560358</v>
      </c>
      <c r="C23" s="148"/>
      <c r="D23" s="150" t="s">
        <v>31</v>
      </c>
      <c r="E23" s="148"/>
      <c r="F23" s="150" t="s">
        <v>31</v>
      </c>
      <c r="G23" s="148"/>
      <c r="H23" s="148">
        <v>13137.556015511211</v>
      </c>
      <c r="I23" s="148"/>
      <c r="J23" s="150" t="s">
        <v>0</v>
      </c>
      <c r="K23" s="148"/>
      <c r="L23" s="148">
        <f t="shared" si="0"/>
        <v>16231.926849767246</v>
      </c>
      <c r="M23" s="148"/>
    </row>
    <row r="24" spans="1:13" x14ac:dyDescent="0.2">
      <c r="A24" s="86" t="s">
        <v>51</v>
      </c>
      <c r="B24" s="148">
        <v>1676.1389084665823</v>
      </c>
      <c r="C24" s="148"/>
      <c r="D24" s="150" t="s">
        <v>31</v>
      </c>
      <c r="E24" s="148"/>
      <c r="F24" s="150" t="s">
        <v>31</v>
      </c>
      <c r="G24" s="148"/>
      <c r="H24" s="148">
        <v>17485.274038400836</v>
      </c>
      <c r="I24" s="148"/>
      <c r="J24" s="150" t="s">
        <v>0</v>
      </c>
      <c r="K24" s="148"/>
      <c r="L24" s="148">
        <f t="shared" si="0"/>
        <v>19161.412946867418</v>
      </c>
      <c r="M24" s="148"/>
    </row>
    <row r="25" spans="1:13" x14ac:dyDescent="0.2">
      <c r="A25" s="86" t="s">
        <v>52</v>
      </c>
      <c r="B25" s="148">
        <v>2742.7321918340253</v>
      </c>
      <c r="C25" s="148"/>
      <c r="D25" s="150" t="s">
        <v>31</v>
      </c>
      <c r="E25" s="148"/>
      <c r="F25" s="150" t="s">
        <v>31</v>
      </c>
      <c r="G25" s="148"/>
      <c r="H25" s="148">
        <v>16840.418782199453</v>
      </c>
      <c r="I25" s="148"/>
      <c r="J25" s="150" t="s">
        <v>0</v>
      </c>
      <c r="K25" s="148"/>
      <c r="L25" s="148">
        <f t="shared" si="0"/>
        <v>19583.150974033477</v>
      </c>
      <c r="M25" s="148"/>
    </row>
    <row r="26" spans="1:13" x14ac:dyDescent="0.2">
      <c r="A26" s="86" t="s">
        <v>53</v>
      </c>
      <c r="B26" s="148">
        <v>1836.1983158309622</v>
      </c>
      <c r="C26" s="148"/>
      <c r="D26" s="150" t="s">
        <v>31</v>
      </c>
      <c r="E26" s="148"/>
      <c r="F26" s="150" t="s">
        <v>31</v>
      </c>
      <c r="G26" s="148"/>
      <c r="H26" s="148">
        <v>15370.182194823577</v>
      </c>
      <c r="I26" s="148"/>
      <c r="J26" s="150" t="s">
        <v>0</v>
      </c>
      <c r="K26" s="148"/>
      <c r="L26" s="148">
        <f t="shared" si="0"/>
        <v>17206.380510654541</v>
      </c>
      <c r="M26" s="148"/>
    </row>
    <row r="27" spans="1:13" x14ac:dyDescent="0.2">
      <c r="A27" s="86" t="s">
        <v>54</v>
      </c>
      <c r="B27" s="148">
        <v>891.19811987516687</v>
      </c>
      <c r="C27" s="148"/>
      <c r="D27" s="150" t="s">
        <v>31</v>
      </c>
      <c r="E27" s="148"/>
      <c r="F27" s="150" t="s">
        <v>31</v>
      </c>
      <c r="G27" s="148"/>
      <c r="H27" s="148">
        <v>10535.694245201055</v>
      </c>
      <c r="I27" s="148"/>
      <c r="J27" s="150" t="s">
        <v>0</v>
      </c>
      <c r="K27" s="148"/>
      <c r="L27" s="148">
        <f t="shared" si="0"/>
        <v>11426.892365076223</v>
      </c>
      <c r="M27" s="148"/>
    </row>
    <row r="28" spans="1:13" x14ac:dyDescent="0.2">
      <c r="A28" s="87" t="s">
        <v>55</v>
      </c>
      <c r="B28" s="148">
        <v>1283.7935982026711</v>
      </c>
      <c r="C28" s="149"/>
      <c r="D28" s="150" t="s">
        <v>31</v>
      </c>
      <c r="E28" s="149"/>
      <c r="F28" s="150" t="s">
        <v>31</v>
      </c>
      <c r="G28" s="149"/>
      <c r="H28" s="148">
        <v>21696.617710338018</v>
      </c>
      <c r="I28" s="149"/>
      <c r="J28" s="88" t="s">
        <v>0</v>
      </c>
      <c r="K28" s="149"/>
      <c r="L28" s="148">
        <f t="shared" si="0"/>
        <v>22980.41130854069</v>
      </c>
      <c r="M28" s="149"/>
    </row>
    <row r="29" spans="1:13" x14ac:dyDescent="0.2">
      <c r="A29" s="103" t="s">
        <v>56</v>
      </c>
      <c r="B29" s="132">
        <v>797.16504461836644</v>
      </c>
      <c r="C29" s="132"/>
      <c r="D29" s="191" t="s">
        <v>31</v>
      </c>
      <c r="E29" s="132"/>
      <c r="F29" s="191" t="s">
        <v>31</v>
      </c>
      <c r="G29" s="132"/>
      <c r="H29" s="132">
        <v>17680.387895969128</v>
      </c>
      <c r="I29" s="132"/>
      <c r="J29" s="191" t="s">
        <v>0</v>
      </c>
      <c r="K29" s="132"/>
      <c r="L29" s="132">
        <f t="shared" si="0"/>
        <v>18477.552940587495</v>
      </c>
      <c r="M29" s="132"/>
    </row>
    <row r="30" spans="1:13" ht="46.5" customHeight="1" x14ac:dyDescent="0.2">
      <c r="A30" s="278" t="s">
        <v>176</v>
      </c>
      <c r="B30" s="278"/>
      <c r="C30" s="278"/>
      <c r="D30" s="278"/>
      <c r="E30" s="278"/>
      <c r="F30" s="278"/>
      <c r="G30" s="278"/>
      <c r="H30" s="278"/>
      <c r="I30" s="278"/>
      <c r="J30" s="278"/>
      <c r="K30" s="278"/>
      <c r="L30" s="278"/>
      <c r="M30" s="67"/>
    </row>
    <row r="31" spans="1:13" x14ac:dyDescent="0.2">
      <c r="B31" s="68"/>
      <c r="C31" s="68"/>
      <c r="D31" s="68"/>
      <c r="E31" s="68"/>
      <c r="F31" s="68"/>
      <c r="G31" s="68"/>
      <c r="H31" s="68"/>
      <c r="I31" s="68"/>
      <c r="J31" s="68"/>
      <c r="K31" s="68"/>
      <c r="L31" s="68"/>
      <c r="M31" s="68"/>
    </row>
    <row r="32" spans="1:13" s="46" customFormat="1" x14ac:dyDescent="0.2">
      <c r="A32" s="147"/>
      <c r="B32" s="147"/>
      <c r="C32" s="147"/>
      <c r="D32" s="147"/>
      <c r="E32" s="147"/>
      <c r="F32" s="147"/>
      <c r="G32" s="147"/>
      <c r="H32" s="147"/>
      <c r="I32" s="147"/>
      <c r="J32" s="147"/>
      <c r="K32" s="147"/>
      <c r="L32" s="147"/>
      <c r="M32" s="147"/>
    </row>
  </sheetData>
  <mergeCells count="5">
    <mergeCell ref="B3:F3"/>
    <mergeCell ref="H3:H4"/>
    <mergeCell ref="L3:L4"/>
    <mergeCell ref="J3:J4"/>
    <mergeCell ref="A30:L30"/>
  </mergeCells>
  <pageMargins left="0.75" right="0.75" top="1" bottom="1" header="0.5" footer="0.5"/>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32"/>
  <sheetViews>
    <sheetView zoomScaleNormal="100" workbookViewId="0"/>
  </sheetViews>
  <sheetFormatPr defaultColWidth="9.140625" defaultRowHeight="11.25" x14ac:dyDescent="0.2"/>
  <cols>
    <col min="1" max="1" width="20.5703125" style="147" customWidth="1"/>
    <col min="2" max="2" width="11.28515625" style="147" customWidth="1"/>
    <col min="3" max="3" width="0.85546875" style="147" customWidth="1"/>
    <col min="4" max="4" width="11.28515625" style="147" customWidth="1"/>
    <col min="5" max="5" width="0.85546875" style="147" customWidth="1"/>
    <col min="6" max="6" width="11.28515625" style="147" customWidth="1"/>
    <col min="7" max="7" width="0.85546875" style="147" customWidth="1"/>
    <col min="8" max="8" width="11.28515625" style="147" customWidth="1"/>
    <col min="9" max="9" width="1" style="147" customWidth="1"/>
    <col min="10" max="10" width="11.28515625" style="147" customWidth="1"/>
    <col min="11" max="11" width="0.85546875" style="147" customWidth="1"/>
    <col min="12" max="12" width="9.85546875" style="147" customWidth="1"/>
    <col min="13" max="16" width="9.140625" style="147"/>
    <col min="17" max="17" width="2.28515625" style="147" customWidth="1"/>
    <col min="18" max="18" width="4.5703125" style="147" customWidth="1"/>
    <col min="19" max="19" width="2.28515625" style="147" customWidth="1"/>
    <col min="20" max="16384" width="9.140625" style="147"/>
  </cols>
  <sheetData>
    <row r="1" spans="1:18" s="138" customFormat="1" ht="12.75" x14ac:dyDescent="0.2">
      <c r="A1" s="69" t="s">
        <v>139</v>
      </c>
      <c r="D1" s="147"/>
      <c r="E1" s="147"/>
      <c r="F1" s="147"/>
      <c r="G1" s="147"/>
      <c r="H1" s="147"/>
      <c r="I1" s="147"/>
      <c r="J1" s="147"/>
      <c r="K1" s="147"/>
    </row>
    <row r="2" spans="1:18" s="138" customFormat="1" ht="21" customHeight="1" x14ac:dyDescent="0.2">
      <c r="A2" s="70" t="s">
        <v>140</v>
      </c>
      <c r="B2" s="117"/>
      <c r="C2" s="117"/>
      <c r="D2" s="48"/>
      <c r="E2" s="48"/>
      <c r="F2" s="48"/>
      <c r="G2" s="48"/>
      <c r="H2" s="48"/>
      <c r="I2" s="48"/>
      <c r="J2" s="48"/>
      <c r="K2" s="48"/>
    </row>
    <row r="3" spans="1:18" ht="29.25" customHeight="1" x14ac:dyDescent="0.2">
      <c r="A3" s="187"/>
      <c r="B3" s="110" t="s">
        <v>81</v>
      </c>
      <c r="C3" s="154"/>
      <c r="D3" s="110" t="s">
        <v>162</v>
      </c>
      <c r="E3" s="110"/>
      <c r="F3" s="110" t="s">
        <v>163</v>
      </c>
      <c r="G3" s="154"/>
      <c r="H3" s="110" t="s">
        <v>82</v>
      </c>
      <c r="I3" s="154"/>
      <c r="J3" s="110" t="s">
        <v>83</v>
      </c>
      <c r="K3" s="154"/>
      <c r="L3" s="110" t="s">
        <v>84</v>
      </c>
      <c r="R3" s="138"/>
    </row>
    <row r="4" spans="1:18" ht="22.5" x14ac:dyDescent="0.2">
      <c r="A4" s="54" t="s">
        <v>9</v>
      </c>
      <c r="B4" s="188" t="s">
        <v>25</v>
      </c>
      <c r="C4" s="54"/>
      <c r="D4" s="188" t="s">
        <v>25</v>
      </c>
      <c r="E4" s="54"/>
      <c r="F4" s="188" t="s">
        <v>25</v>
      </c>
      <c r="G4" s="54"/>
      <c r="H4" s="188" t="s">
        <v>25</v>
      </c>
      <c r="I4" s="54"/>
      <c r="J4" s="188" t="s">
        <v>25</v>
      </c>
      <c r="K4" s="54"/>
      <c r="L4" s="188" t="s">
        <v>25</v>
      </c>
      <c r="R4" s="138"/>
    </row>
    <row r="5" spans="1:18" ht="15" customHeight="1" x14ac:dyDescent="0.2">
      <c r="A5" s="50" t="s">
        <v>17</v>
      </c>
      <c r="B5" s="55">
        <f>B6+B7</f>
        <v>11950.359599999942</v>
      </c>
      <c r="C5" s="55"/>
      <c r="D5" s="55">
        <f>D7</f>
        <v>30943.603000000756</v>
      </c>
      <c r="E5" s="55"/>
      <c r="F5" s="55">
        <f>F7</f>
        <v>13190.364199999509</v>
      </c>
      <c r="G5" s="55"/>
      <c r="H5" s="55">
        <f>H7+H6</f>
        <v>787200.16180003912</v>
      </c>
      <c r="I5" s="55"/>
      <c r="J5" s="55">
        <f>J6+J7</f>
        <v>1612.1477999999679</v>
      </c>
      <c r="K5" s="55"/>
      <c r="L5" s="55">
        <f>L6+L7</f>
        <v>844896.63640003931</v>
      </c>
      <c r="R5" s="209"/>
    </row>
    <row r="6" spans="1:18" ht="28.5" customHeight="1" x14ac:dyDescent="0.2">
      <c r="A6" s="108" t="s">
        <v>67</v>
      </c>
      <c r="B6" s="55">
        <v>248.55100000000093</v>
      </c>
      <c r="C6" s="149"/>
      <c r="D6" s="150" t="s">
        <v>0</v>
      </c>
      <c r="E6" s="149"/>
      <c r="F6" s="150" t="s">
        <v>0</v>
      </c>
      <c r="G6" s="149"/>
      <c r="H6" s="55">
        <v>2021.8350000000185</v>
      </c>
      <c r="I6" s="149"/>
      <c r="J6" s="55">
        <v>80.107200000000006</v>
      </c>
      <c r="K6" s="149"/>
      <c r="L6" s="55">
        <f>SUM(B6:J6)</f>
        <v>2350.4932000000194</v>
      </c>
      <c r="R6" s="209"/>
    </row>
    <row r="7" spans="1:18" ht="28.5" customHeight="1" x14ac:dyDescent="0.2">
      <c r="A7" s="108" t="s">
        <v>66</v>
      </c>
      <c r="B7" s="55">
        <f>SUM(B8:B28)</f>
        <v>11701.80859999994</v>
      </c>
      <c r="C7" s="55">
        <f t="shared" ref="C7:J7" si="0">SUM(C8:C28)</f>
        <v>0</v>
      </c>
      <c r="D7" s="55">
        <f t="shared" si="0"/>
        <v>30943.603000000756</v>
      </c>
      <c r="E7" s="55">
        <f t="shared" si="0"/>
        <v>0</v>
      </c>
      <c r="F7" s="55">
        <f t="shared" si="0"/>
        <v>13190.364199999509</v>
      </c>
      <c r="G7" s="55">
        <f t="shared" si="0"/>
        <v>0</v>
      </c>
      <c r="H7" s="55">
        <f t="shared" si="0"/>
        <v>785178.32680003915</v>
      </c>
      <c r="I7" s="55">
        <f t="shared" si="0"/>
        <v>0</v>
      </c>
      <c r="J7" s="55">
        <f t="shared" si="0"/>
        <v>1532.040599999968</v>
      </c>
      <c r="K7" s="149"/>
      <c r="L7" s="55">
        <f>SUM(B7:J7)</f>
        <v>842546.14320003928</v>
      </c>
      <c r="R7" s="209"/>
    </row>
    <row r="8" spans="1:18" ht="22.5" x14ac:dyDescent="0.2">
      <c r="A8" s="123" t="s">
        <v>60</v>
      </c>
      <c r="B8" s="55">
        <v>5569.7485999999799</v>
      </c>
      <c r="C8" s="148"/>
      <c r="D8" s="55">
        <v>4351.8478000000805</v>
      </c>
      <c r="E8" s="148"/>
      <c r="F8" s="55">
        <v>13190.364199999509</v>
      </c>
      <c r="G8" s="148"/>
      <c r="H8" s="148">
        <v>187575.8532000019</v>
      </c>
      <c r="I8" s="148"/>
      <c r="J8" s="55">
        <v>807.06740000000264</v>
      </c>
      <c r="K8" s="148"/>
      <c r="L8" s="55">
        <f>SUM(B8:J8)</f>
        <v>211494.88120000146</v>
      </c>
      <c r="R8" s="209"/>
    </row>
    <row r="9" spans="1:18" x14ac:dyDescent="0.2">
      <c r="A9" s="86" t="s">
        <v>37</v>
      </c>
      <c r="B9" s="55">
        <v>368.79619999999966</v>
      </c>
      <c r="C9" s="148"/>
      <c r="D9" s="150" t="s">
        <v>31</v>
      </c>
      <c r="E9" s="148"/>
      <c r="F9" s="150" t="s">
        <v>31</v>
      </c>
      <c r="G9" s="148"/>
      <c r="H9" s="148">
        <v>46255.768000002732</v>
      </c>
      <c r="I9" s="148"/>
      <c r="J9" s="150" t="s">
        <v>0</v>
      </c>
      <c r="K9" s="148"/>
      <c r="L9" s="55">
        <f t="shared" ref="L9:L28" si="1">SUM(B9:J9)</f>
        <v>46624.564200002729</v>
      </c>
      <c r="R9" s="209"/>
    </row>
    <row r="10" spans="1:18" x14ac:dyDescent="0.2">
      <c r="A10" s="86" t="s">
        <v>38</v>
      </c>
      <c r="B10" s="55">
        <v>110.56940000000071</v>
      </c>
      <c r="C10" s="148"/>
      <c r="D10" s="150" t="s">
        <v>31</v>
      </c>
      <c r="E10" s="148"/>
      <c r="F10" s="150" t="s">
        <v>31</v>
      </c>
      <c r="G10" s="148"/>
      <c r="H10" s="148">
        <v>21049.590399999935</v>
      </c>
      <c r="I10" s="148"/>
      <c r="J10" s="150" t="s">
        <v>0</v>
      </c>
      <c r="K10" s="148"/>
      <c r="L10" s="55">
        <f t="shared" si="1"/>
        <v>21160.159799999936</v>
      </c>
      <c r="R10" s="209"/>
    </row>
    <row r="11" spans="1:18" x14ac:dyDescent="0.2">
      <c r="A11" s="86" t="s">
        <v>39</v>
      </c>
      <c r="B11" s="55">
        <v>312.49600000000106</v>
      </c>
      <c r="C11" s="148"/>
      <c r="D11" s="55">
        <v>3293.6643999998664</v>
      </c>
      <c r="E11" s="148"/>
      <c r="F11" s="150" t="s">
        <v>31</v>
      </c>
      <c r="G11" s="148"/>
      <c r="H11" s="148">
        <v>28434.378200003284</v>
      </c>
      <c r="I11" s="148"/>
      <c r="J11" s="150" t="s">
        <v>0</v>
      </c>
      <c r="K11" s="148"/>
      <c r="L11" s="55">
        <f t="shared" si="1"/>
        <v>32040.53860000315</v>
      </c>
      <c r="R11" s="209"/>
    </row>
    <row r="12" spans="1:18" x14ac:dyDescent="0.2">
      <c r="A12" s="86" t="s">
        <v>40</v>
      </c>
      <c r="B12" s="55">
        <v>340.30740000000009</v>
      </c>
      <c r="C12" s="148"/>
      <c r="D12" s="150" t="s">
        <v>31</v>
      </c>
      <c r="E12" s="148"/>
      <c r="F12" s="150" t="s">
        <v>31</v>
      </c>
      <c r="G12" s="148"/>
      <c r="H12" s="148">
        <v>27183.048400000665</v>
      </c>
      <c r="I12" s="148"/>
      <c r="J12" s="55">
        <v>11.978400000000029</v>
      </c>
      <c r="K12" s="148"/>
      <c r="L12" s="55">
        <f t="shared" si="1"/>
        <v>27535.334200000667</v>
      </c>
      <c r="R12" s="209"/>
    </row>
    <row r="13" spans="1:18" x14ac:dyDescent="0.2">
      <c r="A13" s="86" t="s">
        <v>41</v>
      </c>
      <c r="B13" s="55">
        <v>142.20840000000007</v>
      </c>
      <c r="C13" s="148"/>
      <c r="D13" s="150" t="s">
        <v>31</v>
      </c>
      <c r="E13" s="148"/>
      <c r="F13" s="150" t="s">
        <v>31</v>
      </c>
      <c r="G13" s="148"/>
      <c r="H13" s="148">
        <v>12495.488600000383</v>
      </c>
      <c r="I13" s="148"/>
      <c r="J13" s="150" t="s">
        <v>0</v>
      </c>
      <c r="K13" s="148"/>
      <c r="L13" s="55">
        <f t="shared" si="1"/>
        <v>12637.697000000382</v>
      </c>
      <c r="R13" s="209"/>
    </row>
    <row r="14" spans="1:18" x14ac:dyDescent="0.2">
      <c r="A14" s="86" t="s">
        <v>42</v>
      </c>
      <c r="B14" s="55">
        <v>117.35099999999991</v>
      </c>
      <c r="C14" s="148"/>
      <c r="D14" s="150" t="s">
        <v>31</v>
      </c>
      <c r="E14" s="148"/>
      <c r="F14" s="150" t="s">
        <v>31</v>
      </c>
      <c r="G14" s="148"/>
      <c r="H14" s="148">
        <v>16212.317400000604</v>
      </c>
      <c r="I14" s="148"/>
      <c r="J14" s="150" t="s">
        <v>0</v>
      </c>
      <c r="K14" s="148"/>
      <c r="L14" s="55">
        <f t="shared" si="1"/>
        <v>16329.668400000604</v>
      </c>
      <c r="R14" s="209"/>
    </row>
    <row r="15" spans="1:18" x14ac:dyDescent="0.2">
      <c r="A15" s="86" t="s">
        <v>43</v>
      </c>
      <c r="B15" s="150" t="s">
        <v>31</v>
      </c>
      <c r="C15" s="148"/>
      <c r="D15" s="150" t="s">
        <v>31</v>
      </c>
      <c r="E15" s="148"/>
      <c r="F15" s="150" t="s">
        <v>31</v>
      </c>
      <c r="G15" s="148"/>
      <c r="H15" s="148">
        <v>2142.5117999999966</v>
      </c>
      <c r="I15" s="148"/>
      <c r="J15" s="150" t="s">
        <v>0</v>
      </c>
      <c r="K15" s="148"/>
      <c r="L15" s="55">
        <f t="shared" si="1"/>
        <v>2142.5117999999966</v>
      </c>
      <c r="R15" s="209"/>
    </row>
    <row r="16" spans="1:18" x14ac:dyDescent="0.2">
      <c r="A16" s="86" t="s">
        <v>44</v>
      </c>
      <c r="B16" s="55">
        <v>113.40939999999982</v>
      </c>
      <c r="C16" s="148"/>
      <c r="D16" s="150" t="s">
        <v>31</v>
      </c>
      <c r="E16" s="148"/>
      <c r="F16" s="150" t="s">
        <v>31</v>
      </c>
      <c r="G16" s="148"/>
      <c r="H16" s="148">
        <v>13211.482200000124</v>
      </c>
      <c r="I16" s="148"/>
      <c r="J16" s="55">
        <v>32.859200000000051</v>
      </c>
      <c r="K16" s="148"/>
      <c r="L16" s="55">
        <f t="shared" si="1"/>
        <v>13357.750800000125</v>
      </c>
      <c r="R16" s="209"/>
    </row>
    <row r="17" spans="1:19" x14ac:dyDescent="0.2">
      <c r="A17" s="86" t="s">
        <v>45</v>
      </c>
      <c r="B17" s="55">
        <v>2031.1575999999841</v>
      </c>
      <c r="C17" s="148"/>
      <c r="D17" s="150" t="s">
        <v>31</v>
      </c>
      <c r="E17" s="148"/>
      <c r="F17" s="150" t="s">
        <v>31</v>
      </c>
      <c r="G17" s="148"/>
      <c r="H17" s="148">
        <v>97386.780800007211</v>
      </c>
      <c r="I17" s="148"/>
      <c r="J17" s="55">
        <v>6.6159999999999641</v>
      </c>
      <c r="K17" s="148"/>
      <c r="L17" s="55">
        <f t="shared" si="1"/>
        <v>99424.554400007197</v>
      </c>
      <c r="R17" s="209"/>
    </row>
    <row r="18" spans="1:19" x14ac:dyDescent="0.2">
      <c r="A18" s="86" t="s">
        <v>46</v>
      </c>
      <c r="B18" s="55">
        <v>231.75640000000004</v>
      </c>
      <c r="C18" s="148"/>
      <c r="D18" s="150" t="s">
        <v>31</v>
      </c>
      <c r="E18" s="148"/>
      <c r="F18" s="150" t="s">
        <v>31</v>
      </c>
      <c r="G18" s="148"/>
      <c r="H18" s="148">
        <v>25973.947400001107</v>
      </c>
      <c r="I18" s="148"/>
      <c r="J18" s="150" t="s">
        <v>0</v>
      </c>
      <c r="K18" s="148"/>
      <c r="L18" s="55">
        <f t="shared" si="1"/>
        <v>26205.703800001105</v>
      </c>
      <c r="R18" s="209"/>
    </row>
    <row r="19" spans="1:19" x14ac:dyDescent="0.2">
      <c r="A19" s="86" t="s">
        <v>47</v>
      </c>
      <c r="B19" s="55">
        <v>1427.8821999999725</v>
      </c>
      <c r="C19" s="148"/>
      <c r="D19" s="55">
        <v>23298.090800000809</v>
      </c>
      <c r="E19" s="148"/>
      <c r="F19" s="150" t="s">
        <v>31</v>
      </c>
      <c r="G19" s="148"/>
      <c r="H19" s="148">
        <v>140495.87500001892</v>
      </c>
      <c r="I19" s="148"/>
      <c r="J19" s="55">
        <v>673.51959999996518</v>
      </c>
      <c r="K19" s="148"/>
      <c r="L19" s="55">
        <f t="shared" si="1"/>
        <v>165895.36760001967</v>
      </c>
      <c r="R19" s="209"/>
    </row>
    <row r="20" spans="1:19" x14ac:dyDescent="0.2">
      <c r="A20" s="86" t="s">
        <v>48</v>
      </c>
      <c r="B20" s="55">
        <v>155.44680000000011</v>
      </c>
      <c r="C20" s="148"/>
      <c r="D20" s="150" t="s">
        <v>31</v>
      </c>
      <c r="E20" s="148"/>
      <c r="F20" s="150" t="s">
        <v>31</v>
      </c>
      <c r="G20" s="148"/>
      <c r="H20" s="148">
        <v>21881.854599999511</v>
      </c>
      <c r="I20" s="148"/>
      <c r="J20" s="150" t="s">
        <v>0</v>
      </c>
      <c r="K20" s="148"/>
      <c r="L20" s="55">
        <f t="shared" si="1"/>
        <v>22037.301399999513</v>
      </c>
      <c r="R20" s="209"/>
    </row>
    <row r="21" spans="1:19" x14ac:dyDescent="0.2">
      <c r="A21" s="86" t="s">
        <v>49</v>
      </c>
      <c r="B21" s="55">
        <v>153.50839999999997</v>
      </c>
      <c r="C21" s="148"/>
      <c r="D21" s="150" t="s">
        <v>31</v>
      </c>
      <c r="E21" s="148"/>
      <c r="F21" s="150" t="s">
        <v>31</v>
      </c>
      <c r="G21" s="148"/>
      <c r="H21" s="148">
        <v>22076.306799999227</v>
      </c>
      <c r="I21" s="148"/>
      <c r="J21" s="150" t="s">
        <v>0</v>
      </c>
      <c r="K21" s="148"/>
      <c r="L21" s="55">
        <f t="shared" si="1"/>
        <v>22229.815199999226</v>
      </c>
      <c r="R21" s="209"/>
    </row>
    <row r="22" spans="1:19" x14ac:dyDescent="0.2">
      <c r="A22" s="86" t="s">
        <v>50</v>
      </c>
      <c r="B22" s="55">
        <v>170.0436000000002</v>
      </c>
      <c r="C22" s="148"/>
      <c r="D22" s="150" t="s">
        <v>31</v>
      </c>
      <c r="E22" s="148"/>
      <c r="F22" s="150" t="s">
        <v>31</v>
      </c>
      <c r="G22" s="148"/>
      <c r="H22" s="148">
        <v>18529.106000000975</v>
      </c>
      <c r="I22" s="148"/>
      <c r="J22" s="150" t="s">
        <v>0</v>
      </c>
      <c r="K22" s="148"/>
      <c r="L22" s="55">
        <f t="shared" si="1"/>
        <v>18699.149600000976</v>
      </c>
      <c r="R22" s="209"/>
    </row>
    <row r="23" spans="1:19" x14ac:dyDescent="0.2">
      <c r="A23" s="86" t="s">
        <v>51</v>
      </c>
      <c r="B23" s="55">
        <v>89.680800000000403</v>
      </c>
      <c r="C23" s="148"/>
      <c r="D23" s="150" t="s">
        <v>31</v>
      </c>
      <c r="E23" s="148"/>
      <c r="F23" s="150" t="s">
        <v>31</v>
      </c>
      <c r="G23" s="148"/>
      <c r="H23" s="148">
        <v>20340.741199999651</v>
      </c>
      <c r="I23" s="148"/>
      <c r="J23" s="150" t="s">
        <v>0</v>
      </c>
      <c r="K23" s="148"/>
      <c r="L23" s="55">
        <f t="shared" si="1"/>
        <v>20430.421999999653</v>
      </c>
      <c r="R23" s="209"/>
    </row>
    <row r="24" spans="1:19" x14ac:dyDescent="0.2">
      <c r="A24" s="86" t="s">
        <v>52</v>
      </c>
      <c r="B24" s="55">
        <v>139.00360000000012</v>
      </c>
      <c r="C24" s="148"/>
      <c r="D24" s="150" t="s">
        <v>31</v>
      </c>
      <c r="E24" s="148"/>
      <c r="F24" s="150" t="s">
        <v>31</v>
      </c>
      <c r="G24" s="148"/>
      <c r="H24" s="148">
        <v>24869.054200002251</v>
      </c>
      <c r="I24" s="148"/>
      <c r="J24" s="150" t="s">
        <v>0</v>
      </c>
      <c r="K24" s="148"/>
      <c r="L24" s="55">
        <f t="shared" si="1"/>
        <v>25008.057800002251</v>
      </c>
      <c r="R24" s="209"/>
    </row>
    <row r="25" spans="1:19" x14ac:dyDescent="0.2">
      <c r="A25" s="86" t="s">
        <v>53</v>
      </c>
      <c r="B25" s="55">
        <v>84.08159999999998</v>
      </c>
      <c r="C25" s="148"/>
      <c r="D25" s="150" t="s">
        <v>31</v>
      </c>
      <c r="E25" s="148"/>
      <c r="F25" s="150" t="s">
        <v>31</v>
      </c>
      <c r="G25" s="148"/>
      <c r="H25" s="148">
        <v>18497.458799999902</v>
      </c>
      <c r="I25" s="148"/>
      <c r="J25" s="150" t="s">
        <v>0</v>
      </c>
      <c r="K25" s="148"/>
      <c r="L25" s="55">
        <f t="shared" si="1"/>
        <v>18581.540399999903</v>
      </c>
      <c r="R25" s="209"/>
    </row>
    <row r="26" spans="1:19" x14ac:dyDescent="0.2">
      <c r="A26" s="86" t="s">
        <v>54</v>
      </c>
      <c r="B26" s="55">
        <v>55.205799999999975</v>
      </c>
      <c r="C26" s="148"/>
      <c r="D26" s="150" t="s">
        <v>31</v>
      </c>
      <c r="E26" s="148"/>
      <c r="F26" s="150" t="s">
        <v>31</v>
      </c>
      <c r="G26" s="148"/>
      <c r="H26" s="148">
        <v>11469.518399999974</v>
      </c>
      <c r="I26" s="148"/>
      <c r="J26" s="150" t="s">
        <v>0</v>
      </c>
      <c r="K26" s="148"/>
      <c r="L26" s="55">
        <f t="shared" si="1"/>
        <v>11524.724199999973</v>
      </c>
      <c r="R26" s="209"/>
    </row>
    <row r="27" spans="1:19" x14ac:dyDescent="0.2">
      <c r="A27" s="87" t="s">
        <v>55</v>
      </c>
      <c r="B27" s="55">
        <v>61.2439999999999</v>
      </c>
      <c r="C27" s="149"/>
      <c r="D27" s="150" t="s">
        <v>31</v>
      </c>
      <c r="E27" s="149"/>
      <c r="F27" s="150" t="s">
        <v>31</v>
      </c>
      <c r="G27" s="149"/>
      <c r="H27" s="148">
        <v>15935.950400000809</v>
      </c>
      <c r="I27" s="149"/>
      <c r="J27" s="150" t="s">
        <v>0</v>
      </c>
      <c r="K27" s="149"/>
      <c r="L27" s="55">
        <f t="shared" si="1"/>
        <v>15997.19440000081</v>
      </c>
      <c r="R27" s="209"/>
    </row>
    <row r="28" spans="1:19" x14ac:dyDescent="0.2">
      <c r="A28" s="103" t="s">
        <v>56</v>
      </c>
      <c r="B28" s="134">
        <v>27.911399999999997</v>
      </c>
      <c r="C28" s="132"/>
      <c r="D28" s="191" t="s">
        <v>31</v>
      </c>
      <c r="E28" s="132"/>
      <c r="F28" s="191" t="s">
        <v>31</v>
      </c>
      <c r="G28" s="132"/>
      <c r="H28" s="132">
        <v>13161.295000000086</v>
      </c>
      <c r="I28" s="132"/>
      <c r="J28" s="191" t="s">
        <v>0</v>
      </c>
      <c r="K28" s="132"/>
      <c r="L28" s="134">
        <f t="shared" si="1"/>
        <v>13189.206400000086</v>
      </c>
      <c r="R28" s="209"/>
    </row>
    <row r="29" spans="1:19" ht="39.75" customHeight="1" x14ac:dyDescent="0.2">
      <c r="A29" s="278" t="s">
        <v>176</v>
      </c>
      <c r="B29" s="278"/>
      <c r="C29" s="278"/>
      <c r="D29" s="278"/>
      <c r="E29" s="278"/>
      <c r="F29" s="278"/>
      <c r="G29" s="278"/>
      <c r="H29" s="278"/>
      <c r="I29" s="278"/>
      <c r="J29" s="278"/>
      <c r="K29" s="278"/>
      <c r="L29" s="278"/>
      <c r="R29" s="209"/>
    </row>
    <row r="30" spans="1:19" x14ac:dyDescent="0.2">
      <c r="B30" s="68"/>
      <c r="C30" s="68"/>
      <c r="D30" s="68"/>
      <c r="E30" s="68"/>
      <c r="F30" s="68"/>
      <c r="G30" s="68"/>
      <c r="H30" s="68"/>
      <c r="I30" s="68"/>
      <c r="J30" s="68"/>
      <c r="K30" s="68"/>
    </row>
    <row r="31" spans="1:19" s="46" customFormat="1" x14ac:dyDescent="0.2">
      <c r="A31" s="147"/>
      <c r="B31" s="147"/>
      <c r="C31" s="147"/>
      <c r="D31" s="147"/>
      <c r="E31" s="147"/>
      <c r="F31" s="147"/>
      <c r="G31" s="147"/>
      <c r="H31" s="147"/>
      <c r="I31" s="147"/>
      <c r="J31" s="147"/>
      <c r="K31" s="147"/>
      <c r="Q31" s="147"/>
      <c r="R31" s="147"/>
      <c r="S31" s="147"/>
    </row>
    <row r="32" spans="1:19" x14ac:dyDescent="0.2">
      <c r="Q32" s="46"/>
      <c r="S32" s="46"/>
    </row>
  </sheetData>
  <mergeCells count="1">
    <mergeCell ref="A29:L29"/>
  </mergeCells>
  <conditionalFormatting sqref="R9:R28">
    <cfRule type="colorScale" priority="2">
      <colorScale>
        <cfvo type="min"/>
        <cfvo type="percentile" val="50"/>
        <cfvo type="max"/>
        <color rgb="FF63BE7B"/>
        <color rgb="FFFFEB84"/>
        <color rgb="FFF8696B"/>
      </colorScale>
    </cfRule>
  </conditionalFormatting>
  <conditionalFormatting sqref="R5:R29">
    <cfRule type="colorScale" priority="1">
      <colorScale>
        <cfvo type="min"/>
        <cfvo type="percentile" val="50"/>
        <cfvo type="max"/>
        <color rgb="FF63BE7B"/>
        <color rgb="FFFFEB84"/>
        <color rgb="FFF8696B"/>
      </colorScale>
    </cfRule>
  </conditionalFormatting>
  <pageMargins left="0.75" right="0.75" top="1" bottom="1" header="0.5" footer="0.5"/>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1"/>
  <dimension ref="A1:R21"/>
  <sheetViews>
    <sheetView topLeftCell="E1" zoomScaleNormal="100" workbookViewId="0"/>
  </sheetViews>
  <sheetFormatPr defaultColWidth="32" defaultRowHeight="12.75" x14ac:dyDescent="0.2"/>
  <cols>
    <col min="1" max="1" width="20.85546875" style="1" hidden="1" customWidth="1"/>
    <col min="2" max="2" width="51.7109375" style="1" hidden="1" customWidth="1"/>
    <col min="3" max="3" width="18" style="1" hidden="1" customWidth="1"/>
    <col min="4" max="4" width="17.140625" style="1" hidden="1" customWidth="1"/>
    <col min="5" max="5" width="9.5703125" style="109" customWidth="1"/>
    <col min="6" max="6" width="65.7109375" style="109" customWidth="1"/>
    <col min="7" max="7" width="9" style="109" customWidth="1"/>
    <col min="8" max="8" width="65.7109375" style="109" customWidth="1"/>
    <col min="9" max="16384" width="32" style="1"/>
  </cols>
  <sheetData>
    <row r="1" spans="1:18" s="135" customFormat="1" ht="19.5" customHeight="1" x14ac:dyDescent="0.2">
      <c r="E1" s="136" t="s">
        <v>1</v>
      </c>
      <c r="F1" s="136"/>
      <c r="G1" s="136" t="s">
        <v>2</v>
      </c>
      <c r="H1" s="137"/>
    </row>
    <row r="2" spans="1:18" x14ac:dyDescent="0.2">
      <c r="A2" s="1" t="str">
        <f>'T1a trafik'!A1</f>
        <v>Tabell 1a. Trafik- och resandeuppgifter efter typ av finansiering och län år 2019.1</v>
      </c>
      <c r="C2" s="1" t="str">
        <f>'T1a trafik'!$A$2</f>
        <v>Table 1a. Data on public transport per type of financing and county in 2019.</v>
      </c>
      <c r="E2" s="222" t="str">
        <f>MID(A2,1,9)</f>
        <v>Tabell 1a</v>
      </c>
      <c r="F2" s="221" t="str">
        <f>MID(A2,12,LEN(A2)-12)</f>
        <v>Trafik- och resandeuppgifter efter typ av finansiering och län år 2019.</v>
      </c>
      <c r="G2" s="222" t="str">
        <f>MID(C2,1,8)</f>
        <v>Table 1a</v>
      </c>
      <c r="H2" s="221" t="str">
        <f>MID(C2,11,LEN(C2)-9)</f>
        <v>Data on public transport per type of financing and county in 2019.</v>
      </c>
    </row>
    <row r="3" spans="1:18" x14ac:dyDescent="0.2">
      <c r="A3" s="175" t="str">
        <f>'T1b ekonomi'!A1</f>
        <v>Tabell 1b. Ekonomiuppgifter för subventionerad kollektivtrafik efter län år 2019.</v>
      </c>
      <c r="B3" s="175"/>
      <c r="C3" s="1" t="str">
        <f>'T1b ekonomi'!$A$2</f>
        <v>Table 1b. Data on the economy of subsidised public transport per county in 2019.</v>
      </c>
      <c r="E3" s="222" t="str">
        <f>MID(A3,1,9)</f>
        <v>Tabell 1b</v>
      </c>
      <c r="F3" s="221" t="str">
        <f>MID(A3,12,LEN(A3)-10)</f>
        <v>Ekonomiuppgifter för subventionerad kollektivtrafik efter län år 2019.</v>
      </c>
      <c r="G3" s="223" t="str">
        <f>MID(C3,1,8)</f>
        <v>Table 1b</v>
      </c>
      <c r="H3" s="221" t="str">
        <f>MID(C3,11,LEN(C3)-10)</f>
        <v>Data on the economy of subsidised public transport per county in 2019.</v>
      </c>
      <c r="I3" s="172"/>
    </row>
    <row r="4" spans="1:18" x14ac:dyDescent="0.2">
      <c r="A4" s="1" t="str">
        <f>'T2a buss'!A1</f>
        <v>Tabell 2a. Trafik-, resande- och ekonomiuppgifter för buss efter typ av finansiering och län år 2019.1</v>
      </c>
      <c r="C4" s="1" t="str">
        <f>'T2a buss'!A2</f>
        <v>Table 2a. Data on public transport and its economy for bus per type of financing and county in 2019.</v>
      </c>
      <c r="E4" s="223" t="str">
        <f>MID(A4,1,9)</f>
        <v>Tabell 2a</v>
      </c>
      <c r="F4" s="221" t="str">
        <f>MID(A4,12,LEN(A4)-12)</f>
        <v>Trafik-, resande- och ekonomiuppgifter för buss efter typ av finansiering och län år 2019.</v>
      </c>
      <c r="G4" s="223" t="str">
        <f>MID(C4,1,8)</f>
        <v>Table 2a</v>
      </c>
      <c r="H4" s="224" t="str">
        <f>MID(C4,11,LEN(C4))</f>
        <v>Data on public transport and its economy for bus per type of financing and county in 2019.</v>
      </c>
      <c r="I4" s="172"/>
    </row>
    <row r="5" spans="1:18" x14ac:dyDescent="0.2">
      <c r="A5" s="1" t="str">
        <f>'T2b tåg'!$A$1</f>
        <v>Tabell 2b. Trafik-, resande- och ekonomiuppgifter för tåg efter typ av finansiering och län år 2019.1</v>
      </c>
      <c r="C5" s="1" t="str">
        <f>'T2b tåg'!$A$2</f>
        <v>Table 2b. Data on public transport and its economy for train per type of financing and county in 2019.</v>
      </c>
      <c r="E5" s="223" t="str">
        <f>MID(A5,1,9)</f>
        <v>Tabell 2b</v>
      </c>
      <c r="F5" s="221" t="str">
        <f>MID(A5,11,LEN(A5)-11)</f>
        <v xml:space="preserve"> Trafik-, resande- och ekonomiuppgifter för tåg efter typ av finansiering och län år 2019.</v>
      </c>
      <c r="G5" s="223" t="str">
        <f>MID(C5,1,8)</f>
        <v>Table 2b</v>
      </c>
      <c r="H5" s="224" t="str">
        <f>MID(C5,11,LEN(C5))</f>
        <v>Data on public transport and its economy for train per type of financing and county in 2019.</v>
      </c>
      <c r="I5" s="172"/>
    </row>
    <row r="6" spans="1:18" x14ac:dyDescent="0.2">
      <c r="A6" s="1" t="str">
        <f>'T3'!$A$1</f>
        <v>Tabell 3. Trafik- och resandeuppgifter efter typ av finansiering och trafikslag år 2019.1</v>
      </c>
      <c r="C6" s="1" t="str">
        <f>'T3'!$A$2</f>
        <v xml:space="preserve">Table 3. Data of public transport per type of financing and mode of transport in 2019. </v>
      </c>
      <c r="E6" s="223" t="str">
        <f>MID(A6,1,8)</f>
        <v>Tabell 3</v>
      </c>
      <c r="F6" s="224" t="str">
        <f>MID(A6,11,LEN(A6)-11)</f>
        <v>Trafik- och resandeuppgifter efter typ av finansiering och trafikslag år 2019.</v>
      </c>
      <c r="G6" s="223" t="str">
        <f>MID(C6,1,7)</f>
        <v>Table 3</v>
      </c>
      <c r="H6" s="224" t="str">
        <f>MID(C6,10,LEN(C6))</f>
        <v xml:space="preserve">Data of public transport per type of financing and mode of transport in 2019. </v>
      </c>
      <c r="I6" s="172"/>
    </row>
    <row r="7" spans="1:18" ht="22.5" x14ac:dyDescent="0.2">
      <c r="A7" s="1" t="str">
        <f>'T4'!$A$1</f>
        <v>Tabell 4. Ekonomiuppgifter och nyckeltal för ekonomiuppgifter för subventionerad trafik efter trafikslag år 2019.1</v>
      </c>
      <c r="C7" s="1" t="str">
        <f>'T4'!$A$2</f>
        <v>Table 4. Data and key economy indicators of subsidised public transport per mode of transport in 2019.</v>
      </c>
      <c r="E7" s="223" t="str">
        <f>MID(A7,1,8)</f>
        <v>Tabell 4</v>
      </c>
      <c r="F7" s="224" t="str">
        <f>MID(A7,11,LEN(A7)-11)</f>
        <v>Ekonomiuppgifter och nyckeltal för ekonomiuppgifter för subventionerad trafik efter trafikslag år 2019.</v>
      </c>
      <c r="G7" s="223" t="str">
        <f>MID(C7,1,7)</f>
        <v>Table 4</v>
      </c>
      <c r="H7" s="224" t="str">
        <f t="shared" ref="H7" si="0">MID(C7,10,LEN(C7))</f>
        <v>Data and key economy indicators of subsidised public transport per mode of transport in 2019.</v>
      </c>
      <c r="I7" s="172"/>
    </row>
    <row r="8" spans="1:18" x14ac:dyDescent="0.2">
      <c r="A8" s="1" t="str">
        <f>'T5a trafik'!$A$1</f>
        <v>Tabell 5a. Trafik- och resandeuppgifter efter typ av finansiering år 2010–2019.1</v>
      </c>
      <c r="C8" s="1" t="str">
        <f>'T5a trafik'!$A$2</f>
        <v>Table 5a. Data on public transport by type of financing 2010–2019.</v>
      </c>
      <c r="E8" s="223" t="str">
        <f>MID(A8,1,9)</f>
        <v>Tabell 5a</v>
      </c>
      <c r="F8" s="224" t="str">
        <f>MID(A8,12,LEN(A8)-12)</f>
        <v>Trafik- och resandeuppgifter efter typ av finansiering år 2010–2019.</v>
      </c>
      <c r="G8" s="223" t="str">
        <f>MID(C8,1,8)</f>
        <v>Table 5a</v>
      </c>
      <c r="H8" s="224" t="str">
        <f>MID(C8,11,LEN(C8))</f>
        <v>Data on public transport by type of financing 2010–2019.</v>
      </c>
      <c r="I8" s="172"/>
    </row>
    <row r="9" spans="1:18" ht="22.5" x14ac:dyDescent="0.2">
      <c r="A9" s="1" t="str">
        <f>'T5b ekonomi'!$A$1</f>
        <v>Tabell 5b. Ekonomiuppgifter för subventionerad trafik år 2010–2019 (2019 års priser, miljoner kronor).</v>
      </c>
      <c r="C9" s="1" t="str">
        <f>'T5b ekonomi'!$A$2</f>
        <v>Table 5b. Data on the economy of subsidised public transport in 2010–2019, million SEK (constant 2019 prices).</v>
      </c>
      <c r="E9" s="223" t="str">
        <f>MID(A9,1,9)</f>
        <v>Tabell 5b</v>
      </c>
      <c r="F9" s="224" t="str">
        <f>MID(A9,12,LEN(A9))</f>
        <v>Ekonomiuppgifter för subventionerad trafik år 2010–2019 (2019 års priser, miljoner kronor).</v>
      </c>
      <c r="G9" s="223" t="str">
        <f>MID(C9,1,8)</f>
        <v>Table 5b</v>
      </c>
      <c r="H9" s="224" t="str">
        <f>MID(C9,11,LEN(C9))</f>
        <v>Data on the economy of subsidised public transport in 2010–2019, million SEK (constant 2019 prices).</v>
      </c>
      <c r="I9" s="172"/>
    </row>
    <row r="10" spans="1:18" ht="22.5" x14ac:dyDescent="0.2">
      <c r="A10" s="1" t="str">
        <f>'T6'!$A$1</f>
        <v>Tabell 6. Antal påstigningar efter typ av finansiering och trafikslag i riket år 2010–2019 (miljoner påstigningar).1</v>
      </c>
      <c r="C10" s="1" t="str">
        <f>'T6'!$A$2</f>
        <v>Table 6. Number of boardings per type of financing and mode of transport in 2010–2019 (million boardings).</v>
      </c>
      <c r="E10" s="223" t="str">
        <f>MID(A10,1,8)</f>
        <v>Tabell 6</v>
      </c>
      <c r="F10" s="224" t="str">
        <f>MID(A10,11,LEN(A10)-11)</f>
        <v>Antal påstigningar efter typ av finansiering och trafikslag i riket år 2010–2019 (miljoner påstigningar).</v>
      </c>
      <c r="G10" s="223" t="str">
        <f>MID(C10,1,7)</f>
        <v>Table 6</v>
      </c>
      <c r="H10" s="224" t="str">
        <f>MID(C10,10,LEN(C10))</f>
        <v>Number of boardings per type of financing and mode of transport in 2010–2019 (million boardings).</v>
      </c>
      <c r="I10" s="172"/>
    </row>
    <row r="11" spans="1:18" x14ac:dyDescent="0.2">
      <c r="A11" s="1" t="str">
        <f>'T7'!$A$1</f>
        <v>Tabell 7. Utbudskilometer efter typ av finansiering och trafikslag i riket år 2010–2019 (miljoner).1</v>
      </c>
      <c r="C11" s="1" t="str">
        <f>'T7'!$A$2</f>
        <v>Table 7. Offered kilometers per type of financing and mode of transport in 2010–2019 (million).</v>
      </c>
      <c r="E11" s="223" t="str">
        <f>MID(A11,1,8)</f>
        <v>Tabell 7</v>
      </c>
      <c r="F11" s="224" t="str">
        <f>MID(A11,11,LEN(A11)-11)</f>
        <v>Utbudskilometer efter typ av finansiering och trafikslag i riket år 2010–2019 (miljoner).</v>
      </c>
      <c r="G11" s="223" t="str">
        <f>MID(C11,1,7)</f>
        <v>Table 7</v>
      </c>
      <c r="H11" s="224" t="str">
        <f>MID(C11,10,LEN(C11))</f>
        <v>Offered kilometers per type of financing and mode of transport in 2010–2019 (million).</v>
      </c>
      <c r="I11" s="172"/>
    </row>
    <row r="12" spans="1:18" x14ac:dyDescent="0.2">
      <c r="A12" s="1" t="str">
        <f>'T8'!$A$1</f>
        <v>Tabell 8. Antal personkilometer efter typ av finansiering och trafikslag i riket år 2010–2019 (miljoner).1</v>
      </c>
      <c r="C12" s="1" t="str">
        <f>'T8'!$A$2</f>
        <v>Table 8. Passenger kilometers per type of financing and mode of transport in 2010–2019 (million).</v>
      </c>
      <c r="E12" s="223" t="str">
        <f>MID(A12,1,8)</f>
        <v>Tabell 8</v>
      </c>
      <c r="F12" s="224" t="str">
        <f>MID(A12,11,LEN(A12)-11)</f>
        <v>Antal personkilometer efter typ av finansiering och trafikslag i riket år 2010–2019 (miljoner).</v>
      </c>
      <c r="G12" s="223" t="str">
        <f>MID(C12,1,7)</f>
        <v>Table 8</v>
      </c>
      <c r="H12" s="224" t="str">
        <f>MID(C12,10,LEN(C12))</f>
        <v>Passenger kilometers per type of financing and mode of transport in 2010–2019 (million).</v>
      </c>
      <c r="I12" s="172"/>
    </row>
    <row r="13" spans="1:18" ht="22.5" x14ac:dyDescent="0.2">
      <c r="A13" s="1" t="str">
        <f>'T9'!$A$1</f>
        <v>Tabell 9. Påstigningar, utbuds- och personkilometer efter typ av finansiering, län och år 2016–2019 (tusental).1</v>
      </c>
      <c r="C13" s="1" t="str">
        <f>'T9'!$A$2</f>
        <v>Table 9. Number of boardings, offered kilometers and passenger kilometers, per type of financing, county and year 2016–2019 (in thousands).</v>
      </c>
      <c r="E13" s="223" t="str">
        <f>MID(A13,1,8)</f>
        <v>Tabell 9</v>
      </c>
      <c r="F13" s="224" t="str">
        <f>MID(A13,11,LEN(A13)-11)</f>
        <v>Påstigningar, utbuds- och personkilometer efter typ av finansiering, län och år 2016–2019 (tusental).</v>
      </c>
      <c r="G13" s="223" t="str">
        <f>MID(C13,1,7)</f>
        <v>Table 9</v>
      </c>
      <c r="H13" s="224" t="str">
        <f>MID(C13,10,LEN(C13))</f>
        <v>Number of boardings, offered kilometers and passenger kilometers, per type of financing, county and year 2016–2019 (in thousands).</v>
      </c>
      <c r="I13" s="172"/>
    </row>
    <row r="14" spans="1:18" x14ac:dyDescent="0.2">
      <c r="A14" s="1" t="str">
        <f>T10a!$A$1</f>
        <v>Tabell 10a. Planerat utbud efter trafikslag, typ av finansiering och län år 2019.</v>
      </c>
      <c r="C14" s="1" t="str">
        <f>T10a!$A$2</f>
        <v>Table 10a. Planned public transport per type of financing and county in 2019.</v>
      </c>
      <c r="E14" s="223" t="str">
        <f>MID(A14,1,10)</f>
        <v>Tabell 10a</v>
      </c>
      <c r="F14" s="224" t="str">
        <f>MID(A14,13,LEN(A14)-12)</f>
        <v>Planerat utbud efter trafikslag, typ av finansiering och län år 2019.</v>
      </c>
      <c r="G14" s="223" t="str">
        <f>MID(C14,1,9)</f>
        <v>Table 10a</v>
      </c>
      <c r="H14" s="224" t="str">
        <f>MID(C14,12,LEN(C14))</f>
        <v>Planned public transport per type of financing and county in 2019.</v>
      </c>
    </row>
    <row r="15" spans="1:18" x14ac:dyDescent="0.2">
      <c r="A15" s="1" t="str">
        <f>T10b!$A$1</f>
        <v>Tabell 10b. Planerat antal avgångar efter trafikslag, typ av finansiering och län år 2019.</v>
      </c>
      <c r="C15" s="1" t="str">
        <f>T10b!$A$2</f>
        <v>Table 10b. Planned number of departures per type of financing and county in 2019.</v>
      </c>
      <c r="E15" s="223" t="str">
        <f>MID(A15,1,10)</f>
        <v>Tabell 10b</v>
      </c>
      <c r="F15" s="224" t="str">
        <f>MID(A15,13,LEN(A15)-12)</f>
        <v>Planerat antal avgångar efter trafikslag, typ av finansiering och län år 2019.</v>
      </c>
      <c r="G15" s="223" t="str">
        <f>MID(C15,1,9)</f>
        <v>Table 10b</v>
      </c>
      <c r="H15" s="224" t="str">
        <f>MID(C15,12,LEN(C15))</f>
        <v>Planned number of departures per type of financing and county in 2019.</v>
      </c>
    </row>
    <row r="16" spans="1:18" x14ac:dyDescent="0.2">
      <c r="E16" s="67"/>
      <c r="F16" s="67"/>
      <c r="G16" s="67"/>
      <c r="H16" s="67"/>
      <c r="I16" s="2"/>
      <c r="J16" s="2"/>
      <c r="K16" s="2"/>
      <c r="L16" s="2"/>
      <c r="M16" s="2"/>
      <c r="N16" s="2"/>
      <c r="O16" s="2"/>
      <c r="P16" s="2"/>
      <c r="Q16" s="2"/>
      <c r="R16" s="2"/>
    </row>
    <row r="17" spans="5:18" x14ac:dyDescent="0.2">
      <c r="E17" s="220"/>
      <c r="F17" s="220"/>
      <c r="G17" s="220"/>
      <c r="H17" s="220"/>
      <c r="I17" s="3"/>
      <c r="J17" s="3"/>
      <c r="K17" s="3"/>
      <c r="L17" s="3"/>
      <c r="M17" s="3"/>
      <c r="N17" s="3"/>
      <c r="O17" s="3"/>
      <c r="P17" s="3"/>
      <c r="Q17" s="3"/>
      <c r="R17" s="3"/>
    </row>
    <row r="18" spans="5:18" x14ac:dyDescent="0.2">
      <c r="E18" s="220"/>
      <c r="F18" s="220"/>
      <c r="G18" s="220"/>
      <c r="H18" s="220"/>
      <c r="I18" s="2"/>
      <c r="J18" s="2"/>
      <c r="K18" s="2"/>
      <c r="L18" s="2"/>
      <c r="M18" s="2"/>
      <c r="N18" s="2"/>
      <c r="O18" s="2"/>
      <c r="P18" s="2"/>
      <c r="Q18" s="2"/>
      <c r="R18" s="2"/>
    </row>
    <row r="19" spans="5:18" ht="14.25" x14ac:dyDescent="0.2">
      <c r="E19" s="220"/>
      <c r="F19" s="220"/>
      <c r="G19" s="220"/>
      <c r="H19" s="220"/>
      <c r="I19" s="4"/>
      <c r="J19" s="4"/>
      <c r="K19" s="4"/>
      <c r="L19" s="4"/>
      <c r="M19" s="4"/>
      <c r="N19" s="4"/>
      <c r="O19" s="4"/>
      <c r="P19" s="4"/>
      <c r="Q19" s="4"/>
    </row>
    <row r="20" spans="5:18" ht="14.25" x14ac:dyDescent="0.2">
      <c r="E20" s="220"/>
      <c r="F20" s="220"/>
      <c r="G20" s="220"/>
      <c r="H20" s="220"/>
      <c r="I20" s="4"/>
    </row>
    <row r="21" spans="5:18" x14ac:dyDescent="0.2">
      <c r="E21" s="220"/>
      <c r="F21" s="220"/>
      <c r="G21" s="220"/>
      <c r="H21" s="220"/>
    </row>
  </sheetData>
  <hyperlinks>
    <hyperlink ref="E2" location="'T1a trafik'!A1" display="'T1a trafik'!A1" xr:uid="{00000000-0004-0000-0100-000000000000}"/>
    <hyperlink ref="E3" location="'T1b ekonomi'!Utskriftsområde" display="'T1b ekonomi'!Utskriftsområde" xr:uid="{00000000-0004-0000-0100-000001000000}"/>
    <hyperlink ref="E4" location="'T2a buss'!Utskriftsområde" display="'T2a buss'!Utskriftsområde" xr:uid="{00000000-0004-0000-0100-000002000000}"/>
    <hyperlink ref="E5" location="'T2b tåg'!Utskriftsområde" display="'T2b tåg'!Utskriftsområde" xr:uid="{00000000-0004-0000-0100-000003000000}"/>
    <hyperlink ref="E6" location="'T3'!Utskriftsområde" display="'T3'!Utskriftsområde" xr:uid="{00000000-0004-0000-0100-000004000000}"/>
    <hyperlink ref="E7" location="'T4'!Utskriftsområde" display="'T4'!Utskriftsområde" xr:uid="{00000000-0004-0000-0100-000005000000}"/>
    <hyperlink ref="E8" location="'T5a trafik'!Utskriftsområde" display="'T5a trafik'!Utskriftsområde" xr:uid="{00000000-0004-0000-0100-000006000000}"/>
    <hyperlink ref="E9" location="'T5b ekonomi'!Utskriftsområde" display="'T5b ekonomi'!Utskriftsområde" xr:uid="{00000000-0004-0000-0100-000007000000}"/>
    <hyperlink ref="E10" location="'T6'!Utskriftsområde" display="'T6'!Utskriftsområde" xr:uid="{00000000-0004-0000-0100-000008000000}"/>
    <hyperlink ref="E11" location="'T7'!Utskriftsområde" display="'T7'!Utskriftsområde" xr:uid="{00000000-0004-0000-0100-000009000000}"/>
    <hyperlink ref="E12" location="'T8'!Utskriftsområde" display="'T8'!Utskriftsområde" xr:uid="{00000000-0004-0000-0100-00000A000000}"/>
    <hyperlink ref="E13" location="'T9'!Utskriftsområde" display="'T9'!Utskriftsområde" xr:uid="{00000000-0004-0000-0100-00000B000000}"/>
    <hyperlink ref="G2" location="'T1a trafik'!Utskriftsområde" display="'T1a trafik'!Utskriftsområde" xr:uid="{00000000-0004-0000-0100-00000C000000}"/>
    <hyperlink ref="G3" location="'T1b ekonomi'!Utskriftsområde" display="'T1b ekonomi'!Utskriftsområde" xr:uid="{00000000-0004-0000-0100-00000D000000}"/>
    <hyperlink ref="G4" location="'T2a buss'!Utskriftsområde" display="'T2a buss'!Utskriftsområde" xr:uid="{00000000-0004-0000-0100-00000E000000}"/>
    <hyperlink ref="G5" location="'T2b tåg'!Utskriftsområde" display="'T2b tåg'!Utskriftsområde" xr:uid="{00000000-0004-0000-0100-00000F000000}"/>
    <hyperlink ref="G6" location="'T3'!Utskriftsområde" display="'T3'!Utskriftsområde" xr:uid="{00000000-0004-0000-0100-000010000000}"/>
    <hyperlink ref="G7" location="'T4'!Utskriftsområde" display="'T4'!Utskriftsområde" xr:uid="{00000000-0004-0000-0100-000011000000}"/>
    <hyperlink ref="G8" location="'T5a trafik'!Utskriftsområde" display="'T5a trafik'!Utskriftsområde" xr:uid="{00000000-0004-0000-0100-000012000000}"/>
    <hyperlink ref="G9" location="'T5b ekonomi'!Utskriftsområde" display="'T5b ekonomi'!Utskriftsområde" xr:uid="{00000000-0004-0000-0100-000013000000}"/>
    <hyperlink ref="G10" location="'T6'!Utskriftsområde" display="'T6'!Utskriftsområde" xr:uid="{00000000-0004-0000-0100-000014000000}"/>
    <hyperlink ref="G11" location="'T7'!Utskriftsområde" display="'T7'!Utskriftsområde" xr:uid="{00000000-0004-0000-0100-000015000000}"/>
    <hyperlink ref="G12" location="'T8'!Utskriftsområde" display="'T8'!Utskriftsområde" xr:uid="{00000000-0004-0000-0100-000016000000}"/>
    <hyperlink ref="G13" location="'T9'!Utskriftsområde" display="'T9'!Utskriftsområde" xr:uid="{00000000-0004-0000-0100-000017000000}"/>
    <hyperlink ref="E14" location="T10a!Tabell_1a" display="T10a!Tabell_1a" xr:uid="{00000000-0004-0000-0100-000018000000}"/>
    <hyperlink ref="E15" location="T10b!Tabell_1a" display="T10b!Tabell_1a" xr:uid="{00000000-0004-0000-0100-000019000000}"/>
    <hyperlink ref="G14" location="T10a!Tabell_1a" display="T10a!Tabell_1a" xr:uid="{00000000-0004-0000-0100-00001A000000}"/>
    <hyperlink ref="G15" location="T10b!Tabell_1a" display="T10b!Tabell_1a" xr:uid="{00000000-0004-0000-0100-00001B000000}"/>
  </hyperlinks>
  <pageMargins left="0.47" right="0.69" top="1" bottom="0.83" header="0.5" footer="0.5"/>
  <pageSetup paperSize="9" scale="90" orientation="landscape" r:id="rId1"/>
  <headerFooter alignWithMargins="0"/>
  <ignoredErrors>
    <ignoredError sqref="F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8"/>
  <sheetViews>
    <sheetView workbookViewId="0"/>
  </sheetViews>
  <sheetFormatPr defaultColWidth="9.140625" defaultRowHeight="12.75" x14ac:dyDescent="0.2"/>
  <cols>
    <col min="1" max="1" width="0.7109375" style="193" customWidth="1"/>
    <col min="2" max="2" width="1.85546875" style="193" bestFit="1" customWidth="1"/>
    <col min="3" max="3" width="29.42578125" style="193" bestFit="1" customWidth="1"/>
    <col min="4" max="4" width="19.42578125" style="193" bestFit="1" customWidth="1"/>
    <col min="5" max="16384" width="9.140625" style="193"/>
  </cols>
  <sheetData>
    <row r="1" spans="2:4" ht="3.75" customHeight="1" thickBot="1" x14ac:dyDescent="0.25"/>
    <row r="2" spans="2:4" ht="13.5" thickBot="1" x14ac:dyDescent="0.25">
      <c r="B2" s="194"/>
      <c r="C2" s="195" t="s">
        <v>85</v>
      </c>
      <c r="D2" s="196" t="s">
        <v>86</v>
      </c>
    </row>
    <row r="3" spans="2:4" ht="13.5" thickBot="1" x14ac:dyDescent="0.25">
      <c r="B3" s="197" t="s">
        <v>87</v>
      </c>
      <c r="C3" s="198" t="s">
        <v>88</v>
      </c>
      <c r="D3" s="199" t="s">
        <v>89</v>
      </c>
    </row>
    <row r="4" spans="2:4" ht="23.25" thickBot="1" x14ac:dyDescent="0.25">
      <c r="B4" s="200" t="s">
        <v>4</v>
      </c>
      <c r="C4" s="201" t="s">
        <v>90</v>
      </c>
      <c r="D4" s="202" t="s">
        <v>91</v>
      </c>
    </row>
    <row r="5" spans="2:4" ht="13.5" thickBot="1" x14ac:dyDescent="0.25">
      <c r="B5" s="200" t="s">
        <v>0</v>
      </c>
      <c r="C5" s="203" t="s">
        <v>92</v>
      </c>
      <c r="D5" s="202" t="s">
        <v>93</v>
      </c>
    </row>
    <row r="6" spans="2:4" x14ac:dyDescent="0.2">
      <c r="B6" s="204">
        <v>0</v>
      </c>
      <c r="C6" s="258" t="s">
        <v>97</v>
      </c>
      <c r="D6" s="260" t="s">
        <v>94</v>
      </c>
    </row>
    <row r="7" spans="2:4" ht="13.5" thickBot="1" x14ac:dyDescent="0.25">
      <c r="B7" s="200"/>
      <c r="C7" s="259"/>
      <c r="D7" s="261"/>
    </row>
    <row r="8" spans="2:4" ht="13.5" thickBot="1" x14ac:dyDescent="0.25">
      <c r="B8" s="205" t="s">
        <v>21</v>
      </c>
      <c r="C8" s="203" t="s">
        <v>95</v>
      </c>
      <c r="D8" s="202" t="s">
        <v>96</v>
      </c>
    </row>
  </sheetData>
  <mergeCells count="2">
    <mergeCell ref="C6:C7"/>
    <mergeCell ref="D6: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N34"/>
  <sheetViews>
    <sheetView zoomScaleNormal="100" workbookViewId="0"/>
  </sheetViews>
  <sheetFormatPr defaultRowHeight="11.25" x14ac:dyDescent="0.2"/>
  <cols>
    <col min="1" max="1" width="20.5703125" style="147" customWidth="1"/>
    <col min="2" max="2" width="9.85546875" style="147" customWidth="1"/>
    <col min="3" max="3" width="0.85546875" style="147" customWidth="1"/>
    <col min="4" max="4" width="9.85546875" style="147" customWidth="1"/>
    <col min="5" max="5" width="0.85546875" style="147" customWidth="1"/>
    <col min="6" max="6" width="9.85546875" style="147" customWidth="1"/>
    <col min="7" max="7" width="1" style="147" customWidth="1"/>
    <col min="8" max="8" width="9.85546875" style="147" customWidth="1"/>
    <col min="9" max="9" width="0.85546875" style="147" customWidth="1"/>
    <col min="10" max="10" width="9.85546875" style="147" customWidth="1"/>
    <col min="11" max="11" width="1" style="46" customWidth="1"/>
    <col min="12" max="12" width="8.7109375" style="46" bestFit="1" customWidth="1"/>
    <col min="13" max="13" width="10.28515625" style="6" bestFit="1" customWidth="1"/>
    <col min="14" max="14" width="4.85546875" style="6" bestFit="1" customWidth="1"/>
    <col min="15" max="214" width="9.140625" style="47"/>
    <col min="215" max="215" width="12.85546875" style="47" customWidth="1"/>
    <col min="216" max="216" width="9.140625" style="47"/>
    <col min="217" max="217" width="0.85546875" style="47" customWidth="1"/>
    <col min="218" max="218" width="9.140625" style="47"/>
    <col min="219" max="219" width="0.85546875" style="47" customWidth="1"/>
    <col min="220" max="220" width="9.140625" style="47"/>
    <col min="221" max="221" width="1" style="47" customWidth="1"/>
    <col min="222" max="222" width="9.140625" style="47"/>
    <col min="223" max="223" width="1" style="47" customWidth="1"/>
    <col min="224" max="224" width="8.7109375" style="47" bestFit="1" customWidth="1"/>
    <col min="225" max="225" width="10.28515625" style="47" bestFit="1" customWidth="1"/>
    <col min="226" max="227" width="10.42578125" style="47" bestFit="1" customWidth="1"/>
    <col min="228" max="228" width="14" style="47" bestFit="1" customWidth="1"/>
    <col min="229" max="229" width="12" style="47" bestFit="1" customWidth="1"/>
    <col min="230" max="230" width="10.28515625" style="47" bestFit="1" customWidth="1"/>
    <col min="231" max="231" width="8.7109375" style="47" bestFit="1" customWidth="1"/>
    <col min="232" max="232" width="0.85546875" style="47" customWidth="1"/>
    <col min="233" max="233" width="12.42578125" style="47" customWidth="1"/>
    <col min="234" max="234" width="10" style="47" customWidth="1"/>
    <col min="235" max="235" width="10.5703125" style="47" bestFit="1" customWidth="1"/>
    <col min="236" max="236" width="7.85546875" style="47" bestFit="1" customWidth="1"/>
    <col min="237" max="237" width="8.7109375" style="47" bestFit="1" customWidth="1"/>
    <col min="238" max="470" width="9.140625" style="47"/>
    <col min="471" max="471" width="12.85546875" style="47" customWidth="1"/>
    <col min="472" max="472" width="9.140625" style="47"/>
    <col min="473" max="473" width="0.85546875" style="47" customWidth="1"/>
    <col min="474" max="474" width="9.140625" style="47"/>
    <col min="475" max="475" width="0.85546875" style="47" customWidth="1"/>
    <col min="476" max="476" width="9.140625" style="47"/>
    <col min="477" max="477" width="1" style="47" customWidth="1"/>
    <col min="478" max="478" width="9.140625" style="47"/>
    <col min="479" max="479" width="1" style="47" customWidth="1"/>
    <col min="480" max="480" width="8.7109375" style="47" bestFit="1" customWidth="1"/>
    <col min="481" max="481" width="10.28515625" style="47" bestFit="1" customWidth="1"/>
    <col min="482" max="483" width="10.42578125" style="47" bestFit="1" customWidth="1"/>
    <col min="484" max="484" width="14" style="47" bestFit="1" customWidth="1"/>
    <col min="485" max="485" width="12" style="47" bestFit="1" customWidth="1"/>
    <col min="486" max="486" width="10.28515625" style="47" bestFit="1" customWidth="1"/>
    <col min="487" max="487" width="8.7109375" style="47" bestFit="1" customWidth="1"/>
    <col min="488" max="488" width="0.85546875" style="47" customWidth="1"/>
    <col min="489" max="489" width="12.42578125" style="47" customWidth="1"/>
    <col min="490" max="490" width="10" style="47" customWidth="1"/>
    <col min="491" max="491" width="10.5703125" style="47" bestFit="1" customWidth="1"/>
    <col min="492" max="492" width="7.85546875" style="47" bestFit="1" customWidth="1"/>
    <col min="493" max="493" width="8.7109375" style="47" bestFit="1" customWidth="1"/>
    <col min="494" max="726" width="9.140625" style="47"/>
    <col min="727" max="727" width="12.85546875" style="47" customWidth="1"/>
    <col min="728" max="728" width="9.140625" style="47"/>
    <col min="729" max="729" width="0.85546875" style="47" customWidth="1"/>
    <col min="730" max="730" width="9.140625" style="47"/>
    <col min="731" max="731" width="0.85546875" style="47" customWidth="1"/>
    <col min="732" max="732" width="9.140625" style="47"/>
    <col min="733" max="733" width="1" style="47" customWidth="1"/>
    <col min="734" max="734" width="9.140625" style="47"/>
    <col min="735" max="735" width="1" style="47" customWidth="1"/>
    <col min="736" max="736" width="8.7109375" style="47" bestFit="1" customWidth="1"/>
    <col min="737" max="737" width="10.28515625" style="47" bestFit="1" customWidth="1"/>
    <col min="738" max="739" width="10.42578125" style="47" bestFit="1" customWidth="1"/>
    <col min="740" max="740" width="14" style="47" bestFit="1" customWidth="1"/>
    <col min="741" max="741" width="12" style="47" bestFit="1" customWidth="1"/>
    <col min="742" max="742" width="10.28515625" style="47" bestFit="1" customWidth="1"/>
    <col min="743" max="743" width="8.7109375" style="47" bestFit="1" customWidth="1"/>
    <col min="744" max="744" width="0.85546875" style="47" customWidth="1"/>
    <col min="745" max="745" width="12.42578125" style="47" customWidth="1"/>
    <col min="746" max="746" width="10" style="47" customWidth="1"/>
    <col min="747" max="747" width="10.5703125" style="47" bestFit="1" customWidth="1"/>
    <col min="748" max="748" width="7.85546875" style="47" bestFit="1" customWidth="1"/>
    <col min="749" max="749" width="8.7109375" style="47" bestFit="1" customWidth="1"/>
    <col min="750" max="982" width="9.140625" style="47"/>
    <col min="983" max="983" width="12.85546875" style="47" customWidth="1"/>
    <col min="984" max="984" width="9.140625" style="47"/>
    <col min="985" max="985" width="0.85546875" style="47" customWidth="1"/>
    <col min="986" max="986" width="9.140625" style="47"/>
    <col min="987" max="987" width="0.85546875" style="47" customWidth="1"/>
    <col min="988" max="988" width="9.140625" style="47"/>
    <col min="989" max="989" width="1" style="47" customWidth="1"/>
    <col min="990" max="990" width="9.140625" style="47"/>
    <col min="991" max="991" width="1" style="47" customWidth="1"/>
    <col min="992" max="992" width="8.7109375" style="47" bestFit="1" customWidth="1"/>
    <col min="993" max="993" width="10.28515625" style="47" bestFit="1" customWidth="1"/>
    <col min="994" max="995" width="10.42578125" style="47" bestFit="1" customWidth="1"/>
    <col min="996" max="996" width="14" style="47" bestFit="1" customWidth="1"/>
    <col min="997" max="997" width="12" style="47" bestFit="1" customWidth="1"/>
    <col min="998" max="998" width="10.28515625" style="47" bestFit="1" customWidth="1"/>
    <col min="999" max="999" width="8.7109375" style="47" bestFit="1" customWidth="1"/>
    <col min="1000" max="1000" width="0.85546875" style="47" customWidth="1"/>
    <col min="1001" max="1001" width="12.42578125" style="47" customWidth="1"/>
    <col min="1002" max="1002" width="10" style="47" customWidth="1"/>
    <col min="1003" max="1003" width="10.5703125" style="47" bestFit="1" customWidth="1"/>
    <col min="1004" max="1004" width="7.85546875" style="47" bestFit="1" customWidth="1"/>
    <col min="1005" max="1005" width="8.7109375" style="47" bestFit="1" customWidth="1"/>
    <col min="1006" max="1238" width="9.140625" style="47"/>
    <col min="1239" max="1239" width="12.85546875" style="47" customWidth="1"/>
    <col min="1240" max="1240" width="9.140625" style="47"/>
    <col min="1241" max="1241" width="0.85546875" style="47" customWidth="1"/>
    <col min="1242" max="1242" width="9.140625" style="47"/>
    <col min="1243" max="1243" width="0.85546875" style="47" customWidth="1"/>
    <col min="1244" max="1244" width="9.140625" style="47"/>
    <col min="1245" max="1245" width="1" style="47" customWidth="1"/>
    <col min="1246" max="1246" width="9.140625" style="47"/>
    <col min="1247" max="1247" width="1" style="47" customWidth="1"/>
    <col min="1248" max="1248" width="8.7109375" style="47" bestFit="1" customWidth="1"/>
    <col min="1249" max="1249" width="10.28515625" style="47" bestFit="1" customWidth="1"/>
    <col min="1250" max="1251" width="10.42578125" style="47" bestFit="1" customWidth="1"/>
    <col min="1252" max="1252" width="14" style="47" bestFit="1" customWidth="1"/>
    <col min="1253" max="1253" width="12" style="47" bestFit="1" customWidth="1"/>
    <col min="1254" max="1254" width="10.28515625" style="47" bestFit="1" customWidth="1"/>
    <col min="1255" max="1255" width="8.7109375" style="47" bestFit="1" customWidth="1"/>
    <col min="1256" max="1256" width="0.85546875" style="47" customWidth="1"/>
    <col min="1257" max="1257" width="12.42578125" style="47" customWidth="1"/>
    <col min="1258" max="1258" width="10" style="47" customWidth="1"/>
    <col min="1259" max="1259" width="10.5703125" style="47" bestFit="1" customWidth="1"/>
    <col min="1260" max="1260" width="7.85546875" style="47" bestFit="1" customWidth="1"/>
    <col min="1261" max="1261" width="8.7109375" style="47" bestFit="1" customWidth="1"/>
    <col min="1262" max="1494" width="9.140625" style="47"/>
    <col min="1495" max="1495" width="12.85546875" style="47" customWidth="1"/>
    <col min="1496" max="1496" width="9.140625" style="47"/>
    <col min="1497" max="1497" width="0.85546875" style="47" customWidth="1"/>
    <col min="1498" max="1498" width="9.140625" style="47"/>
    <col min="1499" max="1499" width="0.85546875" style="47" customWidth="1"/>
    <col min="1500" max="1500" width="9.140625" style="47"/>
    <col min="1501" max="1501" width="1" style="47" customWidth="1"/>
    <col min="1502" max="1502" width="9.140625" style="47"/>
    <col min="1503" max="1503" width="1" style="47" customWidth="1"/>
    <col min="1504" max="1504" width="8.7109375" style="47" bestFit="1" customWidth="1"/>
    <col min="1505" max="1505" width="10.28515625" style="47" bestFit="1" customWidth="1"/>
    <col min="1506" max="1507" width="10.42578125" style="47" bestFit="1" customWidth="1"/>
    <col min="1508" max="1508" width="14" style="47" bestFit="1" customWidth="1"/>
    <col min="1509" max="1509" width="12" style="47" bestFit="1" customWidth="1"/>
    <col min="1510" max="1510" width="10.28515625" style="47" bestFit="1" customWidth="1"/>
    <col min="1511" max="1511" width="8.7109375" style="47" bestFit="1" customWidth="1"/>
    <col min="1512" max="1512" width="0.85546875" style="47" customWidth="1"/>
    <col min="1513" max="1513" width="12.42578125" style="47" customWidth="1"/>
    <col min="1514" max="1514" width="10" style="47" customWidth="1"/>
    <col min="1515" max="1515" width="10.5703125" style="47" bestFit="1" customWidth="1"/>
    <col min="1516" max="1516" width="7.85546875" style="47" bestFit="1" customWidth="1"/>
    <col min="1517" max="1517" width="8.7109375" style="47" bestFit="1" customWidth="1"/>
    <col min="1518" max="1750" width="9.140625" style="47"/>
    <col min="1751" max="1751" width="12.85546875" style="47" customWidth="1"/>
    <col min="1752" max="1752" width="9.140625" style="47"/>
    <col min="1753" max="1753" width="0.85546875" style="47" customWidth="1"/>
    <col min="1754" max="1754" width="9.140625" style="47"/>
    <col min="1755" max="1755" width="0.85546875" style="47" customWidth="1"/>
    <col min="1756" max="1756" width="9.140625" style="47"/>
    <col min="1757" max="1757" width="1" style="47" customWidth="1"/>
    <col min="1758" max="1758" width="9.140625" style="47"/>
    <col min="1759" max="1759" width="1" style="47" customWidth="1"/>
    <col min="1760" max="1760" width="8.7109375" style="47" bestFit="1" customWidth="1"/>
    <col min="1761" max="1761" width="10.28515625" style="47" bestFit="1" customWidth="1"/>
    <col min="1762" max="1763" width="10.42578125" style="47" bestFit="1" customWidth="1"/>
    <col min="1764" max="1764" width="14" style="47" bestFit="1" customWidth="1"/>
    <col min="1765" max="1765" width="12" style="47" bestFit="1" customWidth="1"/>
    <col min="1766" max="1766" width="10.28515625" style="47" bestFit="1" customWidth="1"/>
    <col min="1767" max="1767" width="8.7109375" style="47" bestFit="1" customWidth="1"/>
    <col min="1768" max="1768" width="0.85546875" style="47" customWidth="1"/>
    <col min="1769" max="1769" width="12.42578125" style="47" customWidth="1"/>
    <col min="1770" max="1770" width="10" style="47" customWidth="1"/>
    <col min="1771" max="1771" width="10.5703125" style="47" bestFit="1" customWidth="1"/>
    <col min="1772" max="1772" width="7.85546875" style="47" bestFit="1" customWidth="1"/>
    <col min="1773" max="1773" width="8.7109375" style="47" bestFit="1" customWidth="1"/>
    <col min="1774" max="2006" width="9.140625" style="47"/>
    <col min="2007" max="2007" width="12.85546875" style="47" customWidth="1"/>
    <col min="2008" max="2008" width="9.140625" style="47"/>
    <col min="2009" max="2009" width="0.85546875" style="47" customWidth="1"/>
    <col min="2010" max="2010" width="9.140625" style="47"/>
    <col min="2011" max="2011" width="0.85546875" style="47" customWidth="1"/>
    <col min="2012" max="2012" width="9.140625" style="47"/>
    <col min="2013" max="2013" width="1" style="47" customWidth="1"/>
    <col min="2014" max="2014" width="9.140625" style="47"/>
    <col min="2015" max="2015" width="1" style="47" customWidth="1"/>
    <col min="2016" max="2016" width="8.7109375" style="47" bestFit="1" customWidth="1"/>
    <col min="2017" max="2017" width="10.28515625" style="47" bestFit="1" customWidth="1"/>
    <col min="2018" max="2019" width="10.42578125" style="47" bestFit="1" customWidth="1"/>
    <col min="2020" max="2020" width="14" style="47" bestFit="1" customWidth="1"/>
    <col min="2021" max="2021" width="12" style="47" bestFit="1" customWidth="1"/>
    <col min="2022" max="2022" width="10.28515625" style="47" bestFit="1" customWidth="1"/>
    <col min="2023" max="2023" width="8.7109375" style="47" bestFit="1" customWidth="1"/>
    <col min="2024" max="2024" width="0.85546875" style="47" customWidth="1"/>
    <col min="2025" max="2025" width="12.42578125" style="47" customWidth="1"/>
    <col min="2026" max="2026" width="10" style="47" customWidth="1"/>
    <col min="2027" max="2027" width="10.5703125" style="47" bestFit="1" customWidth="1"/>
    <col min="2028" max="2028" width="7.85546875" style="47" bestFit="1" customWidth="1"/>
    <col min="2029" max="2029" width="8.7109375" style="47" bestFit="1" customWidth="1"/>
    <col min="2030" max="2262" width="9.140625" style="47"/>
    <col min="2263" max="2263" width="12.85546875" style="47" customWidth="1"/>
    <col min="2264" max="2264" width="9.140625" style="47"/>
    <col min="2265" max="2265" width="0.85546875" style="47" customWidth="1"/>
    <col min="2266" max="2266" width="9.140625" style="47"/>
    <col min="2267" max="2267" width="0.85546875" style="47" customWidth="1"/>
    <col min="2268" max="2268" width="9.140625" style="47"/>
    <col min="2269" max="2269" width="1" style="47" customWidth="1"/>
    <col min="2270" max="2270" width="9.140625" style="47"/>
    <col min="2271" max="2271" width="1" style="47" customWidth="1"/>
    <col min="2272" max="2272" width="8.7109375" style="47" bestFit="1" customWidth="1"/>
    <col min="2273" max="2273" width="10.28515625" style="47" bestFit="1" customWidth="1"/>
    <col min="2274" max="2275" width="10.42578125" style="47" bestFit="1" customWidth="1"/>
    <col min="2276" max="2276" width="14" style="47" bestFit="1" customWidth="1"/>
    <col min="2277" max="2277" width="12" style="47" bestFit="1" customWidth="1"/>
    <col min="2278" max="2278" width="10.28515625" style="47" bestFit="1" customWidth="1"/>
    <col min="2279" max="2279" width="8.7109375" style="47" bestFit="1" customWidth="1"/>
    <col min="2280" max="2280" width="0.85546875" style="47" customWidth="1"/>
    <col min="2281" max="2281" width="12.42578125" style="47" customWidth="1"/>
    <col min="2282" max="2282" width="10" style="47" customWidth="1"/>
    <col min="2283" max="2283" width="10.5703125" style="47" bestFit="1" customWidth="1"/>
    <col min="2284" max="2284" width="7.85546875" style="47" bestFit="1" customWidth="1"/>
    <col min="2285" max="2285" width="8.7109375" style="47" bestFit="1" customWidth="1"/>
    <col min="2286" max="2518" width="9.140625" style="47"/>
    <col min="2519" max="2519" width="12.85546875" style="47" customWidth="1"/>
    <col min="2520" max="2520" width="9.140625" style="47"/>
    <col min="2521" max="2521" width="0.85546875" style="47" customWidth="1"/>
    <col min="2522" max="2522" width="9.140625" style="47"/>
    <col min="2523" max="2523" width="0.85546875" style="47" customWidth="1"/>
    <col min="2524" max="2524" width="9.140625" style="47"/>
    <col min="2525" max="2525" width="1" style="47" customWidth="1"/>
    <col min="2526" max="2526" width="9.140625" style="47"/>
    <col min="2527" max="2527" width="1" style="47" customWidth="1"/>
    <col min="2528" max="2528" width="8.7109375" style="47" bestFit="1" customWidth="1"/>
    <col min="2529" max="2529" width="10.28515625" style="47" bestFit="1" customWidth="1"/>
    <col min="2530" max="2531" width="10.42578125" style="47" bestFit="1" customWidth="1"/>
    <col min="2532" max="2532" width="14" style="47" bestFit="1" customWidth="1"/>
    <col min="2533" max="2533" width="12" style="47" bestFit="1" customWidth="1"/>
    <col min="2534" max="2534" width="10.28515625" style="47" bestFit="1" customWidth="1"/>
    <col min="2535" max="2535" width="8.7109375" style="47" bestFit="1" customWidth="1"/>
    <col min="2536" max="2536" width="0.85546875" style="47" customWidth="1"/>
    <col min="2537" max="2537" width="12.42578125" style="47" customWidth="1"/>
    <col min="2538" max="2538" width="10" style="47" customWidth="1"/>
    <col min="2539" max="2539" width="10.5703125" style="47" bestFit="1" customWidth="1"/>
    <col min="2540" max="2540" width="7.85546875" style="47" bestFit="1" customWidth="1"/>
    <col min="2541" max="2541" width="8.7109375" style="47" bestFit="1" customWidth="1"/>
    <col min="2542" max="2774" width="9.140625" style="47"/>
    <col min="2775" max="2775" width="12.85546875" style="47" customWidth="1"/>
    <col min="2776" max="2776" width="9.140625" style="47"/>
    <col min="2777" max="2777" width="0.85546875" style="47" customWidth="1"/>
    <col min="2778" max="2778" width="9.140625" style="47"/>
    <col min="2779" max="2779" width="0.85546875" style="47" customWidth="1"/>
    <col min="2780" max="2780" width="9.140625" style="47"/>
    <col min="2781" max="2781" width="1" style="47" customWidth="1"/>
    <col min="2782" max="2782" width="9.140625" style="47"/>
    <col min="2783" max="2783" width="1" style="47" customWidth="1"/>
    <col min="2784" max="2784" width="8.7109375" style="47" bestFit="1" customWidth="1"/>
    <col min="2785" max="2785" width="10.28515625" style="47" bestFit="1" customWidth="1"/>
    <col min="2786" max="2787" width="10.42578125" style="47" bestFit="1" customWidth="1"/>
    <col min="2788" max="2788" width="14" style="47" bestFit="1" customWidth="1"/>
    <col min="2789" max="2789" width="12" style="47" bestFit="1" customWidth="1"/>
    <col min="2790" max="2790" width="10.28515625" style="47" bestFit="1" customWidth="1"/>
    <col min="2791" max="2791" width="8.7109375" style="47" bestFit="1" customWidth="1"/>
    <col min="2792" max="2792" width="0.85546875" style="47" customWidth="1"/>
    <col min="2793" max="2793" width="12.42578125" style="47" customWidth="1"/>
    <col min="2794" max="2794" width="10" style="47" customWidth="1"/>
    <col min="2795" max="2795" width="10.5703125" style="47" bestFit="1" customWidth="1"/>
    <col min="2796" max="2796" width="7.85546875" style="47" bestFit="1" customWidth="1"/>
    <col min="2797" max="2797" width="8.7109375" style="47" bestFit="1" customWidth="1"/>
    <col min="2798" max="3030" width="9.140625" style="47"/>
    <col min="3031" max="3031" width="12.85546875" style="47" customWidth="1"/>
    <col min="3032" max="3032" width="9.140625" style="47"/>
    <col min="3033" max="3033" width="0.85546875" style="47" customWidth="1"/>
    <col min="3034" max="3034" width="9.140625" style="47"/>
    <col min="3035" max="3035" width="0.85546875" style="47" customWidth="1"/>
    <col min="3036" max="3036" width="9.140625" style="47"/>
    <col min="3037" max="3037" width="1" style="47" customWidth="1"/>
    <col min="3038" max="3038" width="9.140625" style="47"/>
    <col min="3039" max="3039" width="1" style="47" customWidth="1"/>
    <col min="3040" max="3040" width="8.7109375" style="47" bestFit="1" customWidth="1"/>
    <col min="3041" max="3041" width="10.28515625" style="47" bestFit="1" customWidth="1"/>
    <col min="3042" max="3043" width="10.42578125" style="47" bestFit="1" customWidth="1"/>
    <col min="3044" max="3044" width="14" style="47" bestFit="1" customWidth="1"/>
    <col min="3045" max="3045" width="12" style="47" bestFit="1" customWidth="1"/>
    <col min="3046" max="3046" width="10.28515625" style="47" bestFit="1" customWidth="1"/>
    <col min="3047" max="3047" width="8.7109375" style="47" bestFit="1" customWidth="1"/>
    <col min="3048" max="3048" width="0.85546875" style="47" customWidth="1"/>
    <col min="3049" max="3049" width="12.42578125" style="47" customWidth="1"/>
    <col min="3050" max="3050" width="10" style="47" customWidth="1"/>
    <col min="3051" max="3051" width="10.5703125" style="47" bestFit="1" customWidth="1"/>
    <col min="3052" max="3052" width="7.85546875" style="47" bestFit="1" customWidth="1"/>
    <col min="3053" max="3053" width="8.7109375" style="47" bestFit="1" customWidth="1"/>
    <col min="3054" max="3286" width="9.140625" style="47"/>
    <col min="3287" max="3287" width="12.85546875" style="47" customWidth="1"/>
    <col min="3288" max="3288" width="9.140625" style="47"/>
    <col min="3289" max="3289" width="0.85546875" style="47" customWidth="1"/>
    <col min="3290" max="3290" width="9.140625" style="47"/>
    <col min="3291" max="3291" width="0.85546875" style="47" customWidth="1"/>
    <col min="3292" max="3292" width="9.140625" style="47"/>
    <col min="3293" max="3293" width="1" style="47" customWidth="1"/>
    <col min="3294" max="3294" width="9.140625" style="47"/>
    <col min="3295" max="3295" width="1" style="47" customWidth="1"/>
    <col min="3296" max="3296" width="8.7109375" style="47" bestFit="1" customWidth="1"/>
    <col min="3297" max="3297" width="10.28515625" style="47" bestFit="1" customWidth="1"/>
    <col min="3298" max="3299" width="10.42578125" style="47" bestFit="1" customWidth="1"/>
    <col min="3300" max="3300" width="14" style="47" bestFit="1" customWidth="1"/>
    <col min="3301" max="3301" width="12" style="47" bestFit="1" customWidth="1"/>
    <col min="3302" max="3302" width="10.28515625" style="47" bestFit="1" customWidth="1"/>
    <col min="3303" max="3303" width="8.7109375" style="47" bestFit="1" customWidth="1"/>
    <col min="3304" max="3304" width="0.85546875" style="47" customWidth="1"/>
    <col min="3305" max="3305" width="12.42578125" style="47" customWidth="1"/>
    <col min="3306" max="3306" width="10" style="47" customWidth="1"/>
    <col min="3307" max="3307" width="10.5703125" style="47" bestFit="1" customWidth="1"/>
    <col min="3308" max="3308" width="7.85546875" style="47" bestFit="1" customWidth="1"/>
    <col min="3309" max="3309" width="8.7109375" style="47" bestFit="1" customWidth="1"/>
    <col min="3310" max="3542" width="9.140625" style="47"/>
    <col min="3543" max="3543" width="12.85546875" style="47" customWidth="1"/>
    <col min="3544" max="3544" width="9.140625" style="47"/>
    <col min="3545" max="3545" width="0.85546875" style="47" customWidth="1"/>
    <col min="3546" max="3546" width="9.140625" style="47"/>
    <col min="3547" max="3547" width="0.85546875" style="47" customWidth="1"/>
    <col min="3548" max="3548" width="9.140625" style="47"/>
    <col min="3549" max="3549" width="1" style="47" customWidth="1"/>
    <col min="3550" max="3550" width="9.140625" style="47"/>
    <col min="3551" max="3551" width="1" style="47" customWidth="1"/>
    <col min="3552" max="3552" width="8.7109375" style="47" bestFit="1" customWidth="1"/>
    <col min="3553" max="3553" width="10.28515625" style="47" bestFit="1" customWidth="1"/>
    <col min="3554" max="3555" width="10.42578125" style="47" bestFit="1" customWidth="1"/>
    <col min="3556" max="3556" width="14" style="47" bestFit="1" customWidth="1"/>
    <col min="3557" max="3557" width="12" style="47" bestFit="1" customWidth="1"/>
    <col min="3558" max="3558" width="10.28515625" style="47" bestFit="1" customWidth="1"/>
    <col min="3559" max="3559" width="8.7109375" style="47" bestFit="1" customWidth="1"/>
    <col min="3560" max="3560" width="0.85546875" style="47" customWidth="1"/>
    <col min="3561" max="3561" width="12.42578125" style="47" customWidth="1"/>
    <col min="3562" max="3562" width="10" style="47" customWidth="1"/>
    <col min="3563" max="3563" width="10.5703125" style="47" bestFit="1" customWidth="1"/>
    <col min="3564" max="3564" width="7.85546875" style="47" bestFit="1" customWidth="1"/>
    <col min="3565" max="3565" width="8.7109375" style="47" bestFit="1" customWidth="1"/>
    <col min="3566" max="3798" width="9.140625" style="47"/>
    <col min="3799" max="3799" width="12.85546875" style="47" customWidth="1"/>
    <col min="3800" max="3800" width="9.140625" style="47"/>
    <col min="3801" max="3801" width="0.85546875" style="47" customWidth="1"/>
    <col min="3802" max="3802" width="9.140625" style="47"/>
    <col min="3803" max="3803" width="0.85546875" style="47" customWidth="1"/>
    <col min="3804" max="3804" width="9.140625" style="47"/>
    <col min="3805" max="3805" width="1" style="47" customWidth="1"/>
    <col min="3806" max="3806" width="9.140625" style="47"/>
    <col min="3807" max="3807" width="1" style="47" customWidth="1"/>
    <col min="3808" max="3808" width="8.7109375" style="47" bestFit="1" customWidth="1"/>
    <col min="3809" max="3809" width="10.28515625" style="47" bestFit="1" customWidth="1"/>
    <col min="3810" max="3811" width="10.42578125" style="47" bestFit="1" customWidth="1"/>
    <col min="3812" max="3812" width="14" style="47" bestFit="1" customWidth="1"/>
    <col min="3813" max="3813" width="12" style="47" bestFit="1" customWidth="1"/>
    <col min="3814" max="3814" width="10.28515625" style="47" bestFit="1" customWidth="1"/>
    <col min="3815" max="3815" width="8.7109375" style="47" bestFit="1" customWidth="1"/>
    <col min="3816" max="3816" width="0.85546875" style="47" customWidth="1"/>
    <col min="3817" max="3817" width="12.42578125" style="47" customWidth="1"/>
    <col min="3818" max="3818" width="10" style="47" customWidth="1"/>
    <col min="3819" max="3819" width="10.5703125" style="47" bestFit="1" customWidth="1"/>
    <col min="3820" max="3820" width="7.85546875" style="47" bestFit="1" customWidth="1"/>
    <col min="3821" max="3821" width="8.7109375" style="47" bestFit="1" customWidth="1"/>
    <col min="3822" max="4054" width="9.140625" style="47"/>
    <col min="4055" max="4055" width="12.85546875" style="47" customWidth="1"/>
    <col min="4056" max="4056" width="9.140625" style="47"/>
    <col min="4057" max="4057" width="0.85546875" style="47" customWidth="1"/>
    <col min="4058" max="4058" width="9.140625" style="47"/>
    <col min="4059" max="4059" width="0.85546875" style="47" customWidth="1"/>
    <col min="4060" max="4060" width="9.140625" style="47"/>
    <col min="4061" max="4061" width="1" style="47" customWidth="1"/>
    <col min="4062" max="4062" width="9.140625" style="47"/>
    <col min="4063" max="4063" width="1" style="47" customWidth="1"/>
    <col min="4064" max="4064" width="8.7109375" style="47" bestFit="1" customWidth="1"/>
    <col min="4065" max="4065" width="10.28515625" style="47" bestFit="1" customWidth="1"/>
    <col min="4066" max="4067" width="10.42578125" style="47" bestFit="1" customWidth="1"/>
    <col min="4068" max="4068" width="14" style="47" bestFit="1" customWidth="1"/>
    <col min="4069" max="4069" width="12" style="47" bestFit="1" customWidth="1"/>
    <col min="4070" max="4070" width="10.28515625" style="47" bestFit="1" customWidth="1"/>
    <col min="4071" max="4071" width="8.7109375" style="47" bestFit="1" customWidth="1"/>
    <col min="4072" max="4072" width="0.85546875" style="47" customWidth="1"/>
    <col min="4073" max="4073" width="12.42578125" style="47" customWidth="1"/>
    <col min="4074" max="4074" width="10" style="47" customWidth="1"/>
    <col min="4075" max="4075" width="10.5703125" style="47" bestFit="1" customWidth="1"/>
    <col min="4076" max="4076" width="7.85546875" style="47" bestFit="1" customWidth="1"/>
    <col min="4077" max="4077" width="8.7109375" style="47" bestFit="1" customWidth="1"/>
    <col min="4078" max="4310" width="9.140625" style="47"/>
    <col min="4311" max="4311" width="12.85546875" style="47" customWidth="1"/>
    <col min="4312" max="4312" width="9.140625" style="47"/>
    <col min="4313" max="4313" width="0.85546875" style="47" customWidth="1"/>
    <col min="4314" max="4314" width="9.140625" style="47"/>
    <col min="4315" max="4315" width="0.85546875" style="47" customWidth="1"/>
    <col min="4316" max="4316" width="9.140625" style="47"/>
    <col min="4317" max="4317" width="1" style="47" customWidth="1"/>
    <col min="4318" max="4318" width="9.140625" style="47"/>
    <col min="4319" max="4319" width="1" style="47" customWidth="1"/>
    <col min="4320" max="4320" width="8.7109375" style="47" bestFit="1" customWidth="1"/>
    <col min="4321" max="4321" width="10.28515625" style="47" bestFit="1" customWidth="1"/>
    <col min="4322" max="4323" width="10.42578125" style="47" bestFit="1" customWidth="1"/>
    <col min="4324" max="4324" width="14" style="47" bestFit="1" customWidth="1"/>
    <col min="4325" max="4325" width="12" style="47" bestFit="1" customWidth="1"/>
    <col min="4326" max="4326" width="10.28515625" style="47" bestFit="1" customWidth="1"/>
    <col min="4327" max="4327" width="8.7109375" style="47" bestFit="1" customWidth="1"/>
    <col min="4328" max="4328" width="0.85546875" style="47" customWidth="1"/>
    <col min="4329" max="4329" width="12.42578125" style="47" customWidth="1"/>
    <col min="4330" max="4330" width="10" style="47" customWidth="1"/>
    <col min="4331" max="4331" width="10.5703125" style="47" bestFit="1" customWidth="1"/>
    <col min="4332" max="4332" width="7.85546875" style="47" bestFit="1" customWidth="1"/>
    <col min="4333" max="4333" width="8.7109375" style="47" bestFit="1" customWidth="1"/>
    <col min="4334" max="4566" width="9.140625" style="47"/>
    <col min="4567" max="4567" width="12.85546875" style="47" customWidth="1"/>
    <col min="4568" max="4568" width="9.140625" style="47"/>
    <col min="4569" max="4569" width="0.85546875" style="47" customWidth="1"/>
    <col min="4570" max="4570" width="9.140625" style="47"/>
    <col min="4571" max="4571" width="0.85546875" style="47" customWidth="1"/>
    <col min="4572" max="4572" width="9.140625" style="47"/>
    <col min="4573" max="4573" width="1" style="47" customWidth="1"/>
    <col min="4574" max="4574" width="9.140625" style="47"/>
    <col min="4575" max="4575" width="1" style="47" customWidth="1"/>
    <col min="4576" max="4576" width="8.7109375" style="47" bestFit="1" customWidth="1"/>
    <col min="4577" max="4577" width="10.28515625" style="47" bestFit="1" customWidth="1"/>
    <col min="4578" max="4579" width="10.42578125" style="47" bestFit="1" customWidth="1"/>
    <col min="4580" max="4580" width="14" style="47" bestFit="1" customWidth="1"/>
    <col min="4581" max="4581" width="12" style="47" bestFit="1" customWidth="1"/>
    <col min="4582" max="4582" width="10.28515625" style="47" bestFit="1" customWidth="1"/>
    <col min="4583" max="4583" width="8.7109375" style="47" bestFit="1" customWidth="1"/>
    <col min="4584" max="4584" width="0.85546875" style="47" customWidth="1"/>
    <col min="4585" max="4585" width="12.42578125" style="47" customWidth="1"/>
    <col min="4586" max="4586" width="10" style="47" customWidth="1"/>
    <col min="4587" max="4587" width="10.5703125" style="47" bestFit="1" customWidth="1"/>
    <col min="4588" max="4588" width="7.85546875" style="47" bestFit="1" customWidth="1"/>
    <col min="4589" max="4589" width="8.7109375" style="47" bestFit="1" customWidth="1"/>
    <col min="4590" max="4822" width="9.140625" style="47"/>
    <col min="4823" max="4823" width="12.85546875" style="47" customWidth="1"/>
    <col min="4824" max="4824" width="9.140625" style="47"/>
    <col min="4825" max="4825" width="0.85546875" style="47" customWidth="1"/>
    <col min="4826" max="4826" width="9.140625" style="47"/>
    <col min="4827" max="4827" width="0.85546875" style="47" customWidth="1"/>
    <col min="4828" max="4828" width="9.140625" style="47"/>
    <col min="4829" max="4829" width="1" style="47" customWidth="1"/>
    <col min="4830" max="4830" width="9.140625" style="47"/>
    <col min="4831" max="4831" width="1" style="47" customWidth="1"/>
    <col min="4832" max="4832" width="8.7109375" style="47" bestFit="1" customWidth="1"/>
    <col min="4833" max="4833" width="10.28515625" style="47" bestFit="1" customWidth="1"/>
    <col min="4834" max="4835" width="10.42578125" style="47" bestFit="1" customWidth="1"/>
    <col min="4836" max="4836" width="14" style="47" bestFit="1" customWidth="1"/>
    <col min="4837" max="4837" width="12" style="47" bestFit="1" customWidth="1"/>
    <col min="4838" max="4838" width="10.28515625" style="47" bestFit="1" customWidth="1"/>
    <col min="4839" max="4839" width="8.7109375" style="47" bestFit="1" customWidth="1"/>
    <col min="4840" max="4840" width="0.85546875" style="47" customWidth="1"/>
    <col min="4841" max="4841" width="12.42578125" style="47" customWidth="1"/>
    <col min="4842" max="4842" width="10" style="47" customWidth="1"/>
    <col min="4843" max="4843" width="10.5703125" style="47" bestFit="1" customWidth="1"/>
    <col min="4844" max="4844" width="7.85546875" style="47" bestFit="1" customWidth="1"/>
    <col min="4845" max="4845" width="8.7109375" style="47" bestFit="1" customWidth="1"/>
    <col min="4846" max="5078" width="9.140625" style="47"/>
    <col min="5079" max="5079" width="12.85546875" style="47" customWidth="1"/>
    <col min="5080" max="5080" width="9.140625" style="47"/>
    <col min="5081" max="5081" width="0.85546875" style="47" customWidth="1"/>
    <col min="5082" max="5082" width="9.140625" style="47"/>
    <col min="5083" max="5083" width="0.85546875" style="47" customWidth="1"/>
    <col min="5084" max="5084" width="9.140625" style="47"/>
    <col min="5085" max="5085" width="1" style="47" customWidth="1"/>
    <col min="5086" max="5086" width="9.140625" style="47"/>
    <col min="5087" max="5087" width="1" style="47" customWidth="1"/>
    <col min="5088" max="5088" width="8.7109375" style="47" bestFit="1" customWidth="1"/>
    <col min="5089" max="5089" width="10.28515625" style="47" bestFit="1" customWidth="1"/>
    <col min="5090" max="5091" width="10.42578125" style="47" bestFit="1" customWidth="1"/>
    <col min="5092" max="5092" width="14" style="47" bestFit="1" customWidth="1"/>
    <col min="5093" max="5093" width="12" style="47" bestFit="1" customWidth="1"/>
    <col min="5094" max="5094" width="10.28515625" style="47" bestFit="1" customWidth="1"/>
    <col min="5095" max="5095" width="8.7109375" style="47" bestFit="1" customWidth="1"/>
    <col min="5096" max="5096" width="0.85546875" style="47" customWidth="1"/>
    <col min="5097" max="5097" width="12.42578125" style="47" customWidth="1"/>
    <col min="5098" max="5098" width="10" style="47" customWidth="1"/>
    <col min="5099" max="5099" width="10.5703125" style="47" bestFit="1" customWidth="1"/>
    <col min="5100" max="5100" width="7.85546875" style="47" bestFit="1" customWidth="1"/>
    <col min="5101" max="5101" width="8.7109375" style="47" bestFit="1" customWidth="1"/>
    <col min="5102" max="5334" width="9.140625" style="47"/>
    <col min="5335" max="5335" width="12.85546875" style="47" customWidth="1"/>
    <col min="5336" max="5336" width="9.140625" style="47"/>
    <col min="5337" max="5337" width="0.85546875" style="47" customWidth="1"/>
    <col min="5338" max="5338" width="9.140625" style="47"/>
    <col min="5339" max="5339" width="0.85546875" style="47" customWidth="1"/>
    <col min="5340" max="5340" width="9.140625" style="47"/>
    <col min="5341" max="5341" width="1" style="47" customWidth="1"/>
    <col min="5342" max="5342" width="9.140625" style="47"/>
    <col min="5343" max="5343" width="1" style="47" customWidth="1"/>
    <col min="5344" max="5344" width="8.7109375" style="47" bestFit="1" customWidth="1"/>
    <col min="5345" max="5345" width="10.28515625" style="47" bestFit="1" customWidth="1"/>
    <col min="5346" max="5347" width="10.42578125" style="47" bestFit="1" customWidth="1"/>
    <col min="5348" max="5348" width="14" style="47" bestFit="1" customWidth="1"/>
    <col min="5349" max="5349" width="12" style="47" bestFit="1" customWidth="1"/>
    <col min="5350" max="5350" width="10.28515625" style="47" bestFit="1" customWidth="1"/>
    <col min="5351" max="5351" width="8.7109375" style="47" bestFit="1" customWidth="1"/>
    <col min="5352" max="5352" width="0.85546875" style="47" customWidth="1"/>
    <col min="5353" max="5353" width="12.42578125" style="47" customWidth="1"/>
    <col min="5354" max="5354" width="10" style="47" customWidth="1"/>
    <col min="5355" max="5355" width="10.5703125" style="47" bestFit="1" customWidth="1"/>
    <col min="5356" max="5356" width="7.85546875" style="47" bestFit="1" customWidth="1"/>
    <col min="5357" max="5357" width="8.7109375" style="47" bestFit="1" customWidth="1"/>
    <col min="5358" max="5590" width="9.140625" style="47"/>
    <col min="5591" max="5591" width="12.85546875" style="47" customWidth="1"/>
    <col min="5592" max="5592" width="9.140625" style="47"/>
    <col min="5593" max="5593" width="0.85546875" style="47" customWidth="1"/>
    <col min="5594" max="5594" width="9.140625" style="47"/>
    <col min="5595" max="5595" width="0.85546875" style="47" customWidth="1"/>
    <col min="5596" max="5596" width="9.140625" style="47"/>
    <col min="5597" max="5597" width="1" style="47" customWidth="1"/>
    <col min="5598" max="5598" width="9.140625" style="47"/>
    <col min="5599" max="5599" width="1" style="47" customWidth="1"/>
    <col min="5600" max="5600" width="8.7109375" style="47" bestFit="1" customWidth="1"/>
    <col min="5601" max="5601" width="10.28515625" style="47" bestFit="1" customWidth="1"/>
    <col min="5602" max="5603" width="10.42578125" style="47" bestFit="1" customWidth="1"/>
    <col min="5604" max="5604" width="14" style="47" bestFit="1" customWidth="1"/>
    <col min="5605" max="5605" width="12" style="47" bestFit="1" customWidth="1"/>
    <col min="5606" max="5606" width="10.28515625" style="47" bestFit="1" customWidth="1"/>
    <col min="5607" max="5607" width="8.7109375" style="47" bestFit="1" customWidth="1"/>
    <col min="5608" max="5608" width="0.85546875" style="47" customWidth="1"/>
    <col min="5609" max="5609" width="12.42578125" style="47" customWidth="1"/>
    <col min="5610" max="5610" width="10" style="47" customWidth="1"/>
    <col min="5611" max="5611" width="10.5703125" style="47" bestFit="1" customWidth="1"/>
    <col min="5612" max="5612" width="7.85546875" style="47" bestFit="1" customWidth="1"/>
    <col min="5613" max="5613" width="8.7109375" style="47" bestFit="1" customWidth="1"/>
    <col min="5614" max="5846" width="9.140625" style="47"/>
    <col min="5847" max="5847" width="12.85546875" style="47" customWidth="1"/>
    <col min="5848" max="5848" width="9.140625" style="47"/>
    <col min="5849" max="5849" width="0.85546875" style="47" customWidth="1"/>
    <col min="5850" max="5850" width="9.140625" style="47"/>
    <col min="5851" max="5851" width="0.85546875" style="47" customWidth="1"/>
    <col min="5852" max="5852" width="9.140625" style="47"/>
    <col min="5853" max="5853" width="1" style="47" customWidth="1"/>
    <col min="5854" max="5854" width="9.140625" style="47"/>
    <col min="5855" max="5855" width="1" style="47" customWidth="1"/>
    <col min="5856" max="5856" width="8.7109375" style="47" bestFit="1" customWidth="1"/>
    <col min="5857" max="5857" width="10.28515625" style="47" bestFit="1" customWidth="1"/>
    <col min="5858" max="5859" width="10.42578125" style="47" bestFit="1" customWidth="1"/>
    <col min="5860" max="5860" width="14" style="47" bestFit="1" customWidth="1"/>
    <col min="5861" max="5861" width="12" style="47" bestFit="1" customWidth="1"/>
    <col min="5862" max="5862" width="10.28515625" style="47" bestFit="1" customWidth="1"/>
    <col min="5863" max="5863" width="8.7109375" style="47" bestFit="1" customWidth="1"/>
    <col min="5864" max="5864" width="0.85546875" style="47" customWidth="1"/>
    <col min="5865" max="5865" width="12.42578125" style="47" customWidth="1"/>
    <col min="5866" max="5866" width="10" style="47" customWidth="1"/>
    <col min="5867" max="5867" width="10.5703125" style="47" bestFit="1" customWidth="1"/>
    <col min="5868" max="5868" width="7.85546875" style="47" bestFit="1" customWidth="1"/>
    <col min="5869" max="5869" width="8.7109375" style="47" bestFit="1" customWidth="1"/>
    <col min="5870" max="6102" width="9.140625" style="47"/>
    <col min="6103" max="6103" width="12.85546875" style="47" customWidth="1"/>
    <col min="6104" max="6104" width="9.140625" style="47"/>
    <col min="6105" max="6105" width="0.85546875" style="47" customWidth="1"/>
    <col min="6106" max="6106" width="9.140625" style="47"/>
    <col min="6107" max="6107" width="0.85546875" style="47" customWidth="1"/>
    <col min="6108" max="6108" width="9.140625" style="47"/>
    <col min="6109" max="6109" width="1" style="47" customWidth="1"/>
    <col min="6110" max="6110" width="9.140625" style="47"/>
    <col min="6111" max="6111" width="1" style="47" customWidth="1"/>
    <col min="6112" max="6112" width="8.7109375" style="47" bestFit="1" customWidth="1"/>
    <col min="6113" max="6113" width="10.28515625" style="47" bestFit="1" customWidth="1"/>
    <col min="6114" max="6115" width="10.42578125" style="47" bestFit="1" customWidth="1"/>
    <col min="6116" max="6116" width="14" style="47" bestFit="1" customWidth="1"/>
    <col min="6117" max="6117" width="12" style="47" bestFit="1" customWidth="1"/>
    <col min="6118" max="6118" width="10.28515625" style="47" bestFit="1" customWidth="1"/>
    <col min="6119" max="6119" width="8.7109375" style="47" bestFit="1" customWidth="1"/>
    <col min="6120" max="6120" width="0.85546875" style="47" customWidth="1"/>
    <col min="6121" max="6121" width="12.42578125" style="47" customWidth="1"/>
    <col min="6122" max="6122" width="10" style="47" customWidth="1"/>
    <col min="6123" max="6123" width="10.5703125" style="47" bestFit="1" customWidth="1"/>
    <col min="6124" max="6124" width="7.85546875" style="47" bestFit="1" customWidth="1"/>
    <col min="6125" max="6125" width="8.7109375" style="47" bestFit="1" customWidth="1"/>
    <col min="6126" max="6358" width="9.140625" style="47"/>
    <col min="6359" max="6359" width="12.85546875" style="47" customWidth="1"/>
    <col min="6360" max="6360" width="9.140625" style="47"/>
    <col min="6361" max="6361" width="0.85546875" style="47" customWidth="1"/>
    <col min="6362" max="6362" width="9.140625" style="47"/>
    <col min="6363" max="6363" width="0.85546875" style="47" customWidth="1"/>
    <col min="6364" max="6364" width="9.140625" style="47"/>
    <col min="6365" max="6365" width="1" style="47" customWidth="1"/>
    <col min="6366" max="6366" width="9.140625" style="47"/>
    <col min="6367" max="6367" width="1" style="47" customWidth="1"/>
    <col min="6368" max="6368" width="8.7109375" style="47" bestFit="1" customWidth="1"/>
    <col min="6369" max="6369" width="10.28515625" style="47" bestFit="1" customWidth="1"/>
    <col min="6370" max="6371" width="10.42578125" style="47" bestFit="1" customWidth="1"/>
    <col min="6372" max="6372" width="14" style="47" bestFit="1" customWidth="1"/>
    <col min="6373" max="6373" width="12" style="47" bestFit="1" customWidth="1"/>
    <col min="6374" max="6374" width="10.28515625" style="47" bestFit="1" customWidth="1"/>
    <col min="6375" max="6375" width="8.7109375" style="47" bestFit="1" customWidth="1"/>
    <col min="6376" max="6376" width="0.85546875" style="47" customWidth="1"/>
    <col min="6377" max="6377" width="12.42578125" style="47" customWidth="1"/>
    <col min="6378" max="6378" width="10" style="47" customWidth="1"/>
    <col min="6379" max="6379" width="10.5703125" style="47" bestFit="1" customWidth="1"/>
    <col min="6380" max="6380" width="7.85546875" style="47" bestFit="1" customWidth="1"/>
    <col min="6381" max="6381" width="8.7109375" style="47" bestFit="1" customWidth="1"/>
    <col min="6382" max="6614" width="9.140625" style="47"/>
    <col min="6615" max="6615" width="12.85546875" style="47" customWidth="1"/>
    <col min="6616" max="6616" width="9.140625" style="47"/>
    <col min="6617" max="6617" width="0.85546875" style="47" customWidth="1"/>
    <col min="6618" max="6618" width="9.140625" style="47"/>
    <col min="6619" max="6619" width="0.85546875" style="47" customWidth="1"/>
    <col min="6620" max="6620" width="9.140625" style="47"/>
    <col min="6621" max="6621" width="1" style="47" customWidth="1"/>
    <col min="6622" max="6622" width="9.140625" style="47"/>
    <col min="6623" max="6623" width="1" style="47" customWidth="1"/>
    <col min="6624" max="6624" width="8.7109375" style="47" bestFit="1" customWidth="1"/>
    <col min="6625" max="6625" width="10.28515625" style="47" bestFit="1" customWidth="1"/>
    <col min="6626" max="6627" width="10.42578125" style="47" bestFit="1" customWidth="1"/>
    <col min="6628" max="6628" width="14" style="47" bestFit="1" customWidth="1"/>
    <col min="6629" max="6629" width="12" style="47" bestFit="1" customWidth="1"/>
    <col min="6630" max="6630" width="10.28515625" style="47" bestFit="1" customWidth="1"/>
    <col min="6631" max="6631" width="8.7109375" style="47" bestFit="1" customWidth="1"/>
    <col min="6632" max="6632" width="0.85546875" style="47" customWidth="1"/>
    <col min="6633" max="6633" width="12.42578125" style="47" customWidth="1"/>
    <col min="6634" max="6634" width="10" style="47" customWidth="1"/>
    <col min="6635" max="6635" width="10.5703125" style="47" bestFit="1" customWidth="1"/>
    <col min="6636" max="6636" width="7.85546875" style="47" bestFit="1" customWidth="1"/>
    <col min="6637" max="6637" width="8.7109375" style="47" bestFit="1" customWidth="1"/>
    <col min="6638" max="6870" width="9.140625" style="47"/>
    <col min="6871" max="6871" width="12.85546875" style="47" customWidth="1"/>
    <col min="6872" max="6872" width="9.140625" style="47"/>
    <col min="6873" max="6873" width="0.85546875" style="47" customWidth="1"/>
    <col min="6874" max="6874" width="9.140625" style="47"/>
    <col min="6875" max="6875" width="0.85546875" style="47" customWidth="1"/>
    <col min="6876" max="6876" width="9.140625" style="47"/>
    <col min="6877" max="6877" width="1" style="47" customWidth="1"/>
    <col min="6878" max="6878" width="9.140625" style="47"/>
    <col min="6879" max="6879" width="1" style="47" customWidth="1"/>
    <col min="6880" max="6880" width="8.7109375" style="47" bestFit="1" customWidth="1"/>
    <col min="6881" max="6881" width="10.28515625" style="47" bestFit="1" customWidth="1"/>
    <col min="6882" max="6883" width="10.42578125" style="47" bestFit="1" customWidth="1"/>
    <col min="6884" max="6884" width="14" style="47" bestFit="1" customWidth="1"/>
    <col min="6885" max="6885" width="12" style="47" bestFit="1" customWidth="1"/>
    <col min="6886" max="6886" width="10.28515625" style="47" bestFit="1" customWidth="1"/>
    <col min="6887" max="6887" width="8.7109375" style="47" bestFit="1" customWidth="1"/>
    <col min="6888" max="6888" width="0.85546875" style="47" customWidth="1"/>
    <col min="6889" max="6889" width="12.42578125" style="47" customWidth="1"/>
    <col min="6890" max="6890" width="10" style="47" customWidth="1"/>
    <col min="6891" max="6891" width="10.5703125" style="47" bestFit="1" customWidth="1"/>
    <col min="6892" max="6892" width="7.85546875" style="47" bestFit="1" customWidth="1"/>
    <col min="6893" max="6893" width="8.7109375" style="47" bestFit="1" customWidth="1"/>
    <col min="6894" max="7126" width="9.140625" style="47"/>
    <col min="7127" max="7127" width="12.85546875" style="47" customWidth="1"/>
    <col min="7128" max="7128" width="9.140625" style="47"/>
    <col min="7129" max="7129" width="0.85546875" style="47" customWidth="1"/>
    <col min="7130" max="7130" width="9.140625" style="47"/>
    <col min="7131" max="7131" width="0.85546875" style="47" customWidth="1"/>
    <col min="7132" max="7132" width="9.140625" style="47"/>
    <col min="7133" max="7133" width="1" style="47" customWidth="1"/>
    <col min="7134" max="7134" width="9.140625" style="47"/>
    <col min="7135" max="7135" width="1" style="47" customWidth="1"/>
    <col min="7136" max="7136" width="8.7109375" style="47" bestFit="1" customWidth="1"/>
    <col min="7137" max="7137" width="10.28515625" style="47" bestFit="1" customWidth="1"/>
    <col min="7138" max="7139" width="10.42578125" style="47" bestFit="1" customWidth="1"/>
    <col min="7140" max="7140" width="14" style="47" bestFit="1" customWidth="1"/>
    <col min="7141" max="7141" width="12" style="47" bestFit="1" customWidth="1"/>
    <col min="7142" max="7142" width="10.28515625" style="47" bestFit="1" customWidth="1"/>
    <col min="7143" max="7143" width="8.7109375" style="47" bestFit="1" customWidth="1"/>
    <col min="7144" max="7144" width="0.85546875" style="47" customWidth="1"/>
    <col min="7145" max="7145" width="12.42578125" style="47" customWidth="1"/>
    <col min="7146" max="7146" width="10" style="47" customWidth="1"/>
    <col min="7147" max="7147" width="10.5703125" style="47" bestFit="1" customWidth="1"/>
    <col min="7148" max="7148" width="7.85546875" style="47" bestFit="1" customWidth="1"/>
    <col min="7149" max="7149" width="8.7109375" style="47" bestFit="1" customWidth="1"/>
    <col min="7150" max="7382" width="9.140625" style="47"/>
    <col min="7383" max="7383" width="12.85546875" style="47" customWidth="1"/>
    <col min="7384" max="7384" width="9.140625" style="47"/>
    <col min="7385" max="7385" width="0.85546875" style="47" customWidth="1"/>
    <col min="7386" max="7386" width="9.140625" style="47"/>
    <col min="7387" max="7387" width="0.85546875" style="47" customWidth="1"/>
    <col min="7388" max="7388" width="9.140625" style="47"/>
    <col min="7389" max="7389" width="1" style="47" customWidth="1"/>
    <col min="7390" max="7390" width="9.140625" style="47"/>
    <col min="7391" max="7391" width="1" style="47" customWidth="1"/>
    <col min="7392" max="7392" width="8.7109375" style="47" bestFit="1" customWidth="1"/>
    <col min="7393" max="7393" width="10.28515625" style="47" bestFit="1" customWidth="1"/>
    <col min="7394" max="7395" width="10.42578125" style="47" bestFit="1" customWidth="1"/>
    <col min="7396" max="7396" width="14" style="47" bestFit="1" customWidth="1"/>
    <col min="7397" max="7397" width="12" style="47" bestFit="1" customWidth="1"/>
    <col min="7398" max="7398" width="10.28515625" style="47" bestFit="1" customWidth="1"/>
    <col min="7399" max="7399" width="8.7109375" style="47" bestFit="1" customWidth="1"/>
    <col min="7400" max="7400" width="0.85546875" style="47" customWidth="1"/>
    <col min="7401" max="7401" width="12.42578125" style="47" customWidth="1"/>
    <col min="7402" max="7402" width="10" style="47" customWidth="1"/>
    <col min="7403" max="7403" width="10.5703125" style="47" bestFit="1" customWidth="1"/>
    <col min="7404" max="7404" width="7.85546875" style="47" bestFit="1" customWidth="1"/>
    <col min="7405" max="7405" width="8.7109375" style="47" bestFit="1" customWidth="1"/>
    <col min="7406" max="7638" width="9.140625" style="47"/>
    <col min="7639" max="7639" width="12.85546875" style="47" customWidth="1"/>
    <col min="7640" max="7640" width="9.140625" style="47"/>
    <col min="7641" max="7641" width="0.85546875" style="47" customWidth="1"/>
    <col min="7642" max="7642" width="9.140625" style="47"/>
    <col min="7643" max="7643" width="0.85546875" style="47" customWidth="1"/>
    <col min="7644" max="7644" width="9.140625" style="47"/>
    <col min="7645" max="7645" width="1" style="47" customWidth="1"/>
    <col min="7646" max="7646" width="9.140625" style="47"/>
    <col min="7647" max="7647" width="1" style="47" customWidth="1"/>
    <col min="7648" max="7648" width="8.7109375" style="47" bestFit="1" customWidth="1"/>
    <col min="7649" max="7649" width="10.28515625" style="47" bestFit="1" customWidth="1"/>
    <col min="7650" max="7651" width="10.42578125" style="47" bestFit="1" customWidth="1"/>
    <col min="7652" max="7652" width="14" style="47" bestFit="1" customWidth="1"/>
    <col min="7653" max="7653" width="12" style="47" bestFit="1" customWidth="1"/>
    <col min="7654" max="7654" width="10.28515625" style="47" bestFit="1" customWidth="1"/>
    <col min="7655" max="7655" width="8.7109375" style="47" bestFit="1" customWidth="1"/>
    <col min="7656" max="7656" width="0.85546875" style="47" customWidth="1"/>
    <col min="7657" max="7657" width="12.42578125" style="47" customWidth="1"/>
    <col min="7658" max="7658" width="10" style="47" customWidth="1"/>
    <col min="7659" max="7659" width="10.5703125" style="47" bestFit="1" customWidth="1"/>
    <col min="7660" max="7660" width="7.85546875" style="47" bestFit="1" customWidth="1"/>
    <col min="7661" max="7661" width="8.7109375" style="47" bestFit="1" customWidth="1"/>
    <col min="7662" max="7894" width="9.140625" style="47"/>
    <col min="7895" max="7895" width="12.85546875" style="47" customWidth="1"/>
    <col min="7896" max="7896" width="9.140625" style="47"/>
    <col min="7897" max="7897" width="0.85546875" style="47" customWidth="1"/>
    <col min="7898" max="7898" width="9.140625" style="47"/>
    <col min="7899" max="7899" width="0.85546875" style="47" customWidth="1"/>
    <col min="7900" max="7900" width="9.140625" style="47"/>
    <col min="7901" max="7901" width="1" style="47" customWidth="1"/>
    <col min="7902" max="7902" width="9.140625" style="47"/>
    <col min="7903" max="7903" width="1" style="47" customWidth="1"/>
    <col min="7904" max="7904" width="8.7109375" style="47" bestFit="1" customWidth="1"/>
    <col min="7905" max="7905" width="10.28515625" style="47" bestFit="1" customWidth="1"/>
    <col min="7906" max="7907" width="10.42578125" style="47" bestFit="1" customWidth="1"/>
    <col min="7908" max="7908" width="14" style="47" bestFit="1" customWidth="1"/>
    <col min="7909" max="7909" width="12" style="47" bestFit="1" customWidth="1"/>
    <col min="7910" max="7910" width="10.28515625" style="47" bestFit="1" customWidth="1"/>
    <col min="7911" max="7911" width="8.7109375" style="47" bestFit="1" customWidth="1"/>
    <col min="7912" max="7912" width="0.85546875" style="47" customWidth="1"/>
    <col min="7913" max="7913" width="12.42578125" style="47" customWidth="1"/>
    <col min="7914" max="7914" width="10" style="47" customWidth="1"/>
    <col min="7915" max="7915" width="10.5703125" style="47" bestFit="1" customWidth="1"/>
    <col min="7916" max="7916" width="7.85546875" style="47" bestFit="1" customWidth="1"/>
    <col min="7917" max="7917" width="8.7109375" style="47" bestFit="1" customWidth="1"/>
    <col min="7918" max="8150" width="9.140625" style="47"/>
    <col min="8151" max="8151" width="12.85546875" style="47" customWidth="1"/>
    <col min="8152" max="8152" width="9.140625" style="47"/>
    <col min="8153" max="8153" width="0.85546875" style="47" customWidth="1"/>
    <col min="8154" max="8154" width="9.140625" style="47"/>
    <col min="8155" max="8155" width="0.85546875" style="47" customWidth="1"/>
    <col min="8156" max="8156" width="9.140625" style="47"/>
    <col min="8157" max="8157" width="1" style="47" customWidth="1"/>
    <col min="8158" max="8158" width="9.140625" style="47"/>
    <col min="8159" max="8159" width="1" style="47" customWidth="1"/>
    <col min="8160" max="8160" width="8.7109375" style="47" bestFit="1" customWidth="1"/>
    <col min="8161" max="8161" width="10.28515625" style="47" bestFit="1" customWidth="1"/>
    <col min="8162" max="8163" width="10.42578125" style="47" bestFit="1" customWidth="1"/>
    <col min="8164" max="8164" width="14" style="47" bestFit="1" customWidth="1"/>
    <col min="8165" max="8165" width="12" style="47" bestFit="1" customWidth="1"/>
    <col min="8166" max="8166" width="10.28515625" style="47" bestFit="1" customWidth="1"/>
    <col min="8167" max="8167" width="8.7109375" style="47" bestFit="1" customWidth="1"/>
    <col min="8168" max="8168" width="0.85546875" style="47" customWidth="1"/>
    <col min="8169" max="8169" width="12.42578125" style="47" customWidth="1"/>
    <col min="8170" max="8170" width="10" style="47" customWidth="1"/>
    <col min="8171" max="8171" width="10.5703125" style="47" bestFit="1" customWidth="1"/>
    <col min="8172" max="8172" width="7.85546875" style="47" bestFit="1" customWidth="1"/>
    <col min="8173" max="8173" width="8.7109375" style="47" bestFit="1" customWidth="1"/>
    <col min="8174" max="8406" width="9.140625" style="47"/>
    <col min="8407" max="8407" width="12.85546875" style="47" customWidth="1"/>
    <col min="8408" max="8408" width="9.140625" style="47"/>
    <col min="8409" max="8409" width="0.85546875" style="47" customWidth="1"/>
    <col min="8410" max="8410" width="9.140625" style="47"/>
    <col min="8411" max="8411" width="0.85546875" style="47" customWidth="1"/>
    <col min="8412" max="8412" width="9.140625" style="47"/>
    <col min="8413" max="8413" width="1" style="47" customWidth="1"/>
    <col min="8414" max="8414" width="9.140625" style="47"/>
    <col min="8415" max="8415" width="1" style="47" customWidth="1"/>
    <col min="8416" max="8416" width="8.7109375" style="47" bestFit="1" customWidth="1"/>
    <col min="8417" max="8417" width="10.28515625" style="47" bestFit="1" customWidth="1"/>
    <col min="8418" max="8419" width="10.42578125" style="47" bestFit="1" customWidth="1"/>
    <col min="8420" max="8420" width="14" style="47" bestFit="1" customWidth="1"/>
    <col min="8421" max="8421" width="12" style="47" bestFit="1" customWidth="1"/>
    <col min="8422" max="8422" width="10.28515625" style="47" bestFit="1" customWidth="1"/>
    <col min="8423" max="8423" width="8.7109375" style="47" bestFit="1" customWidth="1"/>
    <col min="8424" max="8424" width="0.85546875" style="47" customWidth="1"/>
    <col min="8425" max="8425" width="12.42578125" style="47" customWidth="1"/>
    <col min="8426" max="8426" width="10" style="47" customWidth="1"/>
    <col min="8427" max="8427" width="10.5703125" style="47" bestFit="1" customWidth="1"/>
    <col min="8428" max="8428" width="7.85546875" style="47" bestFit="1" customWidth="1"/>
    <col min="8429" max="8429" width="8.7109375" style="47" bestFit="1" customWidth="1"/>
    <col min="8430" max="8662" width="9.140625" style="47"/>
    <col min="8663" max="8663" width="12.85546875" style="47" customWidth="1"/>
    <col min="8664" max="8664" width="9.140625" style="47"/>
    <col min="8665" max="8665" width="0.85546875" style="47" customWidth="1"/>
    <col min="8666" max="8666" width="9.140625" style="47"/>
    <col min="8667" max="8667" width="0.85546875" style="47" customWidth="1"/>
    <col min="8668" max="8668" width="9.140625" style="47"/>
    <col min="8669" max="8669" width="1" style="47" customWidth="1"/>
    <col min="8670" max="8670" width="9.140625" style="47"/>
    <col min="8671" max="8671" width="1" style="47" customWidth="1"/>
    <col min="8672" max="8672" width="8.7109375" style="47" bestFit="1" customWidth="1"/>
    <col min="8673" max="8673" width="10.28515625" style="47" bestFit="1" customWidth="1"/>
    <col min="8674" max="8675" width="10.42578125" style="47" bestFit="1" customWidth="1"/>
    <col min="8676" max="8676" width="14" style="47" bestFit="1" customWidth="1"/>
    <col min="8677" max="8677" width="12" style="47" bestFit="1" customWidth="1"/>
    <col min="8678" max="8678" width="10.28515625" style="47" bestFit="1" customWidth="1"/>
    <col min="8679" max="8679" width="8.7109375" style="47" bestFit="1" customWidth="1"/>
    <col min="8680" max="8680" width="0.85546875" style="47" customWidth="1"/>
    <col min="8681" max="8681" width="12.42578125" style="47" customWidth="1"/>
    <col min="8682" max="8682" width="10" style="47" customWidth="1"/>
    <col min="8683" max="8683" width="10.5703125" style="47" bestFit="1" customWidth="1"/>
    <col min="8684" max="8684" width="7.85546875" style="47" bestFit="1" customWidth="1"/>
    <col min="8685" max="8685" width="8.7109375" style="47" bestFit="1" customWidth="1"/>
    <col min="8686" max="8918" width="9.140625" style="47"/>
    <col min="8919" max="8919" width="12.85546875" style="47" customWidth="1"/>
    <col min="8920" max="8920" width="9.140625" style="47"/>
    <col min="8921" max="8921" width="0.85546875" style="47" customWidth="1"/>
    <col min="8922" max="8922" width="9.140625" style="47"/>
    <col min="8923" max="8923" width="0.85546875" style="47" customWidth="1"/>
    <col min="8924" max="8924" width="9.140625" style="47"/>
    <col min="8925" max="8925" width="1" style="47" customWidth="1"/>
    <col min="8926" max="8926" width="9.140625" style="47"/>
    <col min="8927" max="8927" width="1" style="47" customWidth="1"/>
    <col min="8928" max="8928" width="8.7109375" style="47" bestFit="1" customWidth="1"/>
    <col min="8929" max="8929" width="10.28515625" style="47" bestFit="1" customWidth="1"/>
    <col min="8930" max="8931" width="10.42578125" style="47" bestFit="1" customWidth="1"/>
    <col min="8932" max="8932" width="14" style="47" bestFit="1" customWidth="1"/>
    <col min="8933" max="8933" width="12" style="47" bestFit="1" customWidth="1"/>
    <col min="8934" max="8934" width="10.28515625" style="47" bestFit="1" customWidth="1"/>
    <col min="8935" max="8935" width="8.7109375" style="47" bestFit="1" customWidth="1"/>
    <col min="8936" max="8936" width="0.85546875" style="47" customWidth="1"/>
    <col min="8937" max="8937" width="12.42578125" style="47" customWidth="1"/>
    <col min="8938" max="8938" width="10" style="47" customWidth="1"/>
    <col min="8939" max="8939" width="10.5703125" style="47" bestFit="1" customWidth="1"/>
    <col min="8940" max="8940" width="7.85546875" style="47" bestFit="1" customWidth="1"/>
    <col min="8941" max="8941" width="8.7109375" style="47" bestFit="1" customWidth="1"/>
    <col min="8942" max="9174" width="9.140625" style="47"/>
    <col min="9175" max="9175" width="12.85546875" style="47" customWidth="1"/>
    <col min="9176" max="9176" width="9.140625" style="47"/>
    <col min="9177" max="9177" width="0.85546875" style="47" customWidth="1"/>
    <col min="9178" max="9178" width="9.140625" style="47"/>
    <col min="9179" max="9179" width="0.85546875" style="47" customWidth="1"/>
    <col min="9180" max="9180" width="9.140625" style="47"/>
    <col min="9181" max="9181" width="1" style="47" customWidth="1"/>
    <col min="9182" max="9182" width="9.140625" style="47"/>
    <col min="9183" max="9183" width="1" style="47" customWidth="1"/>
    <col min="9184" max="9184" width="8.7109375" style="47" bestFit="1" customWidth="1"/>
    <col min="9185" max="9185" width="10.28515625" style="47" bestFit="1" customWidth="1"/>
    <col min="9186" max="9187" width="10.42578125" style="47" bestFit="1" customWidth="1"/>
    <col min="9188" max="9188" width="14" style="47" bestFit="1" customWidth="1"/>
    <col min="9189" max="9189" width="12" style="47" bestFit="1" customWidth="1"/>
    <col min="9190" max="9190" width="10.28515625" style="47" bestFit="1" customWidth="1"/>
    <col min="9191" max="9191" width="8.7109375" style="47" bestFit="1" customWidth="1"/>
    <col min="9192" max="9192" width="0.85546875" style="47" customWidth="1"/>
    <col min="9193" max="9193" width="12.42578125" style="47" customWidth="1"/>
    <col min="9194" max="9194" width="10" style="47" customWidth="1"/>
    <col min="9195" max="9195" width="10.5703125" style="47" bestFit="1" customWidth="1"/>
    <col min="9196" max="9196" width="7.85546875" style="47" bestFit="1" customWidth="1"/>
    <col min="9197" max="9197" width="8.7109375" style="47" bestFit="1" customWidth="1"/>
    <col min="9198" max="9430" width="9.140625" style="47"/>
    <col min="9431" max="9431" width="12.85546875" style="47" customWidth="1"/>
    <col min="9432" max="9432" width="9.140625" style="47"/>
    <col min="9433" max="9433" width="0.85546875" style="47" customWidth="1"/>
    <col min="9434" max="9434" width="9.140625" style="47"/>
    <col min="9435" max="9435" width="0.85546875" style="47" customWidth="1"/>
    <col min="9436" max="9436" width="9.140625" style="47"/>
    <col min="9437" max="9437" width="1" style="47" customWidth="1"/>
    <col min="9438" max="9438" width="9.140625" style="47"/>
    <col min="9439" max="9439" width="1" style="47" customWidth="1"/>
    <col min="9440" max="9440" width="8.7109375" style="47" bestFit="1" customWidth="1"/>
    <col min="9441" max="9441" width="10.28515625" style="47" bestFit="1" customWidth="1"/>
    <col min="9442" max="9443" width="10.42578125" style="47" bestFit="1" customWidth="1"/>
    <col min="9444" max="9444" width="14" style="47" bestFit="1" customWidth="1"/>
    <col min="9445" max="9445" width="12" style="47" bestFit="1" customWidth="1"/>
    <col min="9446" max="9446" width="10.28515625" style="47" bestFit="1" customWidth="1"/>
    <col min="9447" max="9447" width="8.7109375" style="47" bestFit="1" customWidth="1"/>
    <col min="9448" max="9448" width="0.85546875" style="47" customWidth="1"/>
    <col min="9449" max="9449" width="12.42578125" style="47" customWidth="1"/>
    <col min="9450" max="9450" width="10" style="47" customWidth="1"/>
    <col min="9451" max="9451" width="10.5703125" style="47" bestFit="1" customWidth="1"/>
    <col min="9452" max="9452" width="7.85546875" style="47" bestFit="1" customWidth="1"/>
    <col min="9453" max="9453" width="8.7109375" style="47" bestFit="1" customWidth="1"/>
    <col min="9454" max="9686" width="9.140625" style="47"/>
    <col min="9687" max="9687" width="12.85546875" style="47" customWidth="1"/>
    <col min="9688" max="9688" width="9.140625" style="47"/>
    <col min="9689" max="9689" width="0.85546875" style="47" customWidth="1"/>
    <col min="9690" max="9690" width="9.140625" style="47"/>
    <col min="9691" max="9691" width="0.85546875" style="47" customWidth="1"/>
    <col min="9692" max="9692" width="9.140625" style="47"/>
    <col min="9693" max="9693" width="1" style="47" customWidth="1"/>
    <col min="9694" max="9694" width="9.140625" style="47"/>
    <col min="9695" max="9695" width="1" style="47" customWidth="1"/>
    <col min="9696" max="9696" width="8.7109375" style="47" bestFit="1" customWidth="1"/>
    <col min="9697" max="9697" width="10.28515625" style="47" bestFit="1" customWidth="1"/>
    <col min="9698" max="9699" width="10.42578125" style="47" bestFit="1" customWidth="1"/>
    <col min="9700" max="9700" width="14" style="47" bestFit="1" customWidth="1"/>
    <col min="9701" max="9701" width="12" style="47" bestFit="1" customWidth="1"/>
    <col min="9702" max="9702" width="10.28515625" style="47" bestFit="1" customWidth="1"/>
    <col min="9703" max="9703" width="8.7109375" style="47" bestFit="1" customWidth="1"/>
    <col min="9704" max="9704" width="0.85546875" style="47" customWidth="1"/>
    <col min="9705" max="9705" width="12.42578125" style="47" customWidth="1"/>
    <col min="9706" max="9706" width="10" style="47" customWidth="1"/>
    <col min="9707" max="9707" width="10.5703125" style="47" bestFit="1" customWidth="1"/>
    <col min="9708" max="9708" width="7.85546875" style="47" bestFit="1" customWidth="1"/>
    <col min="9709" max="9709" width="8.7109375" style="47" bestFit="1" customWidth="1"/>
    <col min="9710" max="9942" width="9.140625" style="47"/>
    <col min="9943" max="9943" width="12.85546875" style="47" customWidth="1"/>
    <col min="9944" max="9944" width="9.140625" style="47"/>
    <col min="9945" max="9945" width="0.85546875" style="47" customWidth="1"/>
    <col min="9946" max="9946" width="9.140625" style="47"/>
    <col min="9947" max="9947" width="0.85546875" style="47" customWidth="1"/>
    <col min="9948" max="9948" width="9.140625" style="47"/>
    <col min="9949" max="9949" width="1" style="47" customWidth="1"/>
    <col min="9950" max="9950" width="9.140625" style="47"/>
    <col min="9951" max="9951" width="1" style="47" customWidth="1"/>
    <col min="9952" max="9952" width="8.7109375" style="47" bestFit="1" customWidth="1"/>
    <col min="9953" max="9953" width="10.28515625" style="47" bestFit="1" customWidth="1"/>
    <col min="9954" max="9955" width="10.42578125" style="47" bestFit="1" customWidth="1"/>
    <col min="9956" max="9956" width="14" style="47" bestFit="1" customWidth="1"/>
    <col min="9957" max="9957" width="12" style="47" bestFit="1" customWidth="1"/>
    <col min="9958" max="9958" width="10.28515625" style="47" bestFit="1" customWidth="1"/>
    <col min="9959" max="9959" width="8.7109375" style="47" bestFit="1" customWidth="1"/>
    <col min="9960" max="9960" width="0.85546875" style="47" customWidth="1"/>
    <col min="9961" max="9961" width="12.42578125" style="47" customWidth="1"/>
    <col min="9962" max="9962" width="10" style="47" customWidth="1"/>
    <col min="9963" max="9963" width="10.5703125" style="47" bestFit="1" customWidth="1"/>
    <col min="9964" max="9964" width="7.85546875" style="47" bestFit="1" customWidth="1"/>
    <col min="9965" max="9965" width="8.7109375" style="47" bestFit="1" customWidth="1"/>
    <col min="9966" max="10198" width="9.140625" style="47"/>
    <col min="10199" max="10199" width="12.85546875" style="47" customWidth="1"/>
    <col min="10200" max="10200" width="9.140625" style="47"/>
    <col min="10201" max="10201" width="0.85546875" style="47" customWidth="1"/>
    <col min="10202" max="10202" width="9.140625" style="47"/>
    <col min="10203" max="10203" width="0.85546875" style="47" customWidth="1"/>
    <col min="10204" max="10204" width="9.140625" style="47"/>
    <col min="10205" max="10205" width="1" style="47" customWidth="1"/>
    <col min="10206" max="10206" width="9.140625" style="47"/>
    <col min="10207" max="10207" width="1" style="47" customWidth="1"/>
    <col min="10208" max="10208" width="8.7109375" style="47" bestFit="1" customWidth="1"/>
    <col min="10209" max="10209" width="10.28515625" style="47" bestFit="1" customWidth="1"/>
    <col min="10210" max="10211" width="10.42578125" style="47" bestFit="1" customWidth="1"/>
    <col min="10212" max="10212" width="14" style="47" bestFit="1" customWidth="1"/>
    <col min="10213" max="10213" width="12" style="47" bestFit="1" customWidth="1"/>
    <col min="10214" max="10214" width="10.28515625" style="47" bestFit="1" customWidth="1"/>
    <col min="10215" max="10215" width="8.7109375" style="47" bestFit="1" customWidth="1"/>
    <col min="10216" max="10216" width="0.85546875" style="47" customWidth="1"/>
    <col min="10217" max="10217" width="12.42578125" style="47" customWidth="1"/>
    <col min="10218" max="10218" width="10" style="47" customWidth="1"/>
    <col min="10219" max="10219" width="10.5703125" style="47" bestFit="1" customWidth="1"/>
    <col min="10220" max="10220" width="7.85546875" style="47" bestFit="1" customWidth="1"/>
    <col min="10221" max="10221" width="8.7109375" style="47" bestFit="1" customWidth="1"/>
    <col min="10222" max="10454" width="9.140625" style="47"/>
    <col min="10455" max="10455" width="12.85546875" style="47" customWidth="1"/>
    <col min="10456" max="10456" width="9.140625" style="47"/>
    <col min="10457" max="10457" width="0.85546875" style="47" customWidth="1"/>
    <col min="10458" max="10458" width="9.140625" style="47"/>
    <col min="10459" max="10459" width="0.85546875" style="47" customWidth="1"/>
    <col min="10460" max="10460" width="9.140625" style="47"/>
    <col min="10461" max="10461" width="1" style="47" customWidth="1"/>
    <col min="10462" max="10462" width="9.140625" style="47"/>
    <col min="10463" max="10463" width="1" style="47" customWidth="1"/>
    <col min="10464" max="10464" width="8.7109375" style="47" bestFit="1" customWidth="1"/>
    <col min="10465" max="10465" width="10.28515625" style="47" bestFit="1" customWidth="1"/>
    <col min="10466" max="10467" width="10.42578125" style="47" bestFit="1" customWidth="1"/>
    <col min="10468" max="10468" width="14" style="47" bestFit="1" customWidth="1"/>
    <col min="10469" max="10469" width="12" style="47" bestFit="1" customWidth="1"/>
    <col min="10470" max="10470" width="10.28515625" style="47" bestFit="1" customWidth="1"/>
    <col min="10471" max="10471" width="8.7109375" style="47" bestFit="1" customWidth="1"/>
    <col min="10472" max="10472" width="0.85546875" style="47" customWidth="1"/>
    <col min="10473" max="10473" width="12.42578125" style="47" customWidth="1"/>
    <col min="10474" max="10474" width="10" style="47" customWidth="1"/>
    <col min="10475" max="10475" width="10.5703125" style="47" bestFit="1" customWidth="1"/>
    <col min="10476" max="10476" width="7.85546875" style="47" bestFit="1" customWidth="1"/>
    <col min="10477" max="10477" width="8.7109375" style="47" bestFit="1" customWidth="1"/>
    <col min="10478" max="10710" width="9.140625" style="47"/>
    <col min="10711" max="10711" width="12.85546875" style="47" customWidth="1"/>
    <col min="10712" max="10712" width="9.140625" style="47"/>
    <col min="10713" max="10713" width="0.85546875" style="47" customWidth="1"/>
    <col min="10714" max="10714" width="9.140625" style="47"/>
    <col min="10715" max="10715" width="0.85546875" style="47" customWidth="1"/>
    <col min="10716" max="10716" width="9.140625" style="47"/>
    <col min="10717" max="10717" width="1" style="47" customWidth="1"/>
    <col min="10718" max="10718" width="9.140625" style="47"/>
    <col min="10719" max="10719" width="1" style="47" customWidth="1"/>
    <col min="10720" max="10720" width="8.7109375" style="47" bestFit="1" customWidth="1"/>
    <col min="10721" max="10721" width="10.28515625" style="47" bestFit="1" customWidth="1"/>
    <col min="10722" max="10723" width="10.42578125" style="47" bestFit="1" customWidth="1"/>
    <col min="10724" max="10724" width="14" style="47" bestFit="1" customWidth="1"/>
    <col min="10725" max="10725" width="12" style="47" bestFit="1" customWidth="1"/>
    <col min="10726" max="10726" width="10.28515625" style="47" bestFit="1" customWidth="1"/>
    <col min="10727" max="10727" width="8.7109375" style="47" bestFit="1" customWidth="1"/>
    <col min="10728" max="10728" width="0.85546875" style="47" customWidth="1"/>
    <col min="10729" max="10729" width="12.42578125" style="47" customWidth="1"/>
    <col min="10730" max="10730" width="10" style="47" customWidth="1"/>
    <col min="10731" max="10731" width="10.5703125" style="47" bestFit="1" customWidth="1"/>
    <col min="10732" max="10732" width="7.85546875" style="47" bestFit="1" customWidth="1"/>
    <col min="10733" max="10733" width="8.7109375" style="47" bestFit="1" customWidth="1"/>
    <col min="10734" max="10966" width="9.140625" style="47"/>
    <col min="10967" max="10967" width="12.85546875" style="47" customWidth="1"/>
    <col min="10968" max="10968" width="9.140625" style="47"/>
    <col min="10969" max="10969" width="0.85546875" style="47" customWidth="1"/>
    <col min="10970" max="10970" width="9.140625" style="47"/>
    <col min="10971" max="10971" width="0.85546875" style="47" customWidth="1"/>
    <col min="10972" max="10972" width="9.140625" style="47"/>
    <col min="10973" max="10973" width="1" style="47" customWidth="1"/>
    <col min="10974" max="10974" width="9.140625" style="47"/>
    <col min="10975" max="10975" width="1" style="47" customWidth="1"/>
    <col min="10976" max="10976" width="8.7109375" style="47" bestFit="1" customWidth="1"/>
    <col min="10977" max="10977" width="10.28515625" style="47" bestFit="1" customWidth="1"/>
    <col min="10978" max="10979" width="10.42578125" style="47" bestFit="1" customWidth="1"/>
    <col min="10980" max="10980" width="14" style="47" bestFit="1" customWidth="1"/>
    <col min="10981" max="10981" width="12" style="47" bestFit="1" customWidth="1"/>
    <col min="10982" max="10982" width="10.28515625" style="47" bestFit="1" customWidth="1"/>
    <col min="10983" max="10983" width="8.7109375" style="47" bestFit="1" customWidth="1"/>
    <col min="10984" max="10984" width="0.85546875" style="47" customWidth="1"/>
    <col min="10985" max="10985" width="12.42578125" style="47" customWidth="1"/>
    <col min="10986" max="10986" width="10" style="47" customWidth="1"/>
    <col min="10987" max="10987" width="10.5703125" style="47" bestFit="1" customWidth="1"/>
    <col min="10988" max="10988" width="7.85546875" style="47" bestFit="1" customWidth="1"/>
    <col min="10989" max="10989" width="8.7109375" style="47" bestFit="1" customWidth="1"/>
    <col min="10990" max="11222" width="9.140625" style="47"/>
    <col min="11223" max="11223" width="12.85546875" style="47" customWidth="1"/>
    <col min="11224" max="11224" width="9.140625" style="47"/>
    <col min="11225" max="11225" width="0.85546875" style="47" customWidth="1"/>
    <col min="11226" max="11226" width="9.140625" style="47"/>
    <col min="11227" max="11227" width="0.85546875" style="47" customWidth="1"/>
    <col min="11228" max="11228" width="9.140625" style="47"/>
    <col min="11229" max="11229" width="1" style="47" customWidth="1"/>
    <col min="11230" max="11230" width="9.140625" style="47"/>
    <col min="11231" max="11231" width="1" style="47" customWidth="1"/>
    <col min="11232" max="11232" width="8.7109375" style="47" bestFit="1" customWidth="1"/>
    <col min="11233" max="11233" width="10.28515625" style="47" bestFit="1" customWidth="1"/>
    <col min="11234" max="11235" width="10.42578125" style="47" bestFit="1" customWidth="1"/>
    <col min="11236" max="11236" width="14" style="47" bestFit="1" customWidth="1"/>
    <col min="11237" max="11237" width="12" style="47" bestFit="1" customWidth="1"/>
    <col min="11238" max="11238" width="10.28515625" style="47" bestFit="1" customWidth="1"/>
    <col min="11239" max="11239" width="8.7109375" style="47" bestFit="1" customWidth="1"/>
    <col min="11240" max="11240" width="0.85546875" style="47" customWidth="1"/>
    <col min="11241" max="11241" width="12.42578125" style="47" customWidth="1"/>
    <col min="11242" max="11242" width="10" style="47" customWidth="1"/>
    <col min="11243" max="11243" width="10.5703125" style="47" bestFit="1" customWidth="1"/>
    <col min="11244" max="11244" width="7.85546875" style="47" bestFit="1" customWidth="1"/>
    <col min="11245" max="11245" width="8.7109375" style="47" bestFit="1" customWidth="1"/>
    <col min="11246" max="11478" width="9.140625" style="47"/>
    <col min="11479" max="11479" width="12.85546875" style="47" customWidth="1"/>
    <col min="11480" max="11480" width="9.140625" style="47"/>
    <col min="11481" max="11481" width="0.85546875" style="47" customWidth="1"/>
    <col min="11482" max="11482" width="9.140625" style="47"/>
    <col min="11483" max="11483" width="0.85546875" style="47" customWidth="1"/>
    <col min="11484" max="11484" width="9.140625" style="47"/>
    <col min="11485" max="11485" width="1" style="47" customWidth="1"/>
    <col min="11486" max="11486" width="9.140625" style="47"/>
    <col min="11487" max="11487" width="1" style="47" customWidth="1"/>
    <col min="11488" max="11488" width="8.7109375" style="47" bestFit="1" customWidth="1"/>
    <col min="11489" max="11489" width="10.28515625" style="47" bestFit="1" customWidth="1"/>
    <col min="11490" max="11491" width="10.42578125" style="47" bestFit="1" customWidth="1"/>
    <col min="11492" max="11492" width="14" style="47" bestFit="1" customWidth="1"/>
    <col min="11493" max="11493" width="12" style="47" bestFit="1" customWidth="1"/>
    <col min="11494" max="11494" width="10.28515625" style="47" bestFit="1" customWidth="1"/>
    <col min="11495" max="11495" width="8.7109375" style="47" bestFit="1" customWidth="1"/>
    <col min="11496" max="11496" width="0.85546875" style="47" customWidth="1"/>
    <col min="11497" max="11497" width="12.42578125" style="47" customWidth="1"/>
    <col min="11498" max="11498" width="10" style="47" customWidth="1"/>
    <col min="11499" max="11499" width="10.5703125" style="47" bestFit="1" customWidth="1"/>
    <col min="11500" max="11500" width="7.85546875" style="47" bestFit="1" customWidth="1"/>
    <col min="11501" max="11501" width="8.7109375" style="47" bestFit="1" customWidth="1"/>
    <col min="11502" max="11734" width="9.140625" style="47"/>
    <col min="11735" max="11735" width="12.85546875" style="47" customWidth="1"/>
    <col min="11736" max="11736" width="9.140625" style="47"/>
    <col min="11737" max="11737" width="0.85546875" style="47" customWidth="1"/>
    <col min="11738" max="11738" width="9.140625" style="47"/>
    <col min="11739" max="11739" width="0.85546875" style="47" customWidth="1"/>
    <col min="11740" max="11740" width="9.140625" style="47"/>
    <col min="11741" max="11741" width="1" style="47" customWidth="1"/>
    <col min="11742" max="11742" width="9.140625" style="47"/>
    <col min="11743" max="11743" width="1" style="47" customWidth="1"/>
    <col min="11744" max="11744" width="8.7109375" style="47" bestFit="1" customWidth="1"/>
    <col min="11745" max="11745" width="10.28515625" style="47" bestFit="1" customWidth="1"/>
    <col min="11746" max="11747" width="10.42578125" style="47" bestFit="1" customWidth="1"/>
    <col min="11748" max="11748" width="14" style="47" bestFit="1" customWidth="1"/>
    <col min="11749" max="11749" width="12" style="47" bestFit="1" customWidth="1"/>
    <col min="11750" max="11750" width="10.28515625" style="47" bestFit="1" customWidth="1"/>
    <col min="11751" max="11751" width="8.7109375" style="47" bestFit="1" customWidth="1"/>
    <col min="11752" max="11752" width="0.85546875" style="47" customWidth="1"/>
    <col min="11753" max="11753" width="12.42578125" style="47" customWidth="1"/>
    <col min="11754" max="11754" width="10" style="47" customWidth="1"/>
    <col min="11755" max="11755" width="10.5703125" style="47" bestFit="1" customWidth="1"/>
    <col min="11756" max="11756" width="7.85546875" style="47" bestFit="1" customWidth="1"/>
    <col min="11757" max="11757" width="8.7109375" style="47" bestFit="1" customWidth="1"/>
    <col min="11758" max="11990" width="9.140625" style="47"/>
    <col min="11991" max="11991" width="12.85546875" style="47" customWidth="1"/>
    <col min="11992" max="11992" width="9.140625" style="47"/>
    <col min="11993" max="11993" width="0.85546875" style="47" customWidth="1"/>
    <col min="11994" max="11994" width="9.140625" style="47"/>
    <col min="11995" max="11995" width="0.85546875" style="47" customWidth="1"/>
    <col min="11996" max="11996" width="9.140625" style="47"/>
    <col min="11997" max="11997" width="1" style="47" customWidth="1"/>
    <col min="11998" max="11998" width="9.140625" style="47"/>
    <col min="11999" max="11999" width="1" style="47" customWidth="1"/>
    <col min="12000" max="12000" width="8.7109375" style="47" bestFit="1" customWidth="1"/>
    <col min="12001" max="12001" width="10.28515625" style="47" bestFit="1" customWidth="1"/>
    <col min="12002" max="12003" width="10.42578125" style="47" bestFit="1" customWidth="1"/>
    <col min="12004" max="12004" width="14" style="47" bestFit="1" customWidth="1"/>
    <col min="12005" max="12005" width="12" style="47" bestFit="1" customWidth="1"/>
    <col min="12006" max="12006" width="10.28515625" style="47" bestFit="1" customWidth="1"/>
    <col min="12007" max="12007" width="8.7109375" style="47" bestFit="1" customWidth="1"/>
    <col min="12008" max="12008" width="0.85546875" style="47" customWidth="1"/>
    <col min="12009" max="12009" width="12.42578125" style="47" customWidth="1"/>
    <col min="12010" max="12010" width="10" style="47" customWidth="1"/>
    <col min="12011" max="12011" width="10.5703125" style="47" bestFit="1" customWidth="1"/>
    <col min="12012" max="12012" width="7.85546875" style="47" bestFit="1" customWidth="1"/>
    <col min="12013" max="12013" width="8.7109375" style="47" bestFit="1" customWidth="1"/>
    <col min="12014" max="12246" width="9.140625" style="47"/>
    <col min="12247" max="12247" width="12.85546875" style="47" customWidth="1"/>
    <col min="12248" max="12248" width="9.140625" style="47"/>
    <col min="12249" max="12249" width="0.85546875" style="47" customWidth="1"/>
    <col min="12250" max="12250" width="9.140625" style="47"/>
    <col min="12251" max="12251" width="0.85546875" style="47" customWidth="1"/>
    <col min="12252" max="12252" width="9.140625" style="47"/>
    <col min="12253" max="12253" width="1" style="47" customWidth="1"/>
    <col min="12254" max="12254" width="9.140625" style="47"/>
    <col min="12255" max="12255" width="1" style="47" customWidth="1"/>
    <col min="12256" max="12256" width="8.7109375" style="47" bestFit="1" customWidth="1"/>
    <col min="12257" max="12257" width="10.28515625" style="47" bestFit="1" customWidth="1"/>
    <col min="12258" max="12259" width="10.42578125" style="47" bestFit="1" customWidth="1"/>
    <col min="12260" max="12260" width="14" style="47" bestFit="1" customWidth="1"/>
    <col min="12261" max="12261" width="12" style="47" bestFit="1" customWidth="1"/>
    <col min="12262" max="12262" width="10.28515625" style="47" bestFit="1" customWidth="1"/>
    <col min="12263" max="12263" width="8.7109375" style="47" bestFit="1" customWidth="1"/>
    <col min="12264" max="12264" width="0.85546875" style="47" customWidth="1"/>
    <col min="12265" max="12265" width="12.42578125" style="47" customWidth="1"/>
    <col min="12266" max="12266" width="10" style="47" customWidth="1"/>
    <col min="12267" max="12267" width="10.5703125" style="47" bestFit="1" customWidth="1"/>
    <col min="12268" max="12268" width="7.85546875" style="47" bestFit="1" customWidth="1"/>
    <col min="12269" max="12269" width="8.7109375" style="47" bestFit="1" customWidth="1"/>
    <col min="12270" max="12502" width="9.140625" style="47"/>
    <col min="12503" max="12503" width="12.85546875" style="47" customWidth="1"/>
    <col min="12504" max="12504" width="9.140625" style="47"/>
    <col min="12505" max="12505" width="0.85546875" style="47" customWidth="1"/>
    <col min="12506" max="12506" width="9.140625" style="47"/>
    <col min="12507" max="12507" width="0.85546875" style="47" customWidth="1"/>
    <col min="12508" max="12508" width="9.140625" style="47"/>
    <col min="12509" max="12509" width="1" style="47" customWidth="1"/>
    <col min="12510" max="12510" width="9.140625" style="47"/>
    <col min="12511" max="12511" width="1" style="47" customWidth="1"/>
    <col min="12512" max="12512" width="8.7109375" style="47" bestFit="1" customWidth="1"/>
    <col min="12513" max="12513" width="10.28515625" style="47" bestFit="1" customWidth="1"/>
    <col min="12514" max="12515" width="10.42578125" style="47" bestFit="1" customWidth="1"/>
    <col min="12516" max="12516" width="14" style="47" bestFit="1" customWidth="1"/>
    <col min="12517" max="12517" width="12" style="47" bestFit="1" customWidth="1"/>
    <col min="12518" max="12518" width="10.28515625" style="47" bestFit="1" customWidth="1"/>
    <col min="12519" max="12519" width="8.7109375" style="47" bestFit="1" customWidth="1"/>
    <col min="12520" max="12520" width="0.85546875" style="47" customWidth="1"/>
    <col min="12521" max="12521" width="12.42578125" style="47" customWidth="1"/>
    <col min="12522" max="12522" width="10" style="47" customWidth="1"/>
    <col min="12523" max="12523" width="10.5703125" style="47" bestFit="1" customWidth="1"/>
    <col min="12524" max="12524" width="7.85546875" style="47" bestFit="1" customWidth="1"/>
    <col min="12525" max="12525" width="8.7109375" style="47" bestFit="1" customWidth="1"/>
    <col min="12526" max="12758" width="9.140625" style="47"/>
    <col min="12759" max="12759" width="12.85546875" style="47" customWidth="1"/>
    <col min="12760" max="12760" width="9.140625" style="47"/>
    <col min="12761" max="12761" width="0.85546875" style="47" customWidth="1"/>
    <col min="12762" max="12762" width="9.140625" style="47"/>
    <col min="12763" max="12763" width="0.85546875" style="47" customWidth="1"/>
    <col min="12764" max="12764" width="9.140625" style="47"/>
    <col min="12765" max="12765" width="1" style="47" customWidth="1"/>
    <col min="12766" max="12766" width="9.140625" style="47"/>
    <col min="12767" max="12767" width="1" style="47" customWidth="1"/>
    <col min="12768" max="12768" width="8.7109375" style="47" bestFit="1" customWidth="1"/>
    <col min="12769" max="12769" width="10.28515625" style="47" bestFit="1" customWidth="1"/>
    <col min="12770" max="12771" width="10.42578125" style="47" bestFit="1" customWidth="1"/>
    <col min="12772" max="12772" width="14" style="47" bestFit="1" customWidth="1"/>
    <col min="12773" max="12773" width="12" style="47" bestFit="1" customWidth="1"/>
    <col min="12774" max="12774" width="10.28515625" style="47" bestFit="1" customWidth="1"/>
    <col min="12775" max="12775" width="8.7109375" style="47" bestFit="1" customWidth="1"/>
    <col min="12776" max="12776" width="0.85546875" style="47" customWidth="1"/>
    <col min="12777" max="12777" width="12.42578125" style="47" customWidth="1"/>
    <col min="12778" max="12778" width="10" style="47" customWidth="1"/>
    <col min="12779" max="12779" width="10.5703125" style="47" bestFit="1" customWidth="1"/>
    <col min="12780" max="12780" width="7.85546875" style="47" bestFit="1" customWidth="1"/>
    <col min="12781" max="12781" width="8.7109375" style="47" bestFit="1" customWidth="1"/>
    <col min="12782" max="13014" width="9.140625" style="47"/>
    <col min="13015" max="13015" width="12.85546875" style="47" customWidth="1"/>
    <col min="13016" max="13016" width="9.140625" style="47"/>
    <col min="13017" max="13017" width="0.85546875" style="47" customWidth="1"/>
    <col min="13018" max="13018" width="9.140625" style="47"/>
    <col min="13019" max="13019" width="0.85546875" style="47" customWidth="1"/>
    <col min="13020" max="13020" width="9.140625" style="47"/>
    <col min="13021" max="13021" width="1" style="47" customWidth="1"/>
    <col min="13022" max="13022" width="9.140625" style="47"/>
    <col min="13023" max="13023" width="1" style="47" customWidth="1"/>
    <col min="13024" max="13024" width="8.7109375" style="47" bestFit="1" customWidth="1"/>
    <col min="13025" max="13025" width="10.28515625" style="47" bestFit="1" customWidth="1"/>
    <col min="13026" max="13027" width="10.42578125" style="47" bestFit="1" customWidth="1"/>
    <col min="13028" max="13028" width="14" style="47" bestFit="1" customWidth="1"/>
    <col min="13029" max="13029" width="12" style="47" bestFit="1" customWidth="1"/>
    <col min="13030" max="13030" width="10.28515625" style="47" bestFit="1" customWidth="1"/>
    <col min="13031" max="13031" width="8.7109375" style="47" bestFit="1" customWidth="1"/>
    <col min="13032" max="13032" width="0.85546875" style="47" customWidth="1"/>
    <col min="13033" max="13033" width="12.42578125" style="47" customWidth="1"/>
    <col min="13034" max="13034" width="10" style="47" customWidth="1"/>
    <col min="13035" max="13035" width="10.5703125" style="47" bestFit="1" customWidth="1"/>
    <col min="13036" max="13036" width="7.85546875" style="47" bestFit="1" customWidth="1"/>
    <col min="13037" max="13037" width="8.7109375" style="47" bestFit="1" customWidth="1"/>
    <col min="13038" max="13270" width="9.140625" style="47"/>
    <col min="13271" max="13271" width="12.85546875" style="47" customWidth="1"/>
    <col min="13272" max="13272" width="9.140625" style="47"/>
    <col min="13273" max="13273" width="0.85546875" style="47" customWidth="1"/>
    <col min="13274" max="13274" width="9.140625" style="47"/>
    <col min="13275" max="13275" width="0.85546875" style="47" customWidth="1"/>
    <col min="13276" max="13276" width="9.140625" style="47"/>
    <col min="13277" max="13277" width="1" style="47" customWidth="1"/>
    <col min="13278" max="13278" width="9.140625" style="47"/>
    <col min="13279" max="13279" width="1" style="47" customWidth="1"/>
    <col min="13280" max="13280" width="8.7109375" style="47" bestFit="1" customWidth="1"/>
    <col min="13281" max="13281" width="10.28515625" style="47" bestFit="1" customWidth="1"/>
    <col min="13282" max="13283" width="10.42578125" style="47" bestFit="1" customWidth="1"/>
    <col min="13284" max="13284" width="14" style="47" bestFit="1" customWidth="1"/>
    <col min="13285" max="13285" width="12" style="47" bestFit="1" customWidth="1"/>
    <col min="13286" max="13286" width="10.28515625" style="47" bestFit="1" customWidth="1"/>
    <col min="13287" max="13287" width="8.7109375" style="47" bestFit="1" customWidth="1"/>
    <col min="13288" max="13288" width="0.85546875" style="47" customWidth="1"/>
    <col min="13289" max="13289" width="12.42578125" style="47" customWidth="1"/>
    <col min="13290" max="13290" width="10" style="47" customWidth="1"/>
    <col min="13291" max="13291" width="10.5703125" style="47" bestFit="1" customWidth="1"/>
    <col min="13292" max="13292" width="7.85546875" style="47" bestFit="1" customWidth="1"/>
    <col min="13293" max="13293" width="8.7109375" style="47" bestFit="1" customWidth="1"/>
    <col min="13294" max="13526" width="9.140625" style="47"/>
    <col min="13527" max="13527" width="12.85546875" style="47" customWidth="1"/>
    <col min="13528" max="13528" width="9.140625" style="47"/>
    <col min="13529" max="13529" width="0.85546875" style="47" customWidth="1"/>
    <col min="13530" max="13530" width="9.140625" style="47"/>
    <col min="13531" max="13531" width="0.85546875" style="47" customWidth="1"/>
    <col min="13532" max="13532" width="9.140625" style="47"/>
    <col min="13533" max="13533" width="1" style="47" customWidth="1"/>
    <col min="13534" max="13534" width="9.140625" style="47"/>
    <col min="13535" max="13535" width="1" style="47" customWidth="1"/>
    <col min="13536" max="13536" width="8.7109375" style="47" bestFit="1" customWidth="1"/>
    <col min="13537" max="13537" width="10.28515625" style="47" bestFit="1" customWidth="1"/>
    <col min="13538" max="13539" width="10.42578125" style="47" bestFit="1" customWidth="1"/>
    <col min="13540" max="13540" width="14" style="47" bestFit="1" customWidth="1"/>
    <col min="13541" max="13541" width="12" style="47" bestFit="1" customWidth="1"/>
    <col min="13542" max="13542" width="10.28515625" style="47" bestFit="1" customWidth="1"/>
    <col min="13543" max="13543" width="8.7109375" style="47" bestFit="1" customWidth="1"/>
    <col min="13544" max="13544" width="0.85546875" style="47" customWidth="1"/>
    <col min="13545" max="13545" width="12.42578125" style="47" customWidth="1"/>
    <col min="13546" max="13546" width="10" style="47" customWidth="1"/>
    <col min="13547" max="13547" width="10.5703125" style="47" bestFit="1" customWidth="1"/>
    <col min="13548" max="13548" width="7.85546875" style="47" bestFit="1" customWidth="1"/>
    <col min="13549" max="13549" width="8.7109375" style="47" bestFit="1" customWidth="1"/>
    <col min="13550" max="13782" width="9.140625" style="47"/>
    <col min="13783" max="13783" width="12.85546875" style="47" customWidth="1"/>
    <col min="13784" max="13784" width="9.140625" style="47"/>
    <col min="13785" max="13785" width="0.85546875" style="47" customWidth="1"/>
    <col min="13786" max="13786" width="9.140625" style="47"/>
    <col min="13787" max="13787" width="0.85546875" style="47" customWidth="1"/>
    <col min="13788" max="13788" width="9.140625" style="47"/>
    <col min="13789" max="13789" width="1" style="47" customWidth="1"/>
    <col min="13790" max="13790" width="9.140625" style="47"/>
    <col min="13791" max="13791" width="1" style="47" customWidth="1"/>
    <col min="13792" max="13792" width="8.7109375" style="47" bestFit="1" customWidth="1"/>
    <col min="13793" max="13793" width="10.28515625" style="47" bestFit="1" customWidth="1"/>
    <col min="13794" max="13795" width="10.42578125" style="47" bestFit="1" customWidth="1"/>
    <col min="13796" max="13796" width="14" style="47" bestFit="1" customWidth="1"/>
    <col min="13797" max="13797" width="12" style="47" bestFit="1" customWidth="1"/>
    <col min="13798" max="13798" width="10.28515625" style="47" bestFit="1" customWidth="1"/>
    <col min="13799" max="13799" width="8.7109375" style="47" bestFit="1" customWidth="1"/>
    <col min="13800" max="13800" width="0.85546875" style="47" customWidth="1"/>
    <col min="13801" max="13801" width="12.42578125" style="47" customWidth="1"/>
    <col min="13802" max="13802" width="10" style="47" customWidth="1"/>
    <col min="13803" max="13803" width="10.5703125" style="47" bestFit="1" customWidth="1"/>
    <col min="13804" max="13804" width="7.85546875" style="47" bestFit="1" customWidth="1"/>
    <col min="13805" max="13805" width="8.7109375" style="47" bestFit="1" customWidth="1"/>
    <col min="13806" max="14038" width="9.140625" style="47"/>
    <col min="14039" max="14039" width="12.85546875" style="47" customWidth="1"/>
    <col min="14040" max="14040" width="9.140625" style="47"/>
    <col min="14041" max="14041" width="0.85546875" style="47" customWidth="1"/>
    <col min="14042" max="14042" width="9.140625" style="47"/>
    <col min="14043" max="14043" width="0.85546875" style="47" customWidth="1"/>
    <col min="14044" max="14044" width="9.140625" style="47"/>
    <col min="14045" max="14045" width="1" style="47" customWidth="1"/>
    <col min="14046" max="14046" width="9.140625" style="47"/>
    <col min="14047" max="14047" width="1" style="47" customWidth="1"/>
    <col min="14048" max="14048" width="8.7109375" style="47" bestFit="1" customWidth="1"/>
    <col min="14049" max="14049" width="10.28515625" style="47" bestFit="1" customWidth="1"/>
    <col min="14050" max="14051" width="10.42578125" style="47" bestFit="1" customWidth="1"/>
    <col min="14052" max="14052" width="14" style="47" bestFit="1" customWidth="1"/>
    <col min="14053" max="14053" width="12" style="47" bestFit="1" customWidth="1"/>
    <col min="14054" max="14054" width="10.28515625" style="47" bestFit="1" customWidth="1"/>
    <col min="14055" max="14055" width="8.7109375" style="47" bestFit="1" customWidth="1"/>
    <col min="14056" max="14056" width="0.85546875" style="47" customWidth="1"/>
    <col min="14057" max="14057" width="12.42578125" style="47" customWidth="1"/>
    <col min="14058" max="14058" width="10" style="47" customWidth="1"/>
    <col min="14059" max="14059" width="10.5703125" style="47" bestFit="1" customWidth="1"/>
    <col min="14060" max="14060" width="7.85546875" style="47" bestFit="1" customWidth="1"/>
    <col min="14061" max="14061" width="8.7109375" style="47" bestFit="1" customWidth="1"/>
    <col min="14062" max="14294" width="9.140625" style="47"/>
    <col min="14295" max="14295" width="12.85546875" style="47" customWidth="1"/>
    <col min="14296" max="14296" width="9.140625" style="47"/>
    <col min="14297" max="14297" width="0.85546875" style="47" customWidth="1"/>
    <col min="14298" max="14298" width="9.140625" style="47"/>
    <col min="14299" max="14299" width="0.85546875" style="47" customWidth="1"/>
    <col min="14300" max="14300" width="9.140625" style="47"/>
    <col min="14301" max="14301" width="1" style="47" customWidth="1"/>
    <col min="14302" max="14302" width="9.140625" style="47"/>
    <col min="14303" max="14303" width="1" style="47" customWidth="1"/>
    <col min="14304" max="14304" width="8.7109375" style="47" bestFit="1" customWidth="1"/>
    <col min="14305" max="14305" width="10.28515625" style="47" bestFit="1" customWidth="1"/>
    <col min="14306" max="14307" width="10.42578125" style="47" bestFit="1" customWidth="1"/>
    <col min="14308" max="14308" width="14" style="47" bestFit="1" customWidth="1"/>
    <col min="14309" max="14309" width="12" style="47" bestFit="1" customWidth="1"/>
    <col min="14310" max="14310" width="10.28515625" style="47" bestFit="1" customWidth="1"/>
    <col min="14311" max="14311" width="8.7109375" style="47" bestFit="1" customWidth="1"/>
    <col min="14312" max="14312" width="0.85546875" style="47" customWidth="1"/>
    <col min="14313" max="14313" width="12.42578125" style="47" customWidth="1"/>
    <col min="14314" max="14314" width="10" style="47" customWidth="1"/>
    <col min="14315" max="14315" width="10.5703125" style="47" bestFit="1" customWidth="1"/>
    <col min="14316" max="14316" width="7.85546875" style="47" bestFit="1" customWidth="1"/>
    <col min="14317" max="14317" width="8.7109375" style="47" bestFit="1" customWidth="1"/>
    <col min="14318" max="14550" width="9.140625" style="47"/>
    <col min="14551" max="14551" width="12.85546875" style="47" customWidth="1"/>
    <col min="14552" max="14552" width="9.140625" style="47"/>
    <col min="14553" max="14553" width="0.85546875" style="47" customWidth="1"/>
    <col min="14554" max="14554" width="9.140625" style="47"/>
    <col min="14555" max="14555" width="0.85546875" style="47" customWidth="1"/>
    <col min="14556" max="14556" width="9.140625" style="47"/>
    <col min="14557" max="14557" width="1" style="47" customWidth="1"/>
    <col min="14558" max="14558" width="9.140625" style="47"/>
    <col min="14559" max="14559" width="1" style="47" customWidth="1"/>
    <col min="14560" max="14560" width="8.7109375" style="47" bestFit="1" customWidth="1"/>
    <col min="14561" max="14561" width="10.28515625" style="47" bestFit="1" customWidth="1"/>
    <col min="14562" max="14563" width="10.42578125" style="47" bestFit="1" customWidth="1"/>
    <col min="14564" max="14564" width="14" style="47" bestFit="1" customWidth="1"/>
    <col min="14565" max="14565" width="12" style="47" bestFit="1" customWidth="1"/>
    <col min="14566" max="14566" width="10.28515625" style="47" bestFit="1" customWidth="1"/>
    <col min="14567" max="14567" width="8.7109375" style="47" bestFit="1" customWidth="1"/>
    <col min="14568" max="14568" width="0.85546875" style="47" customWidth="1"/>
    <col min="14569" max="14569" width="12.42578125" style="47" customWidth="1"/>
    <col min="14570" max="14570" width="10" style="47" customWidth="1"/>
    <col min="14571" max="14571" width="10.5703125" style="47" bestFit="1" customWidth="1"/>
    <col min="14572" max="14572" width="7.85546875" style="47" bestFit="1" customWidth="1"/>
    <col min="14573" max="14573" width="8.7109375" style="47" bestFit="1" customWidth="1"/>
    <col min="14574" max="14806" width="9.140625" style="47"/>
    <col min="14807" max="14807" width="12.85546875" style="47" customWidth="1"/>
    <col min="14808" max="14808" width="9.140625" style="47"/>
    <col min="14809" max="14809" width="0.85546875" style="47" customWidth="1"/>
    <col min="14810" max="14810" width="9.140625" style="47"/>
    <col min="14811" max="14811" width="0.85546875" style="47" customWidth="1"/>
    <col min="14812" max="14812" width="9.140625" style="47"/>
    <col min="14813" max="14813" width="1" style="47" customWidth="1"/>
    <col min="14814" max="14814" width="9.140625" style="47"/>
    <col min="14815" max="14815" width="1" style="47" customWidth="1"/>
    <col min="14816" max="14816" width="8.7109375" style="47" bestFit="1" customWidth="1"/>
    <col min="14817" max="14817" width="10.28515625" style="47" bestFit="1" customWidth="1"/>
    <col min="14818" max="14819" width="10.42578125" style="47" bestFit="1" customWidth="1"/>
    <col min="14820" max="14820" width="14" style="47" bestFit="1" customWidth="1"/>
    <col min="14821" max="14821" width="12" style="47" bestFit="1" customWidth="1"/>
    <col min="14822" max="14822" width="10.28515625" style="47" bestFit="1" customWidth="1"/>
    <col min="14823" max="14823" width="8.7109375" style="47" bestFit="1" customWidth="1"/>
    <col min="14824" max="14824" width="0.85546875" style="47" customWidth="1"/>
    <col min="14825" max="14825" width="12.42578125" style="47" customWidth="1"/>
    <col min="14826" max="14826" width="10" style="47" customWidth="1"/>
    <col min="14827" max="14827" width="10.5703125" style="47" bestFit="1" customWidth="1"/>
    <col min="14828" max="14828" width="7.85546875" style="47" bestFit="1" customWidth="1"/>
    <col min="14829" max="14829" width="8.7109375" style="47" bestFit="1" customWidth="1"/>
    <col min="14830" max="15062" width="9.140625" style="47"/>
    <col min="15063" max="15063" width="12.85546875" style="47" customWidth="1"/>
    <col min="15064" max="15064" width="9.140625" style="47"/>
    <col min="15065" max="15065" width="0.85546875" style="47" customWidth="1"/>
    <col min="15066" max="15066" width="9.140625" style="47"/>
    <col min="15067" max="15067" width="0.85546875" style="47" customWidth="1"/>
    <col min="15068" max="15068" width="9.140625" style="47"/>
    <col min="15069" max="15069" width="1" style="47" customWidth="1"/>
    <col min="15070" max="15070" width="9.140625" style="47"/>
    <col min="15071" max="15071" width="1" style="47" customWidth="1"/>
    <col min="15072" max="15072" width="8.7109375" style="47" bestFit="1" customWidth="1"/>
    <col min="15073" max="15073" width="10.28515625" style="47" bestFit="1" customWidth="1"/>
    <col min="15074" max="15075" width="10.42578125" style="47" bestFit="1" customWidth="1"/>
    <col min="15076" max="15076" width="14" style="47" bestFit="1" customWidth="1"/>
    <col min="15077" max="15077" width="12" style="47" bestFit="1" customWidth="1"/>
    <col min="15078" max="15078" width="10.28515625" style="47" bestFit="1" customWidth="1"/>
    <col min="15079" max="15079" width="8.7109375" style="47" bestFit="1" customWidth="1"/>
    <col min="15080" max="15080" width="0.85546875" style="47" customWidth="1"/>
    <col min="15081" max="15081" width="12.42578125" style="47" customWidth="1"/>
    <col min="15082" max="15082" width="10" style="47" customWidth="1"/>
    <col min="15083" max="15083" width="10.5703125" style="47" bestFit="1" customWidth="1"/>
    <col min="15084" max="15084" width="7.85546875" style="47" bestFit="1" customWidth="1"/>
    <col min="15085" max="15085" width="8.7109375" style="47" bestFit="1" customWidth="1"/>
    <col min="15086" max="15318" width="9.140625" style="47"/>
    <col min="15319" max="15319" width="12.85546875" style="47" customWidth="1"/>
    <col min="15320" max="15320" width="9.140625" style="47"/>
    <col min="15321" max="15321" width="0.85546875" style="47" customWidth="1"/>
    <col min="15322" max="15322" width="9.140625" style="47"/>
    <col min="15323" max="15323" width="0.85546875" style="47" customWidth="1"/>
    <col min="15324" max="15324" width="9.140625" style="47"/>
    <col min="15325" max="15325" width="1" style="47" customWidth="1"/>
    <col min="15326" max="15326" width="9.140625" style="47"/>
    <col min="15327" max="15327" width="1" style="47" customWidth="1"/>
    <col min="15328" max="15328" width="8.7109375" style="47" bestFit="1" customWidth="1"/>
    <col min="15329" max="15329" width="10.28515625" style="47" bestFit="1" customWidth="1"/>
    <col min="15330" max="15331" width="10.42578125" style="47" bestFit="1" customWidth="1"/>
    <col min="15332" max="15332" width="14" style="47" bestFit="1" customWidth="1"/>
    <col min="15333" max="15333" width="12" style="47" bestFit="1" customWidth="1"/>
    <col min="15334" max="15334" width="10.28515625" style="47" bestFit="1" customWidth="1"/>
    <col min="15335" max="15335" width="8.7109375" style="47" bestFit="1" customWidth="1"/>
    <col min="15336" max="15336" width="0.85546875" style="47" customWidth="1"/>
    <col min="15337" max="15337" width="12.42578125" style="47" customWidth="1"/>
    <col min="15338" max="15338" width="10" style="47" customWidth="1"/>
    <col min="15339" max="15339" width="10.5703125" style="47" bestFit="1" customWidth="1"/>
    <col min="15340" max="15340" width="7.85546875" style="47" bestFit="1" customWidth="1"/>
    <col min="15341" max="15341" width="8.7109375" style="47" bestFit="1" customWidth="1"/>
    <col min="15342" max="15574" width="9.140625" style="47"/>
    <col min="15575" max="15575" width="12.85546875" style="47" customWidth="1"/>
    <col min="15576" max="15576" width="9.140625" style="47"/>
    <col min="15577" max="15577" width="0.85546875" style="47" customWidth="1"/>
    <col min="15578" max="15578" width="9.140625" style="47"/>
    <col min="15579" max="15579" width="0.85546875" style="47" customWidth="1"/>
    <col min="15580" max="15580" width="9.140625" style="47"/>
    <col min="15581" max="15581" width="1" style="47" customWidth="1"/>
    <col min="15582" max="15582" width="9.140625" style="47"/>
    <col min="15583" max="15583" width="1" style="47" customWidth="1"/>
    <col min="15584" max="15584" width="8.7109375" style="47" bestFit="1" customWidth="1"/>
    <col min="15585" max="15585" width="10.28515625" style="47" bestFit="1" customWidth="1"/>
    <col min="15586" max="15587" width="10.42578125" style="47" bestFit="1" customWidth="1"/>
    <col min="15588" max="15588" width="14" style="47" bestFit="1" customWidth="1"/>
    <col min="15589" max="15589" width="12" style="47" bestFit="1" customWidth="1"/>
    <col min="15590" max="15590" width="10.28515625" style="47" bestFit="1" customWidth="1"/>
    <col min="15591" max="15591" width="8.7109375" style="47" bestFit="1" customWidth="1"/>
    <col min="15592" max="15592" width="0.85546875" style="47" customWidth="1"/>
    <col min="15593" max="15593" width="12.42578125" style="47" customWidth="1"/>
    <col min="15594" max="15594" width="10" style="47" customWidth="1"/>
    <col min="15595" max="15595" width="10.5703125" style="47" bestFit="1" customWidth="1"/>
    <col min="15596" max="15596" width="7.85546875" style="47" bestFit="1" customWidth="1"/>
    <col min="15597" max="15597" width="8.7109375" style="47" bestFit="1" customWidth="1"/>
    <col min="15598" max="15830" width="9.140625" style="47"/>
    <col min="15831" max="15831" width="12.85546875" style="47" customWidth="1"/>
    <col min="15832" max="15832" width="9.140625" style="47"/>
    <col min="15833" max="15833" width="0.85546875" style="47" customWidth="1"/>
    <col min="15834" max="15834" width="9.140625" style="47"/>
    <col min="15835" max="15835" width="0.85546875" style="47" customWidth="1"/>
    <col min="15836" max="15836" width="9.140625" style="47"/>
    <col min="15837" max="15837" width="1" style="47" customWidth="1"/>
    <col min="15838" max="15838" width="9.140625" style="47"/>
    <col min="15839" max="15839" width="1" style="47" customWidth="1"/>
    <col min="15840" max="15840" width="8.7109375" style="47" bestFit="1" customWidth="1"/>
    <col min="15841" max="15841" width="10.28515625" style="47" bestFit="1" customWidth="1"/>
    <col min="15842" max="15843" width="10.42578125" style="47" bestFit="1" customWidth="1"/>
    <col min="15844" max="15844" width="14" style="47" bestFit="1" customWidth="1"/>
    <col min="15845" max="15845" width="12" style="47" bestFit="1" customWidth="1"/>
    <col min="15846" max="15846" width="10.28515625" style="47" bestFit="1" customWidth="1"/>
    <col min="15847" max="15847" width="8.7109375" style="47" bestFit="1" customWidth="1"/>
    <col min="15848" max="15848" width="0.85546875" style="47" customWidth="1"/>
    <col min="15849" max="15849" width="12.42578125" style="47" customWidth="1"/>
    <col min="15850" max="15850" width="10" style="47" customWidth="1"/>
    <col min="15851" max="15851" width="10.5703125" style="47" bestFit="1" customWidth="1"/>
    <col min="15852" max="15852" width="7.85546875" style="47" bestFit="1" customWidth="1"/>
    <col min="15853" max="15853" width="8.7109375" style="47" bestFit="1" customWidth="1"/>
    <col min="15854" max="16086" width="9.140625" style="47"/>
    <col min="16087" max="16087" width="12.85546875" style="47" customWidth="1"/>
    <col min="16088" max="16088" width="9.140625" style="47"/>
    <col min="16089" max="16089" width="0.85546875" style="47" customWidth="1"/>
    <col min="16090" max="16090" width="9.140625" style="47"/>
    <col min="16091" max="16091" width="0.85546875" style="47" customWidth="1"/>
    <col min="16092" max="16092" width="9.140625" style="47"/>
    <col min="16093" max="16093" width="1" style="47" customWidth="1"/>
    <col min="16094" max="16094" width="9.140625" style="47"/>
    <col min="16095" max="16095" width="1" style="47" customWidth="1"/>
    <col min="16096" max="16096" width="8.7109375" style="47" bestFit="1" customWidth="1"/>
    <col min="16097" max="16097" width="10.28515625" style="47" bestFit="1" customWidth="1"/>
    <col min="16098" max="16099" width="10.42578125" style="47" bestFit="1" customWidth="1"/>
    <col min="16100" max="16100" width="14" style="47" bestFit="1" customWidth="1"/>
    <col min="16101" max="16101" width="12" style="47" bestFit="1" customWidth="1"/>
    <col min="16102" max="16102" width="10.28515625" style="47" bestFit="1" customWidth="1"/>
    <col min="16103" max="16103" width="8.7109375" style="47" bestFit="1" customWidth="1"/>
    <col min="16104" max="16104" width="0.85546875" style="47" customWidth="1"/>
    <col min="16105" max="16105" width="12.42578125" style="47" customWidth="1"/>
    <col min="16106" max="16106" width="10" style="47" customWidth="1"/>
    <col min="16107" max="16107" width="10.5703125" style="47" bestFit="1" customWidth="1"/>
    <col min="16108" max="16108" width="7.85546875" style="47" bestFit="1" customWidth="1"/>
    <col min="16109" max="16109" width="8.7109375" style="47" bestFit="1" customWidth="1"/>
    <col min="16110" max="16367" width="9.140625" style="47"/>
    <col min="16368" max="16369" width="9.140625" style="47" customWidth="1"/>
    <col min="16370" max="16384" width="9.140625" style="47"/>
  </cols>
  <sheetData>
    <row r="1" spans="1:14" s="7" customFormat="1" ht="14.25" x14ac:dyDescent="0.2">
      <c r="A1" s="69" t="s">
        <v>118</v>
      </c>
      <c r="D1" s="138"/>
      <c r="E1" s="147"/>
      <c r="G1" s="147"/>
      <c r="H1" s="138"/>
      <c r="I1" s="147"/>
      <c r="K1" s="46"/>
      <c r="L1" s="6"/>
      <c r="M1" s="6"/>
      <c r="N1" s="6"/>
    </row>
    <row r="2" spans="1:14" s="7" customFormat="1" ht="21" customHeight="1" x14ac:dyDescent="0.2">
      <c r="A2" s="70" t="s">
        <v>127</v>
      </c>
      <c r="B2" s="5"/>
      <c r="C2" s="5"/>
      <c r="D2" s="117"/>
      <c r="E2" s="48"/>
      <c r="F2" s="5"/>
      <c r="G2" s="48"/>
      <c r="H2" s="117"/>
      <c r="I2" s="48"/>
      <c r="J2" s="5"/>
      <c r="K2" s="46"/>
      <c r="L2" s="6"/>
      <c r="M2" s="6"/>
      <c r="N2" s="6"/>
    </row>
    <row r="3" spans="1:14" s="7" customFormat="1" ht="67.5" customHeight="1" x14ac:dyDescent="0.2">
      <c r="A3" s="29"/>
      <c r="B3" s="110" t="s">
        <v>76</v>
      </c>
      <c r="C3" s="178"/>
      <c r="D3" s="110" t="s">
        <v>148</v>
      </c>
      <c r="E3" s="178"/>
      <c r="F3" s="110" t="s">
        <v>77</v>
      </c>
      <c r="G3" s="179"/>
      <c r="H3" s="110" t="s">
        <v>98</v>
      </c>
      <c r="I3" s="178"/>
      <c r="J3" s="110" t="s">
        <v>100</v>
      </c>
      <c r="K3" s="178"/>
      <c r="M3" s="176"/>
      <c r="N3" s="192"/>
    </row>
    <row r="4" spans="1:14" s="138" customFormat="1" ht="22.5" x14ac:dyDescent="0.2">
      <c r="A4" s="54" t="s">
        <v>9</v>
      </c>
      <c r="B4" s="125" t="s">
        <v>25</v>
      </c>
      <c r="C4" s="54"/>
      <c r="D4" s="125" t="s">
        <v>25</v>
      </c>
      <c r="E4" s="54"/>
      <c r="F4" s="125" t="s">
        <v>25</v>
      </c>
      <c r="G4" s="54"/>
      <c r="H4" s="125" t="s">
        <v>25</v>
      </c>
      <c r="I4" s="54"/>
      <c r="J4" s="125" t="s">
        <v>25</v>
      </c>
      <c r="K4" s="54"/>
      <c r="L4" s="177"/>
      <c r="M4" s="156"/>
      <c r="N4" s="173"/>
    </row>
    <row r="5" spans="1:14" s="147" customFormat="1" ht="15" customHeight="1" x14ac:dyDescent="0.2">
      <c r="A5" s="50" t="s">
        <v>17</v>
      </c>
      <c r="B5" s="148" t="s">
        <v>4</v>
      </c>
      <c r="C5" s="148" t="s">
        <v>3</v>
      </c>
      <c r="D5" s="148" t="s">
        <v>4</v>
      </c>
      <c r="E5" s="148" t="s">
        <v>3</v>
      </c>
      <c r="F5" s="148" t="s">
        <v>4</v>
      </c>
      <c r="G5" s="148" t="s">
        <v>3</v>
      </c>
      <c r="H5" s="148" t="s">
        <v>4</v>
      </c>
      <c r="I5" s="148" t="s">
        <v>3</v>
      </c>
      <c r="J5" s="148" t="s">
        <v>4</v>
      </c>
      <c r="K5" s="149"/>
      <c r="L5" s="55"/>
      <c r="M5" s="149"/>
    </row>
    <row r="6" spans="1:14" ht="28.5" customHeight="1" x14ac:dyDescent="0.2">
      <c r="A6" s="108" t="s">
        <v>99</v>
      </c>
      <c r="B6" s="149" t="s">
        <v>4</v>
      </c>
      <c r="C6" s="149" t="s">
        <v>3</v>
      </c>
      <c r="D6" s="225" t="s">
        <v>4</v>
      </c>
      <c r="E6" s="149" t="s">
        <v>3</v>
      </c>
      <c r="F6" s="149" t="s">
        <v>4</v>
      </c>
      <c r="G6" s="149" t="s">
        <v>3</v>
      </c>
      <c r="H6" s="149" t="s">
        <v>4</v>
      </c>
      <c r="I6" s="149" t="s">
        <v>3</v>
      </c>
      <c r="J6" s="149" t="s">
        <v>4</v>
      </c>
      <c r="K6" s="149"/>
      <c r="L6" s="149"/>
      <c r="M6" s="59"/>
      <c r="N6" s="88"/>
    </row>
    <row r="7" spans="1:14" ht="28.5" customHeight="1" x14ac:dyDescent="0.2">
      <c r="A7" s="108" t="s">
        <v>66</v>
      </c>
      <c r="B7" s="149">
        <v>1660708.69</v>
      </c>
      <c r="C7" s="149" t="s">
        <v>3</v>
      </c>
      <c r="D7" s="149">
        <v>731683.07200000004</v>
      </c>
      <c r="E7" s="149" t="s">
        <v>3</v>
      </c>
      <c r="F7" s="149">
        <v>17089515.699999999</v>
      </c>
      <c r="G7" s="149" t="s">
        <v>3</v>
      </c>
      <c r="H7" s="149">
        <v>97822576.799999997</v>
      </c>
      <c r="I7" s="149" t="s">
        <v>3</v>
      </c>
      <c r="J7" s="149">
        <v>59033723.799999997</v>
      </c>
      <c r="K7" s="149"/>
      <c r="L7" s="149"/>
      <c r="M7" s="119"/>
      <c r="N7" s="142"/>
    </row>
    <row r="8" spans="1:14" ht="22.5" x14ac:dyDescent="0.2">
      <c r="A8" s="123" t="s">
        <v>60</v>
      </c>
      <c r="B8" s="148">
        <v>867859</v>
      </c>
      <c r="C8" s="148" t="s">
        <v>3</v>
      </c>
      <c r="D8" s="148">
        <v>156253</v>
      </c>
      <c r="E8" s="148" t="s">
        <v>3</v>
      </c>
      <c r="F8" s="148">
        <v>6422950</v>
      </c>
      <c r="G8" s="148" t="s">
        <v>3</v>
      </c>
      <c r="H8" s="148">
        <v>47834653</v>
      </c>
      <c r="I8" s="148" t="s">
        <v>3</v>
      </c>
      <c r="J8" s="148">
        <v>19515246</v>
      </c>
      <c r="K8" s="149"/>
      <c r="L8" s="148"/>
      <c r="M8" s="119"/>
      <c r="N8" s="142"/>
    </row>
    <row r="9" spans="1:14" x14ac:dyDescent="0.2">
      <c r="A9" s="86" t="s">
        <v>37</v>
      </c>
      <c r="B9" s="148">
        <v>44331</v>
      </c>
      <c r="C9" s="148" t="s">
        <v>3</v>
      </c>
      <c r="D9" s="148">
        <v>45684</v>
      </c>
      <c r="E9" s="148" t="s">
        <v>3</v>
      </c>
      <c r="F9" s="148">
        <v>726740</v>
      </c>
      <c r="G9" s="148" t="s">
        <v>3</v>
      </c>
      <c r="H9" s="148">
        <v>3842476</v>
      </c>
      <c r="I9" s="148" t="s">
        <v>3</v>
      </c>
      <c r="J9" s="148">
        <v>2738438</v>
      </c>
      <c r="K9" s="149"/>
      <c r="L9" s="149"/>
      <c r="M9" s="119"/>
      <c r="N9" s="119"/>
    </row>
    <row r="10" spans="1:14" x14ac:dyDescent="0.2">
      <c r="A10" s="86" t="s">
        <v>38</v>
      </c>
      <c r="B10" s="148">
        <v>15732</v>
      </c>
      <c r="C10" s="148" t="s">
        <v>3</v>
      </c>
      <c r="D10" s="148">
        <v>19700</v>
      </c>
      <c r="E10" s="148" t="s">
        <v>3</v>
      </c>
      <c r="F10" s="148">
        <v>333059</v>
      </c>
      <c r="G10" s="148" t="s">
        <v>3</v>
      </c>
      <c r="H10" s="148">
        <v>2068394</v>
      </c>
      <c r="I10" s="148" t="s">
        <v>3</v>
      </c>
      <c r="J10" s="148">
        <v>1584131</v>
      </c>
      <c r="K10" s="149"/>
      <c r="L10" s="149"/>
      <c r="M10" s="119"/>
      <c r="N10" s="119"/>
    </row>
    <row r="11" spans="1:14" x14ac:dyDescent="0.2">
      <c r="A11" s="86" t="s">
        <v>39</v>
      </c>
      <c r="B11" s="148">
        <v>31096</v>
      </c>
      <c r="C11" s="148" t="s">
        <v>3</v>
      </c>
      <c r="D11" s="148">
        <v>28453</v>
      </c>
      <c r="E11" s="148" t="s">
        <v>3</v>
      </c>
      <c r="F11" s="148">
        <v>476633</v>
      </c>
      <c r="G11" s="148" t="s">
        <v>3</v>
      </c>
      <c r="H11" s="148">
        <v>4070184</v>
      </c>
      <c r="I11" s="148" t="s">
        <v>3</v>
      </c>
      <c r="J11" s="148">
        <v>2095210</v>
      </c>
      <c r="K11" s="149"/>
      <c r="L11" s="149"/>
      <c r="M11" s="119"/>
      <c r="N11" s="119"/>
    </row>
    <row r="12" spans="1:14" x14ac:dyDescent="0.2">
      <c r="A12" s="86" t="s">
        <v>40</v>
      </c>
      <c r="B12" s="148">
        <v>21433.316999999999</v>
      </c>
      <c r="C12" s="148" t="s">
        <v>3</v>
      </c>
      <c r="D12" s="148">
        <v>24100.121800000001</v>
      </c>
      <c r="E12" s="148" t="s">
        <v>3</v>
      </c>
      <c r="F12" s="148">
        <v>286977.565</v>
      </c>
      <c r="G12" s="148" t="s">
        <v>3</v>
      </c>
      <c r="H12" s="148">
        <v>3219789.07</v>
      </c>
      <c r="I12" s="148" t="s">
        <v>3</v>
      </c>
      <c r="J12" s="148">
        <v>1487157.07</v>
      </c>
      <c r="K12" s="149"/>
      <c r="L12" s="149"/>
      <c r="M12" s="119"/>
      <c r="N12" s="119"/>
    </row>
    <row r="13" spans="1:14" x14ac:dyDescent="0.2">
      <c r="A13" s="86" t="s">
        <v>41</v>
      </c>
      <c r="B13" s="148">
        <v>10612</v>
      </c>
      <c r="C13" s="148" t="s">
        <v>3</v>
      </c>
      <c r="D13" s="148">
        <v>13868</v>
      </c>
      <c r="E13" s="148" t="s">
        <v>3</v>
      </c>
      <c r="F13" s="148">
        <v>278134</v>
      </c>
      <c r="G13" s="148" t="s">
        <v>3</v>
      </c>
      <c r="H13" s="148">
        <v>1706107</v>
      </c>
      <c r="I13" s="148" t="s">
        <v>3</v>
      </c>
      <c r="J13" s="148">
        <v>1011790</v>
      </c>
      <c r="K13" s="149"/>
      <c r="L13" s="149"/>
      <c r="M13" s="119"/>
      <c r="N13" s="119"/>
    </row>
    <row r="14" spans="1:14" x14ac:dyDescent="0.2">
      <c r="A14" s="86" t="s">
        <v>42</v>
      </c>
      <c r="B14" s="148">
        <v>10590</v>
      </c>
      <c r="C14" s="148" t="s">
        <v>3</v>
      </c>
      <c r="D14" s="148">
        <v>21222</v>
      </c>
      <c r="E14" s="148" t="s">
        <v>3</v>
      </c>
      <c r="F14" s="148">
        <v>274616</v>
      </c>
      <c r="G14" s="148" t="s">
        <v>3</v>
      </c>
      <c r="H14" s="148">
        <v>1465564</v>
      </c>
      <c r="I14" s="148" t="s">
        <v>3</v>
      </c>
      <c r="J14" s="148">
        <v>1199286</v>
      </c>
      <c r="K14" s="149"/>
      <c r="L14" s="149"/>
      <c r="M14" s="119"/>
      <c r="N14" s="119"/>
    </row>
    <row r="15" spans="1:14" x14ac:dyDescent="0.2">
      <c r="A15" s="86" t="s">
        <v>43</v>
      </c>
      <c r="B15" s="148">
        <v>932</v>
      </c>
      <c r="C15" s="148" t="s">
        <v>3</v>
      </c>
      <c r="D15" s="148">
        <v>2643</v>
      </c>
      <c r="E15" s="148" t="s">
        <v>3</v>
      </c>
      <c r="F15" s="148">
        <v>24279</v>
      </c>
      <c r="G15" s="148" t="s">
        <v>3</v>
      </c>
      <c r="H15" s="148">
        <v>181583</v>
      </c>
      <c r="I15" s="148" t="s">
        <v>3</v>
      </c>
      <c r="J15" s="148">
        <v>126004</v>
      </c>
      <c r="K15" s="149"/>
      <c r="L15" s="149"/>
      <c r="M15" s="119"/>
      <c r="N15" s="119"/>
    </row>
    <row r="16" spans="1:14" x14ac:dyDescent="0.2">
      <c r="A16" s="86" t="s">
        <v>44</v>
      </c>
      <c r="B16" s="148">
        <v>9098</v>
      </c>
      <c r="C16" s="148" t="s">
        <v>3</v>
      </c>
      <c r="D16" s="148">
        <v>10526</v>
      </c>
      <c r="E16" s="148" t="s">
        <v>3</v>
      </c>
      <c r="F16" s="148">
        <v>190442</v>
      </c>
      <c r="G16" s="148" t="s">
        <v>3</v>
      </c>
      <c r="H16" s="148">
        <v>1171028</v>
      </c>
      <c r="I16" s="148" t="s">
        <v>3</v>
      </c>
      <c r="J16" s="148">
        <v>785659</v>
      </c>
      <c r="K16" s="149"/>
      <c r="L16" s="149"/>
      <c r="M16" s="119"/>
      <c r="N16" s="119"/>
    </row>
    <row r="17" spans="1:14" x14ac:dyDescent="0.2">
      <c r="A17" s="86" t="s">
        <v>45</v>
      </c>
      <c r="B17" s="148">
        <v>170288.37599999999</v>
      </c>
      <c r="C17" s="148" t="s">
        <v>3</v>
      </c>
      <c r="D17" s="148">
        <v>76592.590400000001</v>
      </c>
      <c r="E17" s="148" t="s">
        <v>3</v>
      </c>
      <c r="F17" s="148">
        <v>2698649.16</v>
      </c>
      <c r="G17" s="148" t="s">
        <v>3</v>
      </c>
      <c r="H17" s="148">
        <v>9662925.7200000007</v>
      </c>
      <c r="I17" s="148" t="s">
        <v>3</v>
      </c>
      <c r="J17" s="148">
        <v>9662925.7200000007</v>
      </c>
      <c r="K17" s="149"/>
      <c r="L17" s="149"/>
      <c r="M17" s="119"/>
      <c r="N17" s="119"/>
    </row>
    <row r="18" spans="1:14" x14ac:dyDescent="0.2">
      <c r="A18" s="86" t="s">
        <v>46</v>
      </c>
      <c r="B18" s="148">
        <v>20039</v>
      </c>
      <c r="C18" s="148" t="s">
        <v>3</v>
      </c>
      <c r="D18" s="148">
        <v>21867</v>
      </c>
      <c r="E18" s="148" t="s">
        <v>3</v>
      </c>
      <c r="F18" s="148">
        <v>597186</v>
      </c>
      <c r="G18" s="148" t="s">
        <v>3</v>
      </c>
      <c r="H18" s="148" t="s">
        <v>4</v>
      </c>
      <c r="I18" s="148" t="s">
        <v>3</v>
      </c>
      <c r="J18" s="148" t="s">
        <v>4</v>
      </c>
      <c r="K18" s="149"/>
      <c r="L18" s="149"/>
      <c r="M18" s="119"/>
      <c r="N18" s="119"/>
    </row>
    <row r="19" spans="1:14" x14ac:dyDescent="0.2">
      <c r="A19" s="86" t="s">
        <v>47</v>
      </c>
      <c r="B19" s="148">
        <v>349148</v>
      </c>
      <c r="C19" s="148" t="s">
        <v>3</v>
      </c>
      <c r="D19" s="148">
        <v>144596</v>
      </c>
      <c r="E19" s="148" t="s">
        <v>3</v>
      </c>
      <c r="F19" s="148">
        <v>2888625</v>
      </c>
      <c r="G19" s="148" t="s">
        <v>3</v>
      </c>
      <c r="H19" s="148">
        <v>8936788</v>
      </c>
      <c r="I19" s="148" t="s">
        <v>3</v>
      </c>
      <c r="J19" s="148">
        <v>8936788</v>
      </c>
      <c r="K19" s="149"/>
      <c r="L19" s="149"/>
      <c r="M19" s="119"/>
      <c r="N19" s="119"/>
    </row>
    <row r="20" spans="1:14" x14ac:dyDescent="0.2">
      <c r="A20" s="86" t="s">
        <v>48</v>
      </c>
      <c r="B20" s="148">
        <v>12309</v>
      </c>
      <c r="C20" s="148" t="s">
        <v>3</v>
      </c>
      <c r="D20" s="148">
        <v>20393</v>
      </c>
      <c r="E20" s="148" t="s">
        <v>3</v>
      </c>
      <c r="F20" s="148">
        <v>247621</v>
      </c>
      <c r="G20" s="148" t="s">
        <v>3</v>
      </c>
      <c r="H20" s="148">
        <v>1661627</v>
      </c>
      <c r="I20" s="148" t="s">
        <v>3</v>
      </c>
      <c r="J20" s="148">
        <v>1153209</v>
      </c>
      <c r="K20" s="149"/>
      <c r="L20" s="149"/>
      <c r="M20" s="119"/>
      <c r="N20" s="119"/>
    </row>
    <row r="21" spans="1:14" x14ac:dyDescent="0.2">
      <c r="A21" s="86" t="s">
        <v>49</v>
      </c>
      <c r="B21" s="148">
        <v>13819</v>
      </c>
      <c r="C21" s="148" t="s">
        <v>3</v>
      </c>
      <c r="D21" s="148">
        <v>18857</v>
      </c>
      <c r="E21" s="148" t="s">
        <v>3</v>
      </c>
      <c r="F21" s="148">
        <v>180416</v>
      </c>
      <c r="G21" s="148" t="s">
        <v>3</v>
      </c>
      <c r="H21" s="148">
        <v>1338808</v>
      </c>
      <c r="I21" s="148" t="s">
        <v>3</v>
      </c>
      <c r="J21" s="148">
        <v>1137190</v>
      </c>
      <c r="K21" s="149"/>
      <c r="L21" s="149"/>
      <c r="M21" s="119"/>
      <c r="N21" s="119"/>
    </row>
    <row r="22" spans="1:14" x14ac:dyDescent="0.2">
      <c r="A22" s="86" t="s">
        <v>50</v>
      </c>
      <c r="B22" s="148">
        <v>15310</v>
      </c>
      <c r="C22" s="148" t="s">
        <v>3</v>
      </c>
      <c r="D22" s="148">
        <v>14409.36</v>
      </c>
      <c r="E22" s="148" t="s">
        <v>3</v>
      </c>
      <c r="F22" s="148">
        <v>241761</v>
      </c>
      <c r="G22" s="148" t="s">
        <v>3</v>
      </c>
      <c r="H22" s="148">
        <v>1226460</v>
      </c>
      <c r="I22" s="148" t="s">
        <v>3</v>
      </c>
      <c r="J22" s="148">
        <v>906375</v>
      </c>
      <c r="K22" s="149"/>
      <c r="L22" s="149"/>
      <c r="M22" s="119"/>
      <c r="N22" s="119"/>
    </row>
    <row r="23" spans="1:14" x14ac:dyDescent="0.2">
      <c r="A23" s="86" t="s">
        <v>51</v>
      </c>
      <c r="B23" s="148">
        <v>10787</v>
      </c>
      <c r="C23" s="148" t="s">
        <v>3</v>
      </c>
      <c r="D23" s="148">
        <v>19055</v>
      </c>
      <c r="E23" s="148" t="s">
        <v>3</v>
      </c>
      <c r="F23" s="148">
        <v>170931</v>
      </c>
      <c r="G23" s="148" t="s">
        <v>3</v>
      </c>
      <c r="H23" s="148">
        <v>1552503</v>
      </c>
      <c r="I23" s="148" t="s">
        <v>3</v>
      </c>
      <c r="J23" s="148">
        <v>1107007</v>
      </c>
      <c r="K23" s="149"/>
      <c r="L23" s="149"/>
      <c r="M23" s="119"/>
      <c r="N23" s="119"/>
    </row>
    <row r="24" spans="1:14" x14ac:dyDescent="0.2">
      <c r="A24" s="86" t="s">
        <v>52</v>
      </c>
      <c r="B24" s="148">
        <v>15089</v>
      </c>
      <c r="C24" s="148" t="s">
        <v>3</v>
      </c>
      <c r="D24" s="148">
        <v>23998</v>
      </c>
      <c r="E24" s="148" t="s">
        <v>3</v>
      </c>
      <c r="F24" s="148">
        <v>242753</v>
      </c>
      <c r="G24" s="148" t="s">
        <v>3</v>
      </c>
      <c r="H24" s="148">
        <v>3233897</v>
      </c>
      <c r="I24" s="148" t="s">
        <v>3</v>
      </c>
      <c r="J24" s="148">
        <v>1861988</v>
      </c>
      <c r="K24" s="149"/>
      <c r="L24" s="149"/>
      <c r="M24" s="119"/>
      <c r="N24" s="119"/>
    </row>
    <row r="25" spans="1:14" x14ac:dyDescent="0.2">
      <c r="A25" s="86" t="s">
        <v>53</v>
      </c>
      <c r="B25" s="148">
        <v>11149</v>
      </c>
      <c r="C25" s="148" t="s">
        <v>3</v>
      </c>
      <c r="D25" s="148">
        <v>15046</v>
      </c>
      <c r="E25" s="148" t="s">
        <v>3</v>
      </c>
      <c r="F25" s="148">
        <v>158371</v>
      </c>
      <c r="G25" s="148" t="s">
        <v>3</v>
      </c>
      <c r="H25" s="148">
        <v>1234175</v>
      </c>
      <c r="I25" s="148" t="s">
        <v>3</v>
      </c>
      <c r="J25" s="148">
        <v>915407</v>
      </c>
      <c r="K25" s="149"/>
      <c r="L25" s="149"/>
      <c r="M25" s="119"/>
      <c r="N25" s="119"/>
    </row>
    <row r="26" spans="1:14" x14ac:dyDescent="0.2">
      <c r="A26" s="86" t="s">
        <v>54</v>
      </c>
      <c r="B26" s="148">
        <v>6679</v>
      </c>
      <c r="C26" s="148" t="s">
        <v>3</v>
      </c>
      <c r="D26" s="148">
        <v>11819</v>
      </c>
      <c r="E26" s="148" t="s">
        <v>3</v>
      </c>
      <c r="F26" s="148">
        <v>133048</v>
      </c>
      <c r="G26" s="148" t="s">
        <v>3</v>
      </c>
      <c r="H26" s="148">
        <v>611990</v>
      </c>
      <c r="I26" s="148" t="s">
        <v>3</v>
      </c>
      <c r="J26" s="148">
        <v>534555</v>
      </c>
      <c r="K26" s="149"/>
      <c r="L26" s="149"/>
      <c r="M26" s="119"/>
      <c r="N26" s="119"/>
    </row>
    <row r="27" spans="1:14" x14ac:dyDescent="0.2">
      <c r="A27" s="87" t="s">
        <v>55</v>
      </c>
      <c r="B27" s="149">
        <v>14820</v>
      </c>
      <c r="C27" s="149" t="s">
        <v>3</v>
      </c>
      <c r="D27" s="149">
        <v>24607</v>
      </c>
      <c r="E27" s="149" t="s">
        <v>3</v>
      </c>
      <c r="F27" s="149">
        <v>363834</v>
      </c>
      <c r="G27" s="149" t="s">
        <v>3</v>
      </c>
      <c r="H27" s="149">
        <v>1414451</v>
      </c>
      <c r="I27" s="149" t="s">
        <v>3</v>
      </c>
      <c r="J27" s="149">
        <v>1414451</v>
      </c>
      <c r="K27" s="149"/>
      <c r="L27" s="149"/>
      <c r="M27" s="119"/>
      <c r="N27" s="119"/>
    </row>
    <row r="28" spans="1:14" x14ac:dyDescent="0.2">
      <c r="A28" s="103" t="s">
        <v>56</v>
      </c>
      <c r="B28" s="132">
        <v>9588</v>
      </c>
      <c r="C28" s="132" t="s">
        <v>3</v>
      </c>
      <c r="D28" s="132">
        <v>17994</v>
      </c>
      <c r="E28" s="132" t="s">
        <v>3</v>
      </c>
      <c r="F28" s="132">
        <v>152490</v>
      </c>
      <c r="G28" s="132" t="s">
        <v>3</v>
      </c>
      <c r="H28" s="132">
        <v>1389174</v>
      </c>
      <c r="I28" s="132" t="s">
        <v>3</v>
      </c>
      <c r="J28" s="132">
        <v>860907</v>
      </c>
      <c r="K28" s="132"/>
      <c r="L28" s="149"/>
      <c r="M28" s="119"/>
      <c r="N28" s="119"/>
    </row>
    <row r="29" spans="1:14" s="147" customFormat="1" ht="48.75" customHeight="1" x14ac:dyDescent="0.2">
      <c r="A29" s="264" t="s">
        <v>170</v>
      </c>
      <c r="B29" s="264"/>
      <c r="C29" s="264"/>
      <c r="D29" s="264"/>
      <c r="E29" s="264"/>
      <c r="F29" s="264"/>
      <c r="G29" s="264"/>
      <c r="H29" s="264"/>
      <c r="I29" s="264"/>
      <c r="J29" s="264"/>
      <c r="K29" s="264"/>
      <c r="L29" s="264"/>
      <c r="M29" s="231"/>
      <c r="N29" s="140"/>
    </row>
    <row r="30" spans="1:14" s="147" customFormat="1" ht="24.75" customHeight="1" x14ac:dyDescent="0.2">
      <c r="A30" s="263" t="s">
        <v>147</v>
      </c>
      <c r="B30" s="263"/>
      <c r="C30" s="263"/>
      <c r="D30" s="263"/>
      <c r="E30" s="263"/>
      <c r="F30" s="263"/>
      <c r="G30" s="263"/>
      <c r="H30" s="263"/>
      <c r="I30" s="263"/>
      <c r="J30" s="263"/>
      <c r="K30" s="263"/>
      <c r="L30" s="263"/>
      <c r="M30" s="140"/>
      <c r="N30" s="140"/>
    </row>
    <row r="31" spans="1:14" ht="26.25" customHeight="1" x14ac:dyDescent="0.2">
      <c r="A31" s="262" t="s">
        <v>105</v>
      </c>
      <c r="B31" s="262"/>
      <c r="C31" s="262"/>
      <c r="D31" s="262"/>
      <c r="E31" s="262"/>
      <c r="F31" s="262"/>
      <c r="G31" s="262"/>
      <c r="H31" s="262"/>
      <c r="I31" s="262"/>
      <c r="J31" s="262"/>
      <c r="K31" s="262"/>
      <c r="L31" s="262"/>
    </row>
    <row r="32" spans="1:14" ht="24.75" customHeight="1" x14ac:dyDescent="0.2">
      <c r="A32" s="263" t="s">
        <v>109</v>
      </c>
      <c r="B32" s="263"/>
      <c r="C32" s="263"/>
      <c r="D32" s="263"/>
      <c r="E32" s="263"/>
      <c r="F32" s="263"/>
      <c r="G32" s="263"/>
      <c r="H32" s="263"/>
      <c r="I32" s="263"/>
      <c r="J32" s="263"/>
      <c r="K32" s="263"/>
      <c r="L32" s="263"/>
    </row>
    <row r="33" spans="1:14" x14ac:dyDescent="0.2">
      <c r="A33" s="47"/>
      <c r="B33" s="47"/>
      <c r="C33" s="47"/>
      <c r="D33" s="47"/>
      <c r="E33" s="47"/>
      <c r="F33" s="47"/>
      <c r="G33" s="47"/>
      <c r="H33" s="47"/>
      <c r="I33" s="47"/>
      <c r="J33" s="47"/>
      <c r="K33" s="47"/>
      <c r="L33" s="47"/>
      <c r="M33" s="52"/>
      <c r="N33" s="52"/>
    </row>
    <row r="34" spans="1:14" x14ac:dyDescent="0.2">
      <c r="A34" s="7"/>
      <c r="B34" s="7"/>
      <c r="C34" s="7"/>
      <c r="D34" s="138"/>
      <c r="J34" s="7"/>
      <c r="L34" s="6"/>
    </row>
  </sheetData>
  <mergeCells count="4">
    <mergeCell ref="A31:L31"/>
    <mergeCell ref="A32:L32"/>
    <mergeCell ref="A30:L30"/>
    <mergeCell ref="A29:L29"/>
  </mergeCells>
  <pageMargins left="0.75" right="0.75" top="1" bottom="0.92" header="0.5" footer="0.5"/>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P33"/>
  <sheetViews>
    <sheetView zoomScaleNormal="100" workbookViewId="0"/>
  </sheetViews>
  <sheetFormatPr defaultRowHeight="11.25" x14ac:dyDescent="0.2"/>
  <cols>
    <col min="1" max="1" width="20.5703125" style="118" customWidth="1"/>
    <col min="2" max="2" width="8.7109375" style="118" bestFit="1" customWidth="1"/>
    <col min="3" max="3" width="10.28515625" style="118" bestFit="1" customWidth="1"/>
    <col min="4" max="4" width="12.140625" style="118" customWidth="1"/>
    <col min="5" max="5" width="10.42578125" style="118" bestFit="1" customWidth="1"/>
    <col min="6" max="6" width="10.28515625" style="118" customWidth="1"/>
    <col min="7" max="7" width="12" style="118" bestFit="1" customWidth="1"/>
    <col min="8" max="8" width="10.28515625" style="118" bestFit="1" customWidth="1"/>
    <col min="9" max="9" width="8.7109375" style="118" bestFit="1" customWidth="1"/>
    <col min="10" max="10" width="1.42578125" style="118" customWidth="1"/>
    <col min="11" max="11" width="10" style="118" customWidth="1"/>
    <col min="12" max="12" width="10.5703125" style="118" bestFit="1" customWidth="1"/>
    <col min="13" max="14" width="8.7109375" style="118" bestFit="1" customWidth="1"/>
    <col min="15" max="15" width="1.85546875" style="47" customWidth="1"/>
    <col min="16" max="18" width="2.42578125" style="47" customWidth="1"/>
    <col min="19" max="198" width="9.140625" style="47"/>
    <col min="199" max="199" width="12.85546875" style="47" customWidth="1"/>
    <col min="200" max="200" width="9.140625" style="47"/>
    <col min="201" max="201" width="0.85546875" style="47" customWidth="1"/>
    <col min="202" max="202" width="9.140625" style="47"/>
    <col min="203" max="203" width="0.85546875" style="47" customWidth="1"/>
    <col min="204" max="204" width="9.140625" style="47"/>
    <col min="205" max="205" width="1" style="47" customWidth="1"/>
    <col min="206" max="206" width="9.140625" style="47"/>
    <col min="207" max="207" width="1" style="47" customWidth="1"/>
    <col min="208" max="208" width="8.7109375" style="47" bestFit="1" customWidth="1"/>
    <col min="209" max="209" width="10.28515625" style="47" bestFit="1" customWidth="1"/>
    <col min="210" max="211" width="10.42578125" style="47" bestFit="1" customWidth="1"/>
    <col min="212" max="212" width="14" style="47" bestFit="1" customWidth="1"/>
    <col min="213" max="213" width="12" style="47" bestFit="1" customWidth="1"/>
    <col min="214" max="214" width="10.28515625" style="47" bestFit="1" customWidth="1"/>
    <col min="215" max="215" width="8.7109375" style="47" bestFit="1" customWidth="1"/>
    <col min="216" max="216" width="0.85546875" style="47" customWidth="1"/>
    <col min="217" max="217" width="12.42578125" style="47" customWidth="1"/>
    <col min="218" max="218" width="10" style="47" customWidth="1"/>
    <col min="219" max="219" width="10.5703125" style="47" bestFit="1" customWidth="1"/>
    <col min="220" max="220" width="7.85546875" style="47" bestFit="1" customWidth="1"/>
    <col min="221" max="221" width="8.7109375" style="47" bestFit="1" customWidth="1"/>
    <col min="222" max="454" width="9.140625" style="47"/>
    <col min="455" max="455" width="12.85546875" style="47" customWidth="1"/>
    <col min="456" max="456" width="9.140625" style="47"/>
    <col min="457" max="457" width="0.85546875" style="47" customWidth="1"/>
    <col min="458" max="458" width="9.140625" style="47"/>
    <col min="459" max="459" width="0.85546875" style="47" customWidth="1"/>
    <col min="460" max="460" width="9.140625" style="47"/>
    <col min="461" max="461" width="1" style="47" customWidth="1"/>
    <col min="462" max="462" width="9.140625" style="47"/>
    <col min="463" max="463" width="1" style="47" customWidth="1"/>
    <col min="464" max="464" width="8.7109375" style="47" bestFit="1" customWidth="1"/>
    <col min="465" max="465" width="10.28515625" style="47" bestFit="1" customWidth="1"/>
    <col min="466" max="467" width="10.42578125" style="47" bestFit="1" customWidth="1"/>
    <col min="468" max="468" width="14" style="47" bestFit="1" customWidth="1"/>
    <col min="469" max="469" width="12" style="47" bestFit="1" customWidth="1"/>
    <col min="470" max="470" width="10.28515625" style="47" bestFit="1" customWidth="1"/>
    <col min="471" max="471" width="8.7109375" style="47" bestFit="1" customWidth="1"/>
    <col min="472" max="472" width="0.85546875" style="47" customWidth="1"/>
    <col min="473" max="473" width="12.42578125" style="47" customWidth="1"/>
    <col min="474" max="474" width="10" style="47" customWidth="1"/>
    <col min="475" max="475" width="10.5703125" style="47" bestFit="1" customWidth="1"/>
    <col min="476" max="476" width="7.85546875" style="47" bestFit="1" customWidth="1"/>
    <col min="477" max="477" width="8.7109375" style="47" bestFit="1" customWidth="1"/>
    <col min="478" max="710" width="9.140625" style="47"/>
    <col min="711" max="711" width="12.85546875" style="47" customWidth="1"/>
    <col min="712" max="712" width="9.140625" style="47"/>
    <col min="713" max="713" width="0.85546875" style="47" customWidth="1"/>
    <col min="714" max="714" width="9.140625" style="47"/>
    <col min="715" max="715" width="0.85546875" style="47" customWidth="1"/>
    <col min="716" max="716" width="9.140625" style="47"/>
    <col min="717" max="717" width="1" style="47" customWidth="1"/>
    <col min="718" max="718" width="9.140625" style="47"/>
    <col min="719" max="719" width="1" style="47" customWidth="1"/>
    <col min="720" max="720" width="8.7109375" style="47" bestFit="1" customWidth="1"/>
    <col min="721" max="721" width="10.28515625" style="47" bestFit="1" customWidth="1"/>
    <col min="722" max="723" width="10.42578125" style="47" bestFit="1" customWidth="1"/>
    <col min="724" max="724" width="14" style="47" bestFit="1" customWidth="1"/>
    <col min="725" max="725" width="12" style="47" bestFit="1" customWidth="1"/>
    <col min="726" max="726" width="10.28515625" style="47" bestFit="1" customWidth="1"/>
    <col min="727" max="727" width="8.7109375" style="47" bestFit="1" customWidth="1"/>
    <col min="728" max="728" width="0.85546875" style="47" customWidth="1"/>
    <col min="729" max="729" width="12.42578125" style="47" customWidth="1"/>
    <col min="730" max="730" width="10" style="47" customWidth="1"/>
    <col min="731" max="731" width="10.5703125" style="47" bestFit="1" customWidth="1"/>
    <col min="732" max="732" width="7.85546875" style="47" bestFit="1" customWidth="1"/>
    <col min="733" max="733" width="8.7109375" style="47" bestFit="1" customWidth="1"/>
    <col min="734" max="966" width="9.140625" style="47"/>
    <col min="967" max="967" width="12.85546875" style="47" customWidth="1"/>
    <col min="968" max="968" width="9.140625" style="47"/>
    <col min="969" max="969" width="0.85546875" style="47" customWidth="1"/>
    <col min="970" max="970" width="9.140625" style="47"/>
    <col min="971" max="971" width="0.85546875" style="47" customWidth="1"/>
    <col min="972" max="972" width="9.140625" style="47"/>
    <col min="973" max="973" width="1" style="47" customWidth="1"/>
    <col min="974" max="974" width="9.140625" style="47"/>
    <col min="975" max="975" width="1" style="47" customWidth="1"/>
    <col min="976" max="976" width="8.7109375" style="47" bestFit="1" customWidth="1"/>
    <col min="977" max="977" width="10.28515625" style="47" bestFit="1" customWidth="1"/>
    <col min="978" max="979" width="10.42578125" style="47" bestFit="1" customWidth="1"/>
    <col min="980" max="980" width="14" style="47" bestFit="1" customWidth="1"/>
    <col min="981" max="981" width="12" style="47" bestFit="1" customWidth="1"/>
    <col min="982" max="982" width="10.28515625" style="47" bestFit="1" customWidth="1"/>
    <col min="983" max="983" width="8.7109375" style="47" bestFit="1" customWidth="1"/>
    <col min="984" max="984" width="0.85546875" style="47" customWidth="1"/>
    <col min="985" max="985" width="12.42578125" style="47" customWidth="1"/>
    <col min="986" max="986" width="10" style="47" customWidth="1"/>
    <col min="987" max="987" width="10.5703125" style="47" bestFit="1" customWidth="1"/>
    <col min="988" max="988" width="7.85546875" style="47" bestFit="1" customWidth="1"/>
    <col min="989" max="989" width="8.7109375" style="47" bestFit="1" customWidth="1"/>
    <col min="990" max="1222" width="9.140625" style="47"/>
    <col min="1223" max="1223" width="12.85546875" style="47" customWidth="1"/>
    <col min="1224" max="1224" width="9.140625" style="47"/>
    <col min="1225" max="1225" width="0.85546875" style="47" customWidth="1"/>
    <col min="1226" max="1226" width="9.140625" style="47"/>
    <col min="1227" max="1227" width="0.85546875" style="47" customWidth="1"/>
    <col min="1228" max="1228" width="9.140625" style="47"/>
    <col min="1229" max="1229" width="1" style="47" customWidth="1"/>
    <col min="1230" max="1230" width="9.140625" style="47"/>
    <col min="1231" max="1231" width="1" style="47" customWidth="1"/>
    <col min="1232" max="1232" width="8.7109375" style="47" bestFit="1" customWidth="1"/>
    <col min="1233" max="1233" width="10.28515625" style="47" bestFit="1" customWidth="1"/>
    <col min="1234" max="1235" width="10.42578125" style="47" bestFit="1" customWidth="1"/>
    <col min="1236" max="1236" width="14" style="47" bestFit="1" customWidth="1"/>
    <col min="1237" max="1237" width="12" style="47" bestFit="1" customWidth="1"/>
    <col min="1238" max="1238" width="10.28515625" style="47" bestFit="1" customWidth="1"/>
    <col min="1239" max="1239" width="8.7109375" style="47" bestFit="1" customWidth="1"/>
    <col min="1240" max="1240" width="0.85546875" style="47" customWidth="1"/>
    <col min="1241" max="1241" width="12.42578125" style="47" customWidth="1"/>
    <col min="1242" max="1242" width="10" style="47" customWidth="1"/>
    <col min="1243" max="1243" width="10.5703125" style="47" bestFit="1" customWidth="1"/>
    <col min="1244" max="1244" width="7.85546875" style="47" bestFit="1" customWidth="1"/>
    <col min="1245" max="1245" width="8.7109375" style="47" bestFit="1" customWidth="1"/>
    <col min="1246" max="1478" width="9.140625" style="47"/>
    <col min="1479" max="1479" width="12.85546875" style="47" customWidth="1"/>
    <col min="1480" max="1480" width="9.140625" style="47"/>
    <col min="1481" max="1481" width="0.85546875" style="47" customWidth="1"/>
    <col min="1482" max="1482" width="9.140625" style="47"/>
    <col min="1483" max="1483" width="0.85546875" style="47" customWidth="1"/>
    <col min="1484" max="1484" width="9.140625" style="47"/>
    <col min="1485" max="1485" width="1" style="47" customWidth="1"/>
    <col min="1486" max="1486" width="9.140625" style="47"/>
    <col min="1487" max="1487" width="1" style="47" customWidth="1"/>
    <col min="1488" max="1488" width="8.7109375" style="47" bestFit="1" customWidth="1"/>
    <col min="1489" max="1489" width="10.28515625" style="47" bestFit="1" customWidth="1"/>
    <col min="1490" max="1491" width="10.42578125" style="47" bestFit="1" customWidth="1"/>
    <col min="1492" max="1492" width="14" style="47" bestFit="1" customWidth="1"/>
    <col min="1493" max="1493" width="12" style="47" bestFit="1" customWidth="1"/>
    <col min="1494" max="1494" width="10.28515625" style="47" bestFit="1" customWidth="1"/>
    <col min="1495" max="1495" width="8.7109375" style="47" bestFit="1" customWidth="1"/>
    <col min="1496" max="1496" width="0.85546875" style="47" customWidth="1"/>
    <col min="1497" max="1497" width="12.42578125" style="47" customWidth="1"/>
    <col min="1498" max="1498" width="10" style="47" customWidth="1"/>
    <col min="1499" max="1499" width="10.5703125" style="47" bestFit="1" customWidth="1"/>
    <col min="1500" max="1500" width="7.85546875" style="47" bestFit="1" customWidth="1"/>
    <col min="1501" max="1501" width="8.7109375" style="47" bestFit="1" customWidth="1"/>
    <col min="1502" max="1734" width="9.140625" style="47"/>
    <col min="1735" max="1735" width="12.85546875" style="47" customWidth="1"/>
    <col min="1736" max="1736" width="9.140625" style="47"/>
    <col min="1737" max="1737" width="0.85546875" style="47" customWidth="1"/>
    <col min="1738" max="1738" width="9.140625" style="47"/>
    <col min="1739" max="1739" width="0.85546875" style="47" customWidth="1"/>
    <col min="1740" max="1740" width="9.140625" style="47"/>
    <col min="1741" max="1741" width="1" style="47" customWidth="1"/>
    <col min="1742" max="1742" width="9.140625" style="47"/>
    <col min="1743" max="1743" width="1" style="47" customWidth="1"/>
    <col min="1744" max="1744" width="8.7109375" style="47" bestFit="1" customWidth="1"/>
    <col min="1745" max="1745" width="10.28515625" style="47" bestFit="1" customWidth="1"/>
    <col min="1746" max="1747" width="10.42578125" style="47" bestFit="1" customWidth="1"/>
    <col min="1748" max="1748" width="14" style="47" bestFit="1" customWidth="1"/>
    <col min="1749" max="1749" width="12" style="47" bestFit="1" customWidth="1"/>
    <col min="1750" max="1750" width="10.28515625" style="47" bestFit="1" customWidth="1"/>
    <col min="1751" max="1751" width="8.7109375" style="47" bestFit="1" customWidth="1"/>
    <col min="1752" max="1752" width="0.85546875" style="47" customWidth="1"/>
    <col min="1753" max="1753" width="12.42578125" style="47" customWidth="1"/>
    <col min="1754" max="1754" width="10" style="47" customWidth="1"/>
    <col min="1755" max="1755" width="10.5703125" style="47" bestFit="1" customWidth="1"/>
    <col min="1756" max="1756" width="7.85546875" style="47" bestFit="1" customWidth="1"/>
    <col min="1757" max="1757" width="8.7109375" style="47" bestFit="1" customWidth="1"/>
    <col min="1758" max="1990" width="9.140625" style="47"/>
    <col min="1991" max="1991" width="12.85546875" style="47" customWidth="1"/>
    <col min="1992" max="1992" width="9.140625" style="47"/>
    <col min="1993" max="1993" width="0.85546875" style="47" customWidth="1"/>
    <col min="1994" max="1994" width="9.140625" style="47"/>
    <col min="1995" max="1995" width="0.85546875" style="47" customWidth="1"/>
    <col min="1996" max="1996" width="9.140625" style="47"/>
    <col min="1997" max="1997" width="1" style="47" customWidth="1"/>
    <col min="1998" max="1998" width="9.140625" style="47"/>
    <col min="1999" max="1999" width="1" style="47" customWidth="1"/>
    <col min="2000" max="2000" width="8.7109375" style="47" bestFit="1" customWidth="1"/>
    <col min="2001" max="2001" width="10.28515625" style="47" bestFit="1" customWidth="1"/>
    <col min="2002" max="2003" width="10.42578125" style="47" bestFit="1" customWidth="1"/>
    <col min="2004" max="2004" width="14" style="47" bestFit="1" customWidth="1"/>
    <col min="2005" max="2005" width="12" style="47" bestFit="1" customWidth="1"/>
    <col min="2006" max="2006" width="10.28515625" style="47" bestFit="1" customWidth="1"/>
    <col min="2007" max="2007" width="8.7109375" style="47" bestFit="1" customWidth="1"/>
    <col min="2008" max="2008" width="0.85546875" style="47" customWidth="1"/>
    <col min="2009" max="2009" width="12.42578125" style="47" customWidth="1"/>
    <col min="2010" max="2010" width="10" style="47" customWidth="1"/>
    <col min="2011" max="2011" width="10.5703125" style="47" bestFit="1" customWidth="1"/>
    <col min="2012" max="2012" width="7.85546875" style="47" bestFit="1" customWidth="1"/>
    <col min="2013" max="2013" width="8.7109375" style="47" bestFit="1" customWidth="1"/>
    <col min="2014" max="2246" width="9.140625" style="47"/>
    <col min="2247" max="2247" width="12.85546875" style="47" customWidth="1"/>
    <col min="2248" max="2248" width="9.140625" style="47"/>
    <col min="2249" max="2249" width="0.85546875" style="47" customWidth="1"/>
    <col min="2250" max="2250" width="9.140625" style="47"/>
    <col min="2251" max="2251" width="0.85546875" style="47" customWidth="1"/>
    <col min="2252" max="2252" width="9.140625" style="47"/>
    <col min="2253" max="2253" width="1" style="47" customWidth="1"/>
    <col min="2254" max="2254" width="9.140625" style="47"/>
    <col min="2255" max="2255" width="1" style="47" customWidth="1"/>
    <col min="2256" max="2256" width="8.7109375" style="47" bestFit="1" customWidth="1"/>
    <col min="2257" max="2257" width="10.28515625" style="47" bestFit="1" customWidth="1"/>
    <col min="2258" max="2259" width="10.42578125" style="47" bestFit="1" customWidth="1"/>
    <col min="2260" max="2260" width="14" style="47" bestFit="1" customWidth="1"/>
    <col min="2261" max="2261" width="12" style="47" bestFit="1" customWidth="1"/>
    <col min="2262" max="2262" width="10.28515625" style="47" bestFit="1" customWidth="1"/>
    <col min="2263" max="2263" width="8.7109375" style="47" bestFit="1" customWidth="1"/>
    <col min="2264" max="2264" width="0.85546875" style="47" customWidth="1"/>
    <col min="2265" max="2265" width="12.42578125" style="47" customWidth="1"/>
    <col min="2266" max="2266" width="10" style="47" customWidth="1"/>
    <col min="2267" max="2267" width="10.5703125" style="47" bestFit="1" customWidth="1"/>
    <col min="2268" max="2268" width="7.85546875" style="47" bestFit="1" customWidth="1"/>
    <col min="2269" max="2269" width="8.7109375" style="47" bestFit="1" customWidth="1"/>
    <col min="2270" max="2502" width="9.140625" style="47"/>
    <col min="2503" max="2503" width="12.85546875" style="47" customWidth="1"/>
    <col min="2504" max="2504" width="9.140625" style="47"/>
    <col min="2505" max="2505" width="0.85546875" style="47" customWidth="1"/>
    <col min="2506" max="2506" width="9.140625" style="47"/>
    <col min="2507" max="2507" width="0.85546875" style="47" customWidth="1"/>
    <col min="2508" max="2508" width="9.140625" style="47"/>
    <col min="2509" max="2509" width="1" style="47" customWidth="1"/>
    <col min="2510" max="2510" width="9.140625" style="47"/>
    <col min="2511" max="2511" width="1" style="47" customWidth="1"/>
    <col min="2512" max="2512" width="8.7109375" style="47" bestFit="1" customWidth="1"/>
    <col min="2513" max="2513" width="10.28515625" style="47" bestFit="1" customWidth="1"/>
    <col min="2514" max="2515" width="10.42578125" style="47" bestFit="1" customWidth="1"/>
    <col min="2516" max="2516" width="14" style="47" bestFit="1" customWidth="1"/>
    <col min="2517" max="2517" width="12" style="47" bestFit="1" customWidth="1"/>
    <col min="2518" max="2518" width="10.28515625" style="47" bestFit="1" customWidth="1"/>
    <col min="2519" max="2519" width="8.7109375" style="47" bestFit="1" customWidth="1"/>
    <col min="2520" max="2520" width="0.85546875" style="47" customWidth="1"/>
    <col min="2521" max="2521" width="12.42578125" style="47" customWidth="1"/>
    <col min="2522" max="2522" width="10" style="47" customWidth="1"/>
    <col min="2523" max="2523" width="10.5703125" style="47" bestFit="1" customWidth="1"/>
    <col min="2524" max="2524" width="7.85546875" style="47" bestFit="1" customWidth="1"/>
    <col min="2525" max="2525" width="8.7109375" style="47" bestFit="1" customWidth="1"/>
    <col min="2526" max="2758" width="9.140625" style="47"/>
    <col min="2759" max="2759" width="12.85546875" style="47" customWidth="1"/>
    <col min="2760" max="2760" width="9.140625" style="47"/>
    <col min="2761" max="2761" width="0.85546875" style="47" customWidth="1"/>
    <col min="2762" max="2762" width="9.140625" style="47"/>
    <col min="2763" max="2763" width="0.85546875" style="47" customWidth="1"/>
    <col min="2764" max="2764" width="9.140625" style="47"/>
    <col min="2765" max="2765" width="1" style="47" customWidth="1"/>
    <col min="2766" max="2766" width="9.140625" style="47"/>
    <col min="2767" max="2767" width="1" style="47" customWidth="1"/>
    <col min="2768" max="2768" width="8.7109375" style="47" bestFit="1" customWidth="1"/>
    <col min="2769" max="2769" width="10.28515625" style="47" bestFit="1" customWidth="1"/>
    <col min="2770" max="2771" width="10.42578125" style="47" bestFit="1" customWidth="1"/>
    <col min="2772" max="2772" width="14" style="47" bestFit="1" customWidth="1"/>
    <col min="2773" max="2773" width="12" style="47" bestFit="1" customWidth="1"/>
    <col min="2774" max="2774" width="10.28515625" style="47" bestFit="1" customWidth="1"/>
    <col min="2775" max="2775" width="8.7109375" style="47" bestFit="1" customWidth="1"/>
    <col min="2776" max="2776" width="0.85546875" style="47" customWidth="1"/>
    <col min="2777" max="2777" width="12.42578125" style="47" customWidth="1"/>
    <col min="2778" max="2778" width="10" style="47" customWidth="1"/>
    <col min="2779" max="2779" width="10.5703125" style="47" bestFit="1" customWidth="1"/>
    <col min="2780" max="2780" width="7.85546875" style="47" bestFit="1" customWidth="1"/>
    <col min="2781" max="2781" width="8.7109375" style="47" bestFit="1" customWidth="1"/>
    <col min="2782" max="3014" width="9.140625" style="47"/>
    <col min="3015" max="3015" width="12.85546875" style="47" customWidth="1"/>
    <col min="3016" max="3016" width="9.140625" style="47"/>
    <col min="3017" max="3017" width="0.85546875" style="47" customWidth="1"/>
    <col min="3018" max="3018" width="9.140625" style="47"/>
    <col min="3019" max="3019" width="0.85546875" style="47" customWidth="1"/>
    <col min="3020" max="3020" width="9.140625" style="47"/>
    <col min="3021" max="3021" width="1" style="47" customWidth="1"/>
    <col min="3022" max="3022" width="9.140625" style="47"/>
    <col min="3023" max="3023" width="1" style="47" customWidth="1"/>
    <col min="3024" max="3024" width="8.7109375" style="47" bestFit="1" customWidth="1"/>
    <col min="3025" max="3025" width="10.28515625" style="47" bestFit="1" customWidth="1"/>
    <col min="3026" max="3027" width="10.42578125" style="47" bestFit="1" customWidth="1"/>
    <col min="3028" max="3028" width="14" style="47" bestFit="1" customWidth="1"/>
    <col min="3029" max="3029" width="12" style="47" bestFit="1" customWidth="1"/>
    <col min="3030" max="3030" width="10.28515625" style="47" bestFit="1" customWidth="1"/>
    <col min="3031" max="3031" width="8.7109375" style="47" bestFit="1" customWidth="1"/>
    <col min="3032" max="3032" width="0.85546875" style="47" customWidth="1"/>
    <col min="3033" max="3033" width="12.42578125" style="47" customWidth="1"/>
    <col min="3034" max="3034" width="10" style="47" customWidth="1"/>
    <col min="3035" max="3035" width="10.5703125" style="47" bestFit="1" customWidth="1"/>
    <col min="3036" max="3036" width="7.85546875" style="47" bestFit="1" customWidth="1"/>
    <col min="3037" max="3037" width="8.7109375" style="47" bestFit="1" customWidth="1"/>
    <col min="3038" max="3270" width="9.140625" style="47"/>
    <col min="3271" max="3271" width="12.85546875" style="47" customWidth="1"/>
    <col min="3272" max="3272" width="9.140625" style="47"/>
    <col min="3273" max="3273" width="0.85546875" style="47" customWidth="1"/>
    <col min="3274" max="3274" width="9.140625" style="47"/>
    <col min="3275" max="3275" width="0.85546875" style="47" customWidth="1"/>
    <col min="3276" max="3276" width="9.140625" style="47"/>
    <col min="3277" max="3277" width="1" style="47" customWidth="1"/>
    <col min="3278" max="3278" width="9.140625" style="47"/>
    <col min="3279" max="3279" width="1" style="47" customWidth="1"/>
    <col min="3280" max="3280" width="8.7109375" style="47" bestFit="1" customWidth="1"/>
    <col min="3281" max="3281" width="10.28515625" style="47" bestFit="1" customWidth="1"/>
    <col min="3282" max="3283" width="10.42578125" style="47" bestFit="1" customWidth="1"/>
    <col min="3284" max="3284" width="14" style="47" bestFit="1" customWidth="1"/>
    <col min="3285" max="3285" width="12" style="47" bestFit="1" customWidth="1"/>
    <col min="3286" max="3286" width="10.28515625" style="47" bestFit="1" customWidth="1"/>
    <col min="3287" max="3287" width="8.7109375" style="47" bestFit="1" customWidth="1"/>
    <col min="3288" max="3288" width="0.85546875" style="47" customWidth="1"/>
    <col min="3289" max="3289" width="12.42578125" style="47" customWidth="1"/>
    <col min="3290" max="3290" width="10" style="47" customWidth="1"/>
    <col min="3291" max="3291" width="10.5703125" style="47" bestFit="1" customWidth="1"/>
    <col min="3292" max="3292" width="7.85546875" style="47" bestFit="1" customWidth="1"/>
    <col min="3293" max="3293" width="8.7109375" style="47" bestFit="1" customWidth="1"/>
    <col min="3294" max="3526" width="9.140625" style="47"/>
    <col min="3527" max="3527" width="12.85546875" style="47" customWidth="1"/>
    <col min="3528" max="3528" width="9.140625" style="47"/>
    <col min="3529" max="3529" width="0.85546875" style="47" customWidth="1"/>
    <col min="3530" max="3530" width="9.140625" style="47"/>
    <col min="3531" max="3531" width="0.85546875" style="47" customWidth="1"/>
    <col min="3532" max="3532" width="9.140625" style="47"/>
    <col min="3533" max="3533" width="1" style="47" customWidth="1"/>
    <col min="3534" max="3534" width="9.140625" style="47"/>
    <col min="3535" max="3535" width="1" style="47" customWidth="1"/>
    <col min="3536" max="3536" width="8.7109375" style="47" bestFit="1" customWidth="1"/>
    <col min="3537" max="3537" width="10.28515625" style="47" bestFit="1" customWidth="1"/>
    <col min="3538" max="3539" width="10.42578125" style="47" bestFit="1" customWidth="1"/>
    <col min="3540" max="3540" width="14" style="47" bestFit="1" customWidth="1"/>
    <col min="3541" max="3541" width="12" style="47" bestFit="1" customWidth="1"/>
    <col min="3542" max="3542" width="10.28515625" style="47" bestFit="1" customWidth="1"/>
    <col min="3543" max="3543" width="8.7109375" style="47" bestFit="1" customWidth="1"/>
    <col min="3544" max="3544" width="0.85546875" style="47" customWidth="1"/>
    <col min="3545" max="3545" width="12.42578125" style="47" customWidth="1"/>
    <col min="3546" max="3546" width="10" style="47" customWidth="1"/>
    <col min="3547" max="3547" width="10.5703125" style="47" bestFit="1" customWidth="1"/>
    <col min="3548" max="3548" width="7.85546875" style="47" bestFit="1" customWidth="1"/>
    <col min="3549" max="3549" width="8.7109375" style="47" bestFit="1" customWidth="1"/>
    <col min="3550" max="3782" width="9.140625" style="47"/>
    <col min="3783" max="3783" width="12.85546875" style="47" customWidth="1"/>
    <col min="3784" max="3784" width="9.140625" style="47"/>
    <col min="3785" max="3785" width="0.85546875" style="47" customWidth="1"/>
    <col min="3786" max="3786" width="9.140625" style="47"/>
    <col min="3787" max="3787" width="0.85546875" style="47" customWidth="1"/>
    <col min="3788" max="3788" width="9.140625" style="47"/>
    <col min="3789" max="3789" width="1" style="47" customWidth="1"/>
    <col min="3790" max="3790" width="9.140625" style="47"/>
    <col min="3791" max="3791" width="1" style="47" customWidth="1"/>
    <col min="3792" max="3792" width="8.7109375" style="47" bestFit="1" customWidth="1"/>
    <col min="3793" max="3793" width="10.28515625" style="47" bestFit="1" customWidth="1"/>
    <col min="3794" max="3795" width="10.42578125" style="47" bestFit="1" customWidth="1"/>
    <col min="3796" max="3796" width="14" style="47" bestFit="1" customWidth="1"/>
    <col min="3797" max="3797" width="12" style="47" bestFit="1" customWidth="1"/>
    <col min="3798" max="3798" width="10.28515625" style="47" bestFit="1" customWidth="1"/>
    <col min="3799" max="3799" width="8.7109375" style="47" bestFit="1" customWidth="1"/>
    <col min="3800" max="3800" width="0.85546875" style="47" customWidth="1"/>
    <col min="3801" max="3801" width="12.42578125" style="47" customWidth="1"/>
    <col min="3802" max="3802" width="10" style="47" customWidth="1"/>
    <col min="3803" max="3803" width="10.5703125" style="47" bestFit="1" customWidth="1"/>
    <col min="3804" max="3804" width="7.85546875" style="47" bestFit="1" customWidth="1"/>
    <col min="3805" max="3805" width="8.7109375" style="47" bestFit="1" customWidth="1"/>
    <col min="3806" max="4038" width="9.140625" style="47"/>
    <col min="4039" max="4039" width="12.85546875" style="47" customWidth="1"/>
    <col min="4040" max="4040" width="9.140625" style="47"/>
    <col min="4041" max="4041" width="0.85546875" style="47" customWidth="1"/>
    <col min="4042" max="4042" width="9.140625" style="47"/>
    <col min="4043" max="4043" width="0.85546875" style="47" customWidth="1"/>
    <col min="4044" max="4044" width="9.140625" style="47"/>
    <col min="4045" max="4045" width="1" style="47" customWidth="1"/>
    <col min="4046" max="4046" width="9.140625" style="47"/>
    <col min="4047" max="4047" width="1" style="47" customWidth="1"/>
    <col min="4048" max="4048" width="8.7109375" style="47" bestFit="1" customWidth="1"/>
    <col min="4049" max="4049" width="10.28515625" style="47" bestFit="1" customWidth="1"/>
    <col min="4050" max="4051" width="10.42578125" style="47" bestFit="1" customWidth="1"/>
    <col min="4052" max="4052" width="14" style="47" bestFit="1" customWidth="1"/>
    <col min="4053" max="4053" width="12" style="47" bestFit="1" customWidth="1"/>
    <col min="4054" max="4054" width="10.28515625" style="47" bestFit="1" customWidth="1"/>
    <col min="4055" max="4055" width="8.7109375" style="47" bestFit="1" customWidth="1"/>
    <col min="4056" max="4056" width="0.85546875" style="47" customWidth="1"/>
    <col min="4057" max="4057" width="12.42578125" style="47" customWidth="1"/>
    <col min="4058" max="4058" width="10" style="47" customWidth="1"/>
    <col min="4059" max="4059" width="10.5703125" style="47" bestFit="1" customWidth="1"/>
    <col min="4060" max="4060" width="7.85546875" style="47" bestFit="1" customWidth="1"/>
    <col min="4061" max="4061" width="8.7109375" style="47" bestFit="1" customWidth="1"/>
    <col min="4062" max="4294" width="9.140625" style="47"/>
    <col min="4295" max="4295" width="12.85546875" style="47" customWidth="1"/>
    <col min="4296" max="4296" width="9.140625" style="47"/>
    <col min="4297" max="4297" width="0.85546875" style="47" customWidth="1"/>
    <col min="4298" max="4298" width="9.140625" style="47"/>
    <col min="4299" max="4299" width="0.85546875" style="47" customWidth="1"/>
    <col min="4300" max="4300" width="9.140625" style="47"/>
    <col min="4301" max="4301" width="1" style="47" customWidth="1"/>
    <col min="4302" max="4302" width="9.140625" style="47"/>
    <col min="4303" max="4303" width="1" style="47" customWidth="1"/>
    <col min="4304" max="4304" width="8.7109375" style="47" bestFit="1" customWidth="1"/>
    <col min="4305" max="4305" width="10.28515625" style="47" bestFit="1" customWidth="1"/>
    <col min="4306" max="4307" width="10.42578125" style="47" bestFit="1" customWidth="1"/>
    <col min="4308" max="4308" width="14" style="47" bestFit="1" customWidth="1"/>
    <col min="4309" max="4309" width="12" style="47" bestFit="1" customWidth="1"/>
    <col min="4310" max="4310" width="10.28515625" style="47" bestFit="1" customWidth="1"/>
    <col min="4311" max="4311" width="8.7109375" style="47" bestFit="1" customWidth="1"/>
    <col min="4312" max="4312" width="0.85546875" style="47" customWidth="1"/>
    <col min="4313" max="4313" width="12.42578125" style="47" customWidth="1"/>
    <col min="4314" max="4314" width="10" style="47" customWidth="1"/>
    <col min="4315" max="4315" width="10.5703125" style="47" bestFit="1" customWidth="1"/>
    <col min="4316" max="4316" width="7.85546875" style="47" bestFit="1" customWidth="1"/>
    <col min="4317" max="4317" width="8.7109375" style="47" bestFit="1" customWidth="1"/>
    <col min="4318" max="4550" width="9.140625" style="47"/>
    <col min="4551" max="4551" width="12.85546875" style="47" customWidth="1"/>
    <col min="4552" max="4552" width="9.140625" style="47"/>
    <col min="4553" max="4553" width="0.85546875" style="47" customWidth="1"/>
    <col min="4554" max="4554" width="9.140625" style="47"/>
    <col min="4555" max="4555" width="0.85546875" style="47" customWidth="1"/>
    <col min="4556" max="4556" width="9.140625" style="47"/>
    <col min="4557" max="4557" width="1" style="47" customWidth="1"/>
    <col min="4558" max="4558" width="9.140625" style="47"/>
    <col min="4559" max="4559" width="1" style="47" customWidth="1"/>
    <col min="4560" max="4560" width="8.7109375" style="47" bestFit="1" customWidth="1"/>
    <col min="4561" max="4561" width="10.28515625" style="47" bestFit="1" customWidth="1"/>
    <col min="4562" max="4563" width="10.42578125" style="47" bestFit="1" customWidth="1"/>
    <col min="4564" max="4564" width="14" style="47" bestFit="1" customWidth="1"/>
    <col min="4565" max="4565" width="12" style="47" bestFit="1" customWidth="1"/>
    <col min="4566" max="4566" width="10.28515625" style="47" bestFit="1" customWidth="1"/>
    <col min="4567" max="4567" width="8.7109375" style="47" bestFit="1" customWidth="1"/>
    <col min="4568" max="4568" width="0.85546875" style="47" customWidth="1"/>
    <col min="4569" max="4569" width="12.42578125" style="47" customWidth="1"/>
    <col min="4570" max="4570" width="10" style="47" customWidth="1"/>
    <col min="4571" max="4571" width="10.5703125" style="47" bestFit="1" customWidth="1"/>
    <col min="4572" max="4572" width="7.85546875" style="47" bestFit="1" customWidth="1"/>
    <col min="4573" max="4573" width="8.7109375" style="47" bestFit="1" customWidth="1"/>
    <col min="4574" max="4806" width="9.140625" style="47"/>
    <col min="4807" max="4807" width="12.85546875" style="47" customWidth="1"/>
    <col min="4808" max="4808" width="9.140625" style="47"/>
    <col min="4809" max="4809" width="0.85546875" style="47" customWidth="1"/>
    <col min="4810" max="4810" width="9.140625" style="47"/>
    <col min="4811" max="4811" width="0.85546875" style="47" customWidth="1"/>
    <col min="4812" max="4812" width="9.140625" style="47"/>
    <col min="4813" max="4813" width="1" style="47" customWidth="1"/>
    <col min="4814" max="4814" width="9.140625" style="47"/>
    <col min="4815" max="4815" width="1" style="47" customWidth="1"/>
    <col min="4816" max="4816" width="8.7109375" style="47" bestFit="1" customWidth="1"/>
    <col min="4817" max="4817" width="10.28515625" style="47" bestFit="1" customWidth="1"/>
    <col min="4818" max="4819" width="10.42578125" style="47" bestFit="1" customWidth="1"/>
    <col min="4820" max="4820" width="14" style="47" bestFit="1" customWidth="1"/>
    <col min="4821" max="4821" width="12" style="47" bestFit="1" customWidth="1"/>
    <col min="4822" max="4822" width="10.28515625" style="47" bestFit="1" customWidth="1"/>
    <col min="4823" max="4823" width="8.7109375" style="47" bestFit="1" customWidth="1"/>
    <col min="4824" max="4824" width="0.85546875" style="47" customWidth="1"/>
    <col min="4825" max="4825" width="12.42578125" style="47" customWidth="1"/>
    <col min="4826" max="4826" width="10" style="47" customWidth="1"/>
    <col min="4827" max="4827" width="10.5703125" style="47" bestFit="1" customWidth="1"/>
    <col min="4828" max="4828" width="7.85546875" style="47" bestFit="1" customWidth="1"/>
    <col min="4829" max="4829" width="8.7109375" style="47" bestFit="1" customWidth="1"/>
    <col min="4830" max="5062" width="9.140625" style="47"/>
    <col min="5063" max="5063" width="12.85546875" style="47" customWidth="1"/>
    <col min="5064" max="5064" width="9.140625" style="47"/>
    <col min="5065" max="5065" width="0.85546875" style="47" customWidth="1"/>
    <col min="5066" max="5066" width="9.140625" style="47"/>
    <col min="5067" max="5067" width="0.85546875" style="47" customWidth="1"/>
    <col min="5068" max="5068" width="9.140625" style="47"/>
    <col min="5069" max="5069" width="1" style="47" customWidth="1"/>
    <col min="5070" max="5070" width="9.140625" style="47"/>
    <col min="5071" max="5071" width="1" style="47" customWidth="1"/>
    <col min="5072" max="5072" width="8.7109375" style="47" bestFit="1" customWidth="1"/>
    <col min="5073" max="5073" width="10.28515625" style="47" bestFit="1" customWidth="1"/>
    <col min="5074" max="5075" width="10.42578125" style="47" bestFit="1" customWidth="1"/>
    <col min="5076" max="5076" width="14" style="47" bestFit="1" customWidth="1"/>
    <col min="5077" max="5077" width="12" style="47" bestFit="1" customWidth="1"/>
    <col min="5078" max="5078" width="10.28515625" style="47" bestFit="1" customWidth="1"/>
    <col min="5079" max="5079" width="8.7109375" style="47" bestFit="1" customWidth="1"/>
    <col min="5080" max="5080" width="0.85546875" style="47" customWidth="1"/>
    <col min="5081" max="5081" width="12.42578125" style="47" customWidth="1"/>
    <col min="5082" max="5082" width="10" style="47" customWidth="1"/>
    <col min="5083" max="5083" width="10.5703125" style="47" bestFit="1" customWidth="1"/>
    <col min="5084" max="5084" width="7.85546875" style="47" bestFit="1" customWidth="1"/>
    <col min="5085" max="5085" width="8.7109375" style="47" bestFit="1" customWidth="1"/>
    <col min="5086" max="5318" width="9.140625" style="47"/>
    <col min="5319" max="5319" width="12.85546875" style="47" customWidth="1"/>
    <col min="5320" max="5320" width="9.140625" style="47"/>
    <col min="5321" max="5321" width="0.85546875" style="47" customWidth="1"/>
    <col min="5322" max="5322" width="9.140625" style="47"/>
    <col min="5323" max="5323" width="0.85546875" style="47" customWidth="1"/>
    <col min="5324" max="5324" width="9.140625" style="47"/>
    <col min="5325" max="5325" width="1" style="47" customWidth="1"/>
    <col min="5326" max="5326" width="9.140625" style="47"/>
    <col min="5327" max="5327" width="1" style="47" customWidth="1"/>
    <col min="5328" max="5328" width="8.7109375" style="47" bestFit="1" customWidth="1"/>
    <col min="5329" max="5329" width="10.28515625" style="47" bestFit="1" customWidth="1"/>
    <col min="5330" max="5331" width="10.42578125" style="47" bestFit="1" customWidth="1"/>
    <col min="5332" max="5332" width="14" style="47" bestFit="1" customWidth="1"/>
    <col min="5333" max="5333" width="12" style="47" bestFit="1" customWidth="1"/>
    <col min="5334" max="5334" width="10.28515625" style="47" bestFit="1" customWidth="1"/>
    <col min="5335" max="5335" width="8.7109375" style="47" bestFit="1" customWidth="1"/>
    <col min="5336" max="5336" width="0.85546875" style="47" customWidth="1"/>
    <col min="5337" max="5337" width="12.42578125" style="47" customWidth="1"/>
    <col min="5338" max="5338" width="10" style="47" customWidth="1"/>
    <col min="5339" max="5339" width="10.5703125" style="47" bestFit="1" customWidth="1"/>
    <col min="5340" max="5340" width="7.85546875" style="47" bestFit="1" customWidth="1"/>
    <col min="5341" max="5341" width="8.7109375" style="47" bestFit="1" customWidth="1"/>
    <col min="5342" max="5574" width="9.140625" style="47"/>
    <col min="5575" max="5575" width="12.85546875" style="47" customWidth="1"/>
    <col min="5576" max="5576" width="9.140625" style="47"/>
    <col min="5577" max="5577" width="0.85546875" style="47" customWidth="1"/>
    <col min="5578" max="5578" width="9.140625" style="47"/>
    <col min="5579" max="5579" width="0.85546875" style="47" customWidth="1"/>
    <col min="5580" max="5580" width="9.140625" style="47"/>
    <col min="5581" max="5581" width="1" style="47" customWidth="1"/>
    <col min="5582" max="5582" width="9.140625" style="47"/>
    <col min="5583" max="5583" width="1" style="47" customWidth="1"/>
    <col min="5584" max="5584" width="8.7109375" style="47" bestFit="1" customWidth="1"/>
    <col min="5585" max="5585" width="10.28515625" style="47" bestFit="1" customWidth="1"/>
    <col min="5586" max="5587" width="10.42578125" style="47" bestFit="1" customWidth="1"/>
    <col min="5588" max="5588" width="14" style="47" bestFit="1" customWidth="1"/>
    <col min="5589" max="5589" width="12" style="47" bestFit="1" customWidth="1"/>
    <col min="5590" max="5590" width="10.28515625" style="47" bestFit="1" customWidth="1"/>
    <col min="5591" max="5591" width="8.7109375" style="47" bestFit="1" customWidth="1"/>
    <col min="5592" max="5592" width="0.85546875" style="47" customWidth="1"/>
    <col min="5593" max="5593" width="12.42578125" style="47" customWidth="1"/>
    <col min="5594" max="5594" width="10" style="47" customWidth="1"/>
    <col min="5595" max="5595" width="10.5703125" style="47" bestFit="1" customWidth="1"/>
    <col min="5596" max="5596" width="7.85546875" style="47" bestFit="1" customWidth="1"/>
    <col min="5597" max="5597" width="8.7109375" style="47" bestFit="1" customWidth="1"/>
    <col min="5598" max="5830" width="9.140625" style="47"/>
    <col min="5831" max="5831" width="12.85546875" style="47" customWidth="1"/>
    <col min="5832" max="5832" width="9.140625" style="47"/>
    <col min="5833" max="5833" width="0.85546875" style="47" customWidth="1"/>
    <col min="5834" max="5834" width="9.140625" style="47"/>
    <col min="5835" max="5835" width="0.85546875" style="47" customWidth="1"/>
    <col min="5836" max="5836" width="9.140625" style="47"/>
    <col min="5837" max="5837" width="1" style="47" customWidth="1"/>
    <col min="5838" max="5838" width="9.140625" style="47"/>
    <col min="5839" max="5839" width="1" style="47" customWidth="1"/>
    <col min="5840" max="5840" width="8.7109375" style="47" bestFit="1" customWidth="1"/>
    <col min="5841" max="5841" width="10.28515625" style="47" bestFit="1" customWidth="1"/>
    <col min="5842" max="5843" width="10.42578125" style="47" bestFit="1" customWidth="1"/>
    <col min="5844" max="5844" width="14" style="47" bestFit="1" customWidth="1"/>
    <col min="5845" max="5845" width="12" style="47" bestFit="1" customWidth="1"/>
    <col min="5846" max="5846" width="10.28515625" style="47" bestFit="1" customWidth="1"/>
    <col min="5847" max="5847" width="8.7109375" style="47" bestFit="1" customWidth="1"/>
    <col min="5848" max="5848" width="0.85546875" style="47" customWidth="1"/>
    <col min="5849" max="5849" width="12.42578125" style="47" customWidth="1"/>
    <col min="5850" max="5850" width="10" style="47" customWidth="1"/>
    <col min="5851" max="5851" width="10.5703125" style="47" bestFit="1" customWidth="1"/>
    <col min="5852" max="5852" width="7.85546875" style="47" bestFit="1" customWidth="1"/>
    <col min="5853" max="5853" width="8.7109375" style="47" bestFit="1" customWidth="1"/>
    <col min="5854" max="6086" width="9.140625" style="47"/>
    <col min="6087" max="6087" width="12.85546875" style="47" customWidth="1"/>
    <col min="6088" max="6088" width="9.140625" style="47"/>
    <col min="6089" max="6089" width="0.85546875" style="47" customWidth="1"/>
    <col min="6090" max="6090" width="9.140625" style="47"/>
    <col min="6091" max="6091" width="0.85546875" style="47" customWidth="1"/>
    <col min="6092" max="6092" width="9.140625" style="47"/>
    <col min="6093" max="6093" width="1" style="47" customWidth="1"/>
    <col min="6094" max="6094" width="9.140625" style="47"/>
    <col min="6095" max="6095" width="1" style="47" customWidth="1"/>
    <col min="6096" max="6096" width="8.7109375" style="47" bestFit="1" customWidth="1"/>
    <col min="6097" max="6097" width="10.28515625" style="47" bestFit="1" customWidth="1"/>
    <col min="6098" max="6099" width="10.42578125" style="47" bestFit="1" customWidth="1"/>
    <col min="6100" max="6100" width="14" style="47" bestFit="1" customWidth="1"/>
    <col min="6101" max="6101" width="12" style="47" bestFit="1" customWidth="1"/>
    <col min="6102" max="6102" width="10.28515625" style="47" bestFit="1" customWidth="1"/>
    <col min="6103" max="6103" width="8.7109375" style="47" bestFit="1" customWidth="1"/>
    <col min="6104" max="6104" width="0.85546875" style="47" customWidth="1"/>
    <col min="6105" max="6105" width="12.42578125" style="47" customWidth="1"/>
    <col min="6106" max="6106" width="10" style="47" customWidth="1"/>
    <col min="6107" max="6107" width="10.5703125" style="47" bestFit="1" customWidth="1"/>
    <col min="6108" max="6108" width="7.85546875" style="47" bestFit="1" customWidth="1"/>
    <col min="6109" max="6109" width="8.7109375" style="47" bestFit="1" customWidth="1"/>
    <col min="6110" max="6342" width="9.140625" style="47"/>
    <col min="6343" max="6343" width="12.85546875" style="47" customWidth="1"/>
    <col min="6344" max="6344" width="9.140625" style="47"/>
    <col min="6345" max="6345" width="0.85546875" style="47" customWidth="1"/>
    <col min="6346" max="6346" width="9.140625" style="47"/>
    <col min="6347" max="6347" width="0.85546875" style="47" customWidth="1"/>
    <col min="6348" max="6348" width="9.140625" style="47"/>
    <col min="6349" max="6349" width="1" style="47" customWidth="1"/>
    <col min="6350" max="6350" width="9.140625" style="47"/>
    <col min="6351" max="6351" width="1" style="47" customWidth="1"/>
    <col min="6352" max="6352" width="8.7109375" style="47" bestFit="1" customWidth="1"/>
    <col min="6353" max="6353" width="10.28515625" style="47" bestFit="1" customWidth="1"/>
    <col min="6354" max="6355" width="10.42578125" style="47" bestFit="1" customWidth="1"/>
    <col min="6356" max="6356" width="14" style="47" bestFit="1" customWidth="1"/>
    <col min="6357" max="6357" width="12" style="47" bestFit="1" customWidth="1"/>
    <col min="6358" max="6358" width="10.28515625" style="47" bestFit="1" customWidth="1"/>
    <col min="6359" max="6359" width="8.7109375" style="47" bestFit="1" customWidth="1"/>
    <col min="6360" max="6360" width="0.85546875" style="47" customWidth="1"/>
    <col min="6361" max="6361" width="12.42578125" style="47" customWidth="1"/>
    <col min="6362" max="6362" width="10" style="47" customWidth="1"/>
    <col min="6363" max="6363" width="10.5703125" style="47" bestFit="1" customWidth="1"/>
    <col min="6364" max="6364" width="7.85546875" style="47" bestFit="1" customWidth="1"/>
    <col min="6365" max="6365" width="8.7109375" style="47" bestFit="1" customWidth="1"/>
    <col min="6366" max="6598" width="9.140625" style="47"/>
    <col min="6599" max="6599" width="12.85546875" style="47" customWidth="1"/>
    <col min="6600" max="6600" width="9.140625" style="47"/>
    <col min="6601" max="6601" width="0.85546875" style="47" customWidth="1"/>
    <col min="6602" max="6602" width="9.140625" style="47"/>
    <col min="6603" max="6603" width="0.85546875" style="47" customWidth="1"/>
    <col min="6604" max="6604" width="9.140625" style="47"/>
    <col min="6605" max="6605" width="1" style="47" customWidth="1"/>
    <col min="6606" max="6606" width="9.140625" style="47"/>
    <col min="6607" max="6607" width="1" style="47" customWidth="1"/>
    <col min="6608" max="6608" width="8.7109375" style="47" bestFit="1" customWidth="1"/>
    <col min="6609" max="6609" width="10.28515625" style="47" bestFit="1" customWidth="1"/>
    <col min="6610" max="6611" width="10.42578125" style="47" bestFit="1" customWidth="1"/>
    <col min="6612" max="6612" width="14" style="47" bestFit="1" customWidth="1"/>
    <col min="6613" max="6613" width="12" style="47" bestFit="1" customWidth="1"/>
    <col min="6614" max="6614" width="10.28515625" style="47" bestFit="1" customWidth="1"/>
    <col min="6615" max="6615" width="8.7109375" style="47" bestFit="1" customWidth="1"/>
    <col min="6616" max="6616" width="0.85546875" style="47" customWidth="1"/>
    <col min="6617" max="6617" width="12.42578125" style="47" customWidth="1"/>
    <col min="6618" max="6618" width="10" style="47" customWidth="1"/>
    <col min="6619" max="6619" width="10.5703125" style="47" bestFit="1" customWidth="1"/>
    <col min="6620" max="6620" width="7.85546875" style="47" bestFit="1" customWidth="1"/>
    <col min="6621" max="6621" width="8.7109375" style="47" bestFit="1" customWidth="1"/>
    <col min="6622" max="6854" width="9.140625" style="47"/>
    <col min="6855" max="6855" width="12.85546875" style="47" customWidth="1"/>
    <col min="6856" max="6856" width="9.140625" style="47"/>
    <col min="6857" max="6857" width="0.85546875" style="47" customWidth="1"/>
    <col min="6858" max="6858" width="9.140625" style="47"/>
    <col min="6859" max="6859" width="0.85546875" style="47" customWidth="1"/>
    <col min="6860" max="6860" width="9.140625" style="47"/>
    <col min="6861" max="6861" width="1" style="47" customWidth="1"/>
    <col min="6862" max="6862" width="9.140625" style="47"/>
    <col min="6863" max="6863" width="1" style="47" customWidth="1"/>
    <col min="6864" max="6864" width="8.7109375" style="47" bestFit="1" customWidth="1"/>
    <col min="6865" max="6865" width="10.28515625" style="47" bestFit="1" customWidth="1"/>
    <col min="6866" max="6867" width="10.42578125" style="47" bestFit="1" customWidth="1"/>
    <col min="6868" max="6868" width="14" style="47" bestFit="1" customWidth="1"/>
    <col min="6869" max="6869" width="12" style="47" bestFit="1" customWidth="1"/>
    <col min="6870" max="6870" width="10.28515625" style="47" bestFit="1" customWidth="1"/>
    <col min="6871" max="6871" width="8.7109375" style="47" bestFit="1" customWidth="1"/>
    <col min="6872" max="6872" width="0.85546875" style="47" customWidth="1"/>
    <col min="6873" max="6873" width="12.42578125" style="47" customWidth="1"/>
    <col min="6874" max="6874" width="10" style="47" customWidth="1"/>
    <col min="6875" max="6875" width="10.5703125" style="47" bestFit="1" customWidth="1"/>
    <col min="6876" max="6876" width="7.85546875" style="47" bestFit="1" customWidth="1"/>
    <col min="6877" max="6877" width="8.7109375" style="47" bestFit="1" customWidth="1"/>
    <col min="6878" max="7110" width="9.140625" style="47"/>
    <col min="7111" max="7111" width="12.85546875" style="47" customWidth="1"/>
    <col min="7112" max="7112" width="9.140625" style="47"/>
    <col min="7113" max="7113" width="0.85546875" style="47" customWidth="1"/>
    <col min="7114" max="7114" width="9.140625" style="47"/>
    <col min="7115" max="7115" width="0.85546875" style="47" customWidth="1"/>
    <col min="7116" max="7116" width="9.140625" style="47"/>
    <col min="7117" max="7117" width="1" style="47" customWidth="1"/>
    <col min="7118" max="7118" width="9.140625" style="47"/>
    <col min="7119" max="7119" width="1" style="47" customWidth="1"/>
    <col min="7120" max="7120" width="8.7109375" style="47" bestFit="1" customWidth="1"/>
    <col min="7121" max="7121" width="10.28515625" style="47" bestFit="1" customWidth="1"/>
    <col min="7122" max="7123" width="10.42578125" style="47" bestFit="1" customWidth="1"/>
    <col min="7124" max="7124" width="14" style="47" bestFit="1" customWidth="1"/>
    <col min="7125" max="7125" width="12" style="47" bestFit="1" customWidth="1"/>
    <col min="7126" max="7126" width="10.28515625" style="47" bestFit="1" customWidth="1"/>
    <col min="7127" max="7127" width="8.7109375" style="47" bestFit="1" customWidth="1"/>
    <col min="7128" max="7128" width="0.85546875" style="47" customWidth="1"/>
    <col min="7129" max="7129" width="12.42578125" style="47" customWidth="1"/>
    <col min="7130" max="7130" width="10" style="47" customWidth="1"/>
    <col min="7131" max="7131" width="10.5703125" style="47" bestFit="1" customWidth="1"/>
    <col min="7132" max="7132" width="7.85546875" style="47" bestFit="1" customWidth="1"/>
    <col min="7133" max="7133" width="8.7109375" style="47" bestFit="1" customWidth="1"/>
    <col min="7134" max="7366" width="9.140625" style="47"/>
    <col min="7367" max="7367" width="12.85546875" style="47" customWidth="1"/>
    <col min="7368" max="7368" width="9.140625" style="47"/>
    <col min="7369" max="7369" width="0.85546875" style="47" customWidth="1"/>
    <col min="7370" max="7370" width="9.140625" style="47"/>
    <col min="7371" max="7371" width="0.85546875" style="47" customWidth="1"/>
    <col min="7372" max="7372" width="9.140625" style="47"/>
    <col min="7373" max="7373" width="1" style="47" customWidth="1"/>
    <col min="7374" max="7374" width="9.140625" style="47"/>
    <col min="7375" max="7375" width="1" style="47" customWidth="1"/>
    <col min="7376" max="7376" width="8.7109375" style="47" bestFit="1" customWidth="1"/>
    <col min="7377" max="7377" width="10.28515625" style="47" bestFit="1" customWidth="1"/>
    <col min="7378" max="7379" width="10.42578125" style="47" bestFit="1" customWidth="1"/>
    <col min="7380" max="7380" width="14" style="47" bestFit="1" customWidth="1"/>
    <col min="7381" max="7381" width="12" style="47" bestFit="1" customWidth="1"/>
    <col min="7382" max="7382" width="10.28515625" style="47" bestFit="1" customWidth="1"/>
    <col min="7383" max="7383" width="8.7109375" style="47" bestFit="1" customWidth="1"/>
    <col min="7384" max="7384" width="0.85546875" style="47" customWidth="1"/>
    <col min="7385" max="7385" width="12.42578125" style="47" customWidth="1"/>
    <col min="7386" max="7386" width="10" style="47" customWidth="1"/>
    <col min="7387" max="7387" width="10.5703125" style="47" bestFit="1" customWidth="1"/>
    <col min="7388" max="7388" width="7.85546875" style="47" bestFit="1" customWidth="1"/>
    <col min="7389" max="7389" width="8.7109375" style="47" bestFit="1" customWidth="1"/>
    <col min="7390" max="7622" width="9.140625" style="47"/>
    <col min="7623" max="7623" width="12.85546875" style="47" customWidth="1"/>
    <col min="7624" max="7624" width="9.140625" style="47"/>
    <col min="7625" max="7625" width="0.85546875" style="47" customWidth="1"/>
    <col min="7626" max="7626" width="9.140625" style="47"/>
    <col min="7627" max="7627" width="0.85546875" style="47" customWidth="1"/>
    <col min="7628" max="7628" width="9.140625" style="47"/>
    <col min="7629" max="7629" width="1" style="47" customWidth="1"/>
    <col min="7630" max="7630" width="9.140625" style="47"/>
    <col min="7631" max="7631" width="1" style="47" customWidth="1"/>
    <col min="7632" max="7632" width="8.7109375" style="47" bestFit="1" customWidth="1"/>
    <col min="7633" max="7633" width="10.28515625" style="47" bestFit="1" customWidth="1"/>
    <col min="7634" max="7635" width="10.42578125" style="47" bestFit="1" customWidth="1"/>
    <col min="7636" max="7636" width="14" style="47" bestFit="1" customWidth="1"/>
    <col min="7637" max="7637" width="12" style="47" bestFit="1" customWidth="1"/>
    <col min="7638" max="7638" width="10.28515625" style="47" bestFit="1" customWidth="1"/>
    <col min="7639" max="7639" width="8.7109375" style="47" bestFit="1" customWidth="1"/>
    <col min="7640" max="7640" width="0.85546875" style="47" customWidth="1"/>
    <col min="7641" max="7641" width="12.42578125" style="47" customWidth="1"/>
    <col min="7642" max="7642" width="10" style="47" customWidth="1"/>
    <col min="7643" max="7643" width="10.5703125" style="47" bestFit="1" customWidth="1"/>
    <col min="7644" max="7644" width="7.85546875" style="47" bestFit="1" customWidth="1"/>
    <col min="7645" max="7645" width="8.7109375" style="47" bestFit="1" customWidth="1"/>
    <col min="7646" max="7878" width="9.140625" style="47"/>
    <col min="7879" max="7879" width="12.85546875" style="47" customWidth="1"/>
    <col min="7880" max="7880" width="9.140625" style="47"/>
    <col min="7881" max="7881" width="0.85546875" style="47" customWidth="1"/>
    <col min="7882" max="7882" width="9.140625" style="47"/>
    <col min="7883" max="7883" width="0.85546875" style="47" customWidth="1"/>
    <col min="7884" max="7884" width="9.140625" style="47"/>
    <col min="7885" max="7885" width="1" style="47" customWidth="1"/>
    <col min="7886" max="7886" width="9.140625" style="47"/>
    <col min="7887" max="7887" width="1" style="47" customWidth="1"/>
    <col min="7888" max="7888" width="8.7109375" style="47" bestFit="1" customWidth="1"/>
    <col min="7889" max="7889" width="10.28515625" style="47" bestFit="1" customWidth="1"/>
    <col min="7890" max="7891" width="10.42578125" style="47" bestFit="1" customWidth="1"/>
    <col min="7892" max="7892" width="14" style="47" bestFit="1" customWidth="1"/>
    <col min="7893" max="7893" width="12" style="47" bestFit="1" customWidth="1"/>
    <col min="7894" max="7894" width="10.28515625" style="47" bestFit="1" customWidth="1"/>
    <col min="7895" max="7895" width="8.7109375" style="47" bestFit="1" customWidth="1"/>
    <col min="7896" max="7896" width="0.85546875" style="47" customWidth="1"/>
    <col min="7897" max="7897" width="12.42578125" style="47" customWidth="1"/>
    <col min="7898" max="7898" width="10" style="47" customWidth="1"/>
    <col min="7899" max="7899" width="10.5703125" style="47" bestFit="1" customWidth="1"/>
    <col min="7900" max="7900" width="7.85546875" style="47" bestFit="1" customWidth="1"/>
    <col min="7901" max="7901" width="8.7109375" style="47" bestFit="1" customWidth="1"/>
    <col min="7902" max="8134" width="9.140625" style="47"/>
    <col min="8135" max="8135" width="12.85546875" style="47" customWidth="1"/>
    <col min="8136" max="8136" width="9.140625" style="47"/>
    <col min="8137" max="8137" width="0.85546875" style="47" customWidth="1"/>
    <col min="8138" max="8138" width="9.140625" style="47"/>
    <col min="8139" max="8139" width="0.85546875" style="47" customWidth="1"/>
    <col min="8140" max="8140" width="9.140625" style="47"/>
    <col min="8141" max="8141" width="1" style="47" customWidth="1"/>
    <col min="8142" max="8142" width="9.140625" style="47"/>
    <col min="8143" max="8143" width="1" style="47" customWidth="1"/>
    <col min="8144" max="8144" width="8.7109375" style="47" bestFit="1" customWidth="1"/>
    <col min="8145" max="8145" width="10.28515625" style="47" bestFit="1" customWidth="1"/>
    <col min="8146" max="8147" width="10.42578125" style="47" bestFit="1" customWidth="1"/>
    <col min="8148" max="8148" width="14" style="47" bestFit="1" customWidth="1"/>
    <col min="8149" max="8149" width="12" style="47" bestFit="1" customWidth="1"/>
    <col min="8150" max="8150" width="10.28515625" style="47" bestFit="1" customWidth="1"/>
    <col min="8151" max="8151" width="8.7109375" style="47" bestFit="1" customWidth="1"/>
    <col min="8152" max="8152" width="0.85546875" style="47" customWidth="1"/>
    <col min="8153" max="8153" width="12.42578125" style="47" customWidth="1"/>
    <col min="8154" max="8154" width="10" style="47" customWidth="1"/>
    <col min="8155" max="8155" width="10.5703125" style="47" bestFit="1" customWidth="1"/>
    <col min="8156" max="8156" width="7.85546875" style="47" bestFit="1" customWidth="1"/>
    <col min="8157" max="8157" width="8.7109375" style="47" bestFit="1" customWidth="1"/>
    <col min="8158" max="8390" width="9.140625" style="47"/>
    <col min="8391" max="8391" width="12.85546875" style="47" customWidth="1"/>
    <col min="8392" max="8392" width="9.140625" style="47"/>
    <col min="8393" max="8393" width="0.85546875" style="47" customWidth="1"/>
    <col min="8394" max="8394" width="9.140625" style="47"/>
    <col min="8395" max="8395" width="0.85546875" style="47" customWidth="1"/>
    <col min="8396" max="8396" width="9.140625" style="47"/>
    <col min="8397" max="8397" width="1" style="47" customWidth="1"/>
    <col min="8398" max="8398" width="9.140625" style="47"/>
    <col min="8399" max="8399" width="1" style="47" customWidth="1"/>
    <col min="8400" max="8400" width="8.7109375" style="47" bestFit="1" customWidth="1"/>
    <col min="8401" max="8401" width="10.28515625" style="47" bestFit="1" customWidth="1"/>
    <col min="8402" max="8403" width="10.42578125" style="47" bestFit="1" customWidth="1"/>
    <col min="8404" max="8404" width="14" style="47" bestFit="1" customWidth="1"/>
    <col min="8405" max="8405" width="12" style="47" bestFit="1" customWidth="1"/>
    <col min="8406" max="8406" width="10.28515625" style="47" bestFit="1" customWidth="1"/>
    <col min="8407" max="8407" width="8.7109375" style="47" bestFit="1" customWidth="1"/>
    <col min="8408" max="8408" width="0.85546875" style="47" customWidth="1"/>
    <col min="8409" max="8409" width="12.42578125" style="47" customWidth="1"/>
    <col min="8410" max="8410" width="10" style="47" customWidth="1"/>
    <col min="8411" max="8411" width="10.5703125" style="47" bestFit="1" customWidth="1"/>
    <col min="8412" max="8412" width="7.85546875" style="47" bestFit="1" customWidth="1"/>
    <col min="8413" max="8413" width="8.7109375" style="47" bestFit="1" customWidth="1"/>
    <col min="8414" max="8646" width="9.140625" style="47"/>
    <col min="8647" max="8647" width="12.85546875" style="47" customWidth="1"/>
    <col min="8648" max="8648" width="9.140625" style="47"/>
    <col min="8649" max="8649" width="0.85546875" style="47" customWidth="1"/>
    <col min="8650" max="8650" width="9.140625" style="47"/>
    <col min="8651" max="8651" width="0.85546875" style="47" customWidth="1"/>
    <col min="8652" max="8652" width="9.140625" style="47"/>
    <col min="8653" max="8653" width="1" style="47" customWidth="1"/>
    <col min="8654" max="8654" width="9.140625" style="47"/>
    <col min="8655" max="8655" width="1" style="47" customWidth="1"/>
    <col min="8656" max="8656" width="8.7109375" style="47" bestFit="1" customWidth="1"/>
    <col min="8657" max="8657" width="10.28515625" style="47" bestFit="1" customWidth="1"/>
    <col min="8658" max="8659" width="10.42578125" style="47" bestFit="1" customWidth="1"/>
    <col min="8660" max="8660" width="14" style="47" bestFit="1" customWidth="1"/>
    <col min="8661" max="8661" width="12" style="47" bestFit="1" customWidth="1"/>
    <col min="8662" max="8662" width="10.28515625" style="47" bestFit="1" customWidth="1"/>
    <col min="8663" max="8663" width="8.7109375" style="47" bestFit="1" customWidth="1"/>
    <col min="8664" max="8664" width="0.85546875" style="47" customWidth="1"/>
    <col min="8665" max="8665" width="12.42578125" style="47" customWidth="1"/>
    <col min="8666" max="8666" width="10" style="47" customWidth="1"/>
    <col min="8667" max="8667" width="10.5703125" style="47" bestFit="1" customWidth="1"/>
    <col min="8668" max="8668" width="7.85546875" style="47" bestFit="1" customWidth="1"/>
    <col min="8669" max="8669" width="8.7109375" style="47" bestFit="1" customWidth="1"/>
    <col min="8670" max="8902" width="9.140625" style="47"/>
    <col min="8903" max="8903" width="12.85546875" style="47" customWidth="1"/>
    <col min="8904" max="8904" width="9.140625" style="47"/>
    <col min="8905" max="8905" width="0.85546875" style="47" customWidth="1"/>
    <col min="8906" max="8906" width="9.140625" style="47"/>
    <col min="8907" max="8907" width="0.85546875" style="47" customWidth="1"/>
    <col min="8908" max="8908" width="9.140625" style="47"/>
    <col min="8909" max="8909" width="1" style="47" customWidth="1"/>
    <col min="8910" max="8910" width="9.140625" style="47"/>
    <col min="8911" max="8911" width="1" style="47" customWidth="1"/>
    <col min="8912" max="8912" width="8.7109375" style="47" bestFit="1" customWidth="1"/>
    <col min="8913" max="8913" width="10.28515625" style="47" bestFit="1" customWidth="1"/>
    <col min="8914" max="8915" width="10.42578125" style="47" bestFit="1" customWidth="1"/>
    <col min="8916" max="8916" width="14" style="47" bestFit="1" customWidth="1"/>
    <col min="8917" max="8917" width="12" style="47" bestFit="1" customWidth="1"/>
    <col min="8918" max="8918" width="10.28515625" style="47" bestFit="1" customWidth="1"/>
    <col min="8919" max="8919" width="8.7109375" style="47" bestFit="1" customWidth="1"/>
    <col min="8920" max="8920" width="0.85546875" style="47" customWidth="1"/>
    <col min="8921" max="8921" width="12.42578125" style="47" customWidth="1"/>
    <col min="8922" max="8922" width="10" style="47" customWidth="1"/>
    <col min="8923" max="8923" width="10.5703125" style="47" bestFit="1" customWidth="1"/>
    <col min="8924" max="8924" width="7.85546875" style="47" bestFit="1" customWidth="1"/>
    <col min="8925" max="8925" width="8.7109375" style="47" bestFit="1" customWidth="1"/>
    <col min="8926" max="9158" width="9.140625" style="47"/>
    <col min="9159" max="9159" width="12.85546875" style="47" customWidth="1"/>
    <col min="9160" max="9160" width="9.140625" style="47"/>
    <col min="9161" max="9161" width="0.85546875" style="47" customWidth="1"/>
    <col min="9162" max="9162" width="9.140625" style="47"/>
    <col min="9163" max="9163" width="0.85546875" style="47" customWidth="1"/>
    <col min="9164" max="9164" width="9.140625" style="47"/>
    <col min="9165" max="9165" width="1" style="47" customWidth="1"/>
    <col min="9166" max="9166" width="9.140625" style="47"/>
    <col min="9167" max="9167" width="1" style="47" customWidth="1"/>
    <col min="9168" max="9168" width="8.7109375" style="47" bestFit="1" customWidth="1"/>
    <col min="9169" max="9169" width="10.28515625" style="47" bestFit="1" customWidth="1"/>
    <col min="9170" max="9171" width="10.42578125" style="47" bestFit="1" customWidth="1"/>
    <col min="9172" max="9172" width="14" style="47" bestFit="1" customWidth="1"/>
    <col min="9173" max="9173" width="12" style="47" bestFit="1" customWidth="1"/>
    <col min="9174" max="9174" width="10.28515625" style="47" bestFit="1" customWidth="1"/>
    <col min="9175" max="9175" width="8.7109375" style="47" bestFit="1" customWidth="1"/>
    <col min="9176" max="9176" width="0.85546875" style="47" customWidth="1"/>
    <col min="9177" max="9177" width="12.42578125" style="47" customWidth="1"/>
    <col min="9178" max="9178" width="10" style="47" customWidth="1"/>
    <col min="9179" max="9179" width="10.5703125" style="47" bestFit="1" customWidth="1"/>
    <col min="9180" max="9180" width="7.85546875" style="47" bestFit="1" customWidth="1"/>
    <col min="9181" max="9181" width="8.7109375" style="47" bestFit="1" customWidth="1"/>
    <col min="9182" max="9414" width="9.140625" style="47"/>
    <col min="9415" max="9415" width="12.85546875" style="47" customWidth="1"/>
    <col min="9416" max="9416" width="9.140625" style="47"/>
    <col min="9417" max="9417" width="0.85546875" style="47" customWidth="1"/>
    <col min="9418" max="9418" width="9.140625" style="47"/>
    <col min="9419" max="9419" width="0.85546875" style="47" customWidth="1"/>
    <col min="9420" max="9420" width="9.140625" style="47"/>
    <col min="9421" max="9421" width="1" style="47" customWidth="1"/>
    <col min="9422" max="9422" width="9.140625" style="47"/>
    <col min="9423" max="9423" width="1" style="47" customWidth="1"/>
    <col min="9424" max="9424" width="8.7109375" style="47" bestFit="1" customWidth="1"/>
    <col min="9425" max="9425" width="10.28515625" style="47" bestFit="1" customWidth="1"/>
    <col min="9426" max="9427" width="10.42578125" style="47" bestFit="1" customWidth="1"/>
    <col min="9428" max="9428" width="14" style="47" bestFit="1" customWidth="1"/>
    <col min="9429" max="9429" width="12" style="47" bestFit="1" customWidth="1"/>
    <col min="9430" max="9430" width="10.28515625" style="47" bestFit="1" customWidth="1"/>
    <col min="9431" max="9431" width="8.7109375" style="47" bestFit="1" customWidth="1"/>
    <col min="9432" max="9432" width="0.85546875" style="47" customWidth="1"/>
    <col min="9433" max="9433" width="12.42578125" style="47" customWidth="1"/>
    <col min="9434" max="9434" width="10" style="47" customWidth="1"/>
    <col min="9435" max="9435" width="10.5703125" style="47" bestFit="1" customWidth="1"/>
    <col min="9436" max="9436" width="7.85546875" style="47" bestFit="1" customWidth="1"/>
    <col min="9437" max="9437" width="8.7109375" style="47" bestFit="1" customWidth="1"/>
    <col min="9438" max="9670" width="9.140625" style="47"/>
    <col min="9671" max="9671" width="12.85546875" style="47" customWidth="1"/>
    <col min="9672" max="9672" width="9.140625" style="47"/>
    <col min="9673" max="9673" width="0.85546875" style="47" customWidth="1"/>
    <col min="9674" max="9674" width="9.140625" style="47"/>
    <col min="9675" max="9675" width="0.85546875" style="47" customWidth="1"/>
    <col min="9676" max="9676" width="9.140625" style="47"/>
    <col min="9677" max="9677" width="1" style="47" customWidth="1"/>
    <col min="9678" max="9678" width="9.140625" style="47"/>
    <col min="9679" max="9679" width="1" style="47" customWidth="1"/>
    <col min="9680" max="9680" width="8.7109375" style="47" bestFit="1" customWidth="1"/>
    <col min="9681" max="9681" width="10.28515625" style="47" bestFit="1" customWidth="1"/>
    <col min="9682" max="9683" width="10.42578125" style="47" bestFit="1" customWidth="1"/>
    <col min="9684" max="9684" width="14" style="47" bestFit="1" customWidth="1"/>
    <col min="9685" max="9685" width="12" style="47" bestFit="1" customWidth="1"/>
    <col min="9686" max="9686" width="10.28515625" style="47" bestFit="1" customWidth="1"/>
    <col min="9687" max="9687" width="8.7109375" style="47" bestFit="1" customWidth="1"/>
    <col min="9688" max="9688" width="0.85546875" style="47" customWidth="1"/>
    <col min="9689" max="9689" width="12.42578125" style="47" customWidth="1"/>
    <col min="9690" max="9690" width="10" style="47" customWidth="1"/>
    <col min="9691" max="9691" width="10.5703125" style="47" bestFit="1" customWidth="1"/>
    <col min="9692" max="9692" width="7.85546875" style="47" bestFit="1" customWidth="1"/>
    <col min="9693" max="9693" width="8.7109375" style="47" bestFit="1" customWidth="1"/>
    <col min="9694" max="9926" width="9.140625" style="47"/>
    <col min="9927" max="9927" width="12.85546875" style="47" customWidth="1"/>
    <col min="9928" max="9928" width="9.140625" style="47"/>
    <col min="9929" max="9929" width="0.85546875" style="47" customWidth="1"/>
    <col min="9930" max="9930" width="9.140625" style="47"/>
    <col min="9931" max="9931" width="0.85546875" style="47" customWidth="1"/>
    <col min="9932" max="9932" width="9.140625" style="47"/>
    <col min="9933" max="9933" width="1" style="47" customWidth="1"/>
    <col min="9934" max="9934" width="9.140625" style="47"/>
    <col min="9935" max="9935" width="1" style="47" customWidth="1"/>
    <col min="9936" max="9936" width="8.7109375" style="47" bestFit="1" customWidth="1"/>
    <col min="9937" max="9937" width="10.28515625" style="47" bestFit="1" customWidth="1"/>
    <col min="9938" max="9939" width="10.42578125" style="47" bestFit="1" customWidth="1"/>
    <col min="9940" max="9940" width="14" style="47" bestFit="1" customWidth="1"/>
    <col min="9941" max="9941" width="12" style="47" bestFit="1" customWidth="1"/>
    <col min="9942" max="9942" width="10.28515625" style="47" bestFit="1" customWidth="1"/>
    <col min="9943" max="9943" width="8.7109375" style="47" bestFit="1" customWidth="1"/>
    <col min="9944" max="9944" width="0.85546875" style="47" customWidth="1"/>
    <col min="9945" max="9945" width="12.42578125" style="47" customWidth="1"/>
    <col min="9946" max="9946" width="10" style="47" customWidth="1"/>
    <col min="9947" max="9947" width="10.5703125" style="47" bestFit="1" customWidth="1"/>
    <col min="9948" max="9948" width="7.85546875" style="47" bestFit="1" customWidth="1"/>
    <col min="9949" max="9949" width="8.7109375" style="47" bestFit="1" customWidth="1"/>
    <col min="9950" max="10182" width="9.140625" style="47"/>
    <col min="10183" max="10183" width="12.85546875" style="47" customWidth="1"/>
    <col min="10184" max="10184" width="9.140625" style="47"/>
    <col min="10185" max="10185" width="0.85546875" style="47" customWidth="1"/>
    <col min="10186" max="10186" width="9.140625" style="47"/>
    <col min="10187" max="10187" width="0.85546875" style="47" customWidth="1"/>
    <col min="10188" max="10188" width="9.140625" style="47"/>
    <col min="10189" max="10189" width="1" style="47" customWidth="1"/>
    <col min="10190" max="10190" width="9.140625" style="47"/>
    <col min="10191" max="10191" width="1" style="47" customWidth="1"/>
    <col min="10192" max="10192" width="8.7109375" style="47" bestFit="1" customWidth="1"/>
    <col min="10193" max="10193" width="10.28515625" style="47" bestFit="1" customWidth="1"/>
    <col min="10194" max="10195" width="10.42578125" style="47" bestFit="1" customWidth="1"/>
    <col min="10196" max="10196" width="14" style="47" bestFit="1" customWidth="1"/>
    <col min="10197" max="10197" width="12" style="47" bestFit="1" customWidth="1"/>
    <col min="10198" max="10198" width="10.28515625" style="47" bestFit="1" customWidth="1"/>
    <col min="10199" max="10199" width="8.7109375" style="47" bestFit="1" customWidth="1"/>
    <col min="10200" max="10200" width="0.85546875" style="47" customWidth="1"/>
    <col min="10201" max="10201" width="12.42578125" style="47" customWidth="1"/>
    <col min="10202" max="10202" width="10" style="47" customWidth="1"/>
    <col min="10203" max="10203" width="10.5703125" style="47" bestFit="1" customWidth="1"/>
    <col min="10204" max="10204" width="7.85546875" style="47" bestFit="1" customWidth="1"/>
    <col min="10205" max="10205" width="8.7109375" style="47" bestFit="1" customWidth="1"/>
    <col min="10206" max="10438" width="9.140625" style="47"/>
    <col min="10439" max="10439" width="12.85546875" style="47" customWidth="1"/>
    <col min="10440" max="10440" width="9.140625" style="47"/>
    <col min="10441" max="10441" width="0.85546875" style="47" customWidth="1"/>
    <col min="10442" max="10442" width="9.140625" style="47"/>
    <col min="10443" max="10443" width="0.85546875" style="47" customWidth="1"/>
    <col min="10444" max="10444" width="9.140625" style="47"/>
    <col min="10445" max="10445" width="1" style="47" customWidth="1"/>
    <col min="10446" max="10446" width="9.140625" style="47"/>
    <col min="10447" max="10447" width="1" style="47" customWidth="1"/>
    <col min="10448" max="10448" width="8.7109375" style="47" bestFit="1" customWidth="1"/>
    <col min="10449" max="10449" width="10.28515625" style="47" bestFit="1" customWidth="1"/>
    <col min="10450" max="10451" width="10.42578125" style="47" bestFit="1" customWidth="1"/>
    <col min="10452" max="10452" width="14" style="47" bestFit="1" customWidth="1"/>
    <col min="10453" max="10453" width="12" style="47" bestFit="1" customWidth="1"/>
    <col min="10454" max="10454" width="10.28515625" style="47" bestFit="1" customWidth="1"/>
    <col min="10455" max="10455" width="8.7109375" style="47" bestFit="1" customWidth="1"/>
    <col min="10456" max="10456" width="0.85546875" style="47" customWidth="1"/>
    <col min="10457" max="10457" width="12.42578125" style="47" customWidth="1"/>
    <col min="10458" max="10458" width="10" style="47" customWidth="1"/>
    <col min="10459" max="10459" width="10.5703125" style="47" bestFit="1" customWidth="1"/>
    <col min="10460" max="10460" width="7.85546875" style="47" bestFit="1" customWidth="1"/>
    <col min="10461" max="10461" width="8.7109375" style="47" bestFit="1" customWidth="1"/>
    <col min="10462" max="10694" width="9.140625" style="47"/>
    <col min="10695" max="10695" width="12.85546875" style="47" customWidth="1"/>
    <col min="10696" max="10696" width="9.140625" style="47"/>
    <col min="10697" max="10697" width="0.85546875" style="47" customWidth="1"/>
    <col min="10698" max="10698" width="9.140625" style="47"/>
    <col min="10699" max="10699" width="0.85546875" style="47" customWidth="1"/>
    <col min="10700" max="10700" width="9.140625" style="47"/>
    <col min="10701" max="10701" width="1" style="47" customWidth="1"/>
    <col min="10702" max="10702" width="9.140625" style="47"/>
    <col min="10703" max="10703" width="1" style="47" customWidth="1"/>
    <col min="10704" max="10704" width="8.7109375" style="47" bestFit="1" customWidth="1"/>
    <col min="10705" max="10705" width="10.28515625" style="47" bestFit="1" customWidth="1"/>
    <col min="10706" max="10707" width="10.42578125" style="47" bestFit="1" customWidth="1"/>
    <col min="10708" max="10708" width="14" style="47" bestFit="1" customWidth="1"/>
    <col min="10709" max="10709" width="12" style="47" bestFit="1" customWidth="1"/>
    <col min="10710" max="10710" width="10.28515625" style="47" bestFit="1" customWidth="1"/>
    <col min="10711" max="10711" width="8.7109375" style="47" bestFit="1" customWidth="1"/>
    <col min="10712" max="10712" width="0.85546875" style="47" customWidth="1"/>
    <col min="10713" max="10713" width="12.42578125" style="47" customWidth="1"/>
    <col min="10714" max="10714" width="10" style="47" customWidth="1"/>
    <col min="10715" max="10715" width="10.5703125" style="47" bestFit="1" customWidth="1"/>
    <col min="10716" max="10716" width="7.85546875" style="47" bestFit="1" customWidth="1"/>
    <col min="10717" max="10717" width="8.7109375" style="47" bestFit="1" customWidth="1"/>
    <col min="10718" max="10950" width="9.140625" style="47"/>
    <col min="10951" max="10951" width="12.85546875" style="47" customWidth="1"/>
    <col min="10952" max="10952" width="9.140625" style="47"/>
    <col min="10953" max="10953" width="0.85546875" style="47" customWidth="1"/>
    <col min="10954" max="10954" width="9.140625" style="47"/>
    <col min="10955" max="10955" width="0.85546875" style="47" customWidth="1"/>
    <col min="10956" max="10956" width="9.140625" style="47"/>
    <col min="10957" max="10957" width="1" style="47" customWidth="1"/>
    <col min="10958" max="10958" width="9.140625" style="47"/>
    <col min="10959" max="10959" width="1" style="47" customWidth="1"/>
    <col min="10960" max="10960" width="8.7109375" style="47" bestFit="1" customWidth="1"/>
    <col min="10961" max="10961" width="10.28515625" style="47" bestFit="1" customWidth="1"/>
    <col min="10962" max="10963" width="10.42578125" style="47" bestFit="1" customWidth="1"/>
    <col min="10964" max="10964" width="14" style="47" bestFit="1" customWidth="1"/>
    <col min="10965" max="10965" width="12" style="47" bestFit="1" customWidth="1"/>
    <col min="10966" max="10966" width="10.28515625" style="47" bestFit="1" customWidth="1"/>
    <col min="10967" max="10967" width="8.7109375" style="47" bestFit="1" customWidth="1"/>
    <col min="10968" max="10968" width="0.85546875" style="47" customWidth="1"/>
    <col min="10969" max="10969" width="12.42578125" style="47" customWidth="1"/>
    <col min="10970" max="10970" width="10" style="47" customWidth="1"/>
    <col min="10971" max="10971" width="10.5703125" style="47" bestFit="1" customWidth="1"/>
    <col min="10972" max="10972" width="7.85546875" style="47" bestFit="1" customWidth="1"/>
    <col min="10973" max="10973" width="8.7109375" style="47" bestFit="1" customWidth="1"/>
    <col min="10974" max="11206" width="9.140625" style="47"/>
    <col min="11207" max="11207" width="12.85546875" style="47" customWidth="1"/>
    <col min="11208" max="11208" width="9.140625" style="47"/>
    <col min="11209" max="11209" width="0.85546875" style="47" customWidth="1"/>
    <col min="11210" max="11210" width="9.140625" style="47"/>
    <col min="11211" max="11211" width="0.85546875" style="47" customWidth="1"/>
    <col min="11212" max="11212" width="9.140625" style="47"/>
    <col min="11213" max="11213" width="1" style="47" customWidth="1"/>
    <col min="11214" max="11214" width="9.140625" style="47"/>
    <col min="11215" max="11215" width="1" style="47" customWidth="1"/>
    <col min="11216" max="11216" width="8.7109375" style="47" bestFit="1" customWidth="1"/>
    <col min="11217" max="11217" width="10.28515625" style="47" bestFit="1" customWidth="1"/>
    <col min="11218" max="11219" width="10.42578125" style="47" bestFit="1" customWidth="1"/>
    <col min="11220" max="11220" width="14" style="47" bestFit="1" customWidth="1"/>
    <col min="11221" max="11221" width="12" style="47" bestFit="1" customWidth="1"/>
    <col min="11222" max="11222" width="10.28515625" style="47" bestFit="1" customWidth="1"/>
    <col min="11223" max="11223" width="8.7109375" style="47" bestFit="1" customWidth="1"/>
    <col min="11224" max="11224" width="0.85546875" style="47" customWidth="1"/>
    <col min="11225" max="11225" width="12.42578125" style="47" customWidth="1"/>
    <col min="11226" max="11226" width="10" style="47" customWidth="1"/>
    <col min="11227" max="11227" width="10.5703125" style="47" bestFit="1" customWidth="1"/>
    <col min="11228" max="11228" width="7.85546875" style="47" bestFit="1" customWidth="1"/>
    <col min="11229" max="11229" width="8.7109375" style="47" bestFit="1" customWidth="1"/>
    <col min="11230" max="11462" width="9.140625" style="47"/>
    <col min="11463" max="11463" width="12.85546875" style="47" customWidth="1"/>
    <col min="11464" max="11464" width="9.140625" style="47"/>
    <col min="11465" max="11465" width="0.85546875" style="47" customWidth="1"/>
    <col min="11466" max="11466" width="9.140625" style="47"/>
    <col min="11467" max="11467" width="0.85546875" style="47" customWidth="1"/>
    <col min="11468" max="11468" width="9.140625" style="47"/>
    <col min="11469" max="11469" width="1" style="47" customWidth="1"/>
    <col min="11470" max="11470" width="9.140625" style="47"/>
    <col min="11471" max="11471" width="1" style="47" customWidth="1"/>
    <col min="11472" max="11472" width="8.7109375" style="47" bestFit="1" customWidth="1"/>
    <col min="11473" max="11473" width="10.28515625" style="47" bestFit="1" customWidth="1"/>
    <col min="11474" max="11475" width="10.42578125" style="47" bestFit="1" customWidth="1"/>
    <col min="11476" max="11476" width="14" style="47" bestFit="1" customWidth="1"/>
    <col min="11477" max="11477" width="12" style="47" bestFit="1" customWidth="1"/>
    <col min="11478" max="11478" width="10.28515625" style="47" bestFit="1" customWidth="1"/>
    <col min="11479" max="11479" width="8.7109375" style="47" bestFit="1" customWidth="1"/>
    <col min="11480" max="11480" width="0.85546875" style="47" customWidth="1"/>
    <col min="11481" max="11481" width="12.42578125" style="47" customWidth="1"/>
    <col min="11482" max="11482" width="10" style="47" customWidth="1"/>
    <col min="11483" max="11483" width="10.5703125" style="47" bestFit="1" customWidth="1"/>
    <col min="11484" max="11484" width="7.85546875" style="47" bestFit="1" customWidth="1"/>
    <col min="11485" max="11485" width="8.7109375" style="47" bestFit="1" customWidth="1"/>
    <col min="11486" max="11718" width="9.140625" style="47"/>
    <col min="11719" max="11719" width="12.85546875" style="47" customWidth="1"/>
    <col min="11720" max="11720" width="9.140625" style="47"/>
    <col min="11721" max="11721" width="0.85546875" style="47" customWidth="1"/>
    <col min="11722" max="11722" width="9.140625" style="47"/>
    <col min="11723" max="11723" width="0.85546875" style="47" customWidth="1"/>
    <col min="11724" max="11724" width="9.140625" style="47"/>
    <col min="11725" max="11725" width="1" style="47" customWidth="1"/>
    <col min="11726" max="11726" width="9.140625" style="47"/>
    <col min="11727" max="11727" width="1" style="47" customWidth="1"/>
    <col min="11728" max="11728" width="8.7109375" style="47" bestFit="1" customWidth="1"/>
    <col min="11729" max="11729" width="10.28515625" style="47" bestFit="1" customWidth="1"/>
    <col min="11730" max="11731" width="10.42578125" style="47" bestFit="1" customWidth="1"/>
    <col min="11732" max="11732" width="14" style="47" bestFit="1" customWidth="1"/>
    <col min="11733" max="11733" width="12" style="47" bestFit="1" customWidth="1"/>
    <col min="11734" max="11734" width="10.28515625" style="47" bestFit="1" customWidth="1"/>
    <col min="11735" max="11735" width="8.7109375" style="47" bestFit="1" customWidth="1"/>
    <col min="11736" max="11736" width="0.85546875" style="47" customWidth="1"/>
    <col min="11737" max="11737" width="12.42578125" style="47" customWidth="1"/>
    <col min="11738" max="11738" width="10" style="47" customWidth="1"/>
    <col min="11739" max="11739" width="10.5703125" style="47" bestFit="1" customWidth="1"/>
    <col min="11740" max="11740" width="7.85546875" style="47" bestFit="1" customWidth="1"/>
    <col min="11741" max="11741" width="8.7109375" style="47" bestFit="1" customWidth="1"/>
    <col min="11742" max="11974" width="9.140625" style="47"/>
    <col min="11975" max="11975" width="12.85546875" style="47" customWidth="1"/>
    <col min="11976" max="11976" width="9.140625" style="47"/>
    <col min="11977" max="11977" width="0.85546875" style="47" customWidth="1"/>
    <col min="11978" max="11978" width="9.140625" style="47"/>
    <col min="11979" max="11979" width="0.85546875" style="47" customWidth="1"/>
    <col min="11980" max="11980" width="9.140625" style="47"/>
    <col min="11981" max="11981" width="1" style="47" customWidth="1"/>
    <col min="11982" max="11982" width="9.140625" style="47"/>
    <col min="11983" max="11983" width="1" style="47" customWidth="1"/>
    <col min="11984" max="11984" width="8.7109375" style="47" bestFit="1" customWidth="1"/>
    <col min="11985" max="11985" width="10.28515625" style="47" bestFit="1" customWidth="1"/>
    <col min="11986" max="11987" width="10.42578125" style="47" bestFit="1" customWidth="1"/>
    <col min="11988" max="11988" width="14" style="47" bestFit="1" customWidth="1"/>
    <col min="11989" max="11989" width="12" style="47" bestFit="1" customWidth="1"/>
    <col min="11990" max="11990" width="10.28515625" style="47" bestFit="1" customWidth="1"/>
    <col min="11991" max="11991" width="8.7109375" style="47" bestFit="1" customWidth="1"/>
    <col min="11992" max="11992" width="0.85546875" style="47" customWidth="1"/>
    <col min="11993" max="11993" width="12.42578125" style="47" customWidth="1"/>
    <col min="11994" max="11994" width="10" style="47" customWidth="1"/>
    <col min="11995" max="11995" width="10.5703125" style="47" bestFit="1" customWidth="1"/>
    <col min="11996" max="11996" width="7.85546875" style="47" bestFit="1" customWidth="1"/>
    <col min="11997" max="11997" width="8.7109375" style="47" bestFit="1" customWidth="1"/>
    <col min="11998" max="12230" width="9.140625" style="47"/>
    <col min="12231" max="12231" width="12.85546875" style="47" customWidth="1"/>
    <col min="12232" max="12232" width="9.140625" style="47"/>
    <col min="12233" max="12233" width="0.85546875" style="47" customWidth="1"/>
    <col min="12234" max="12234" width="9.140625" style="47"/>
    <col min="12235" max="12235" width="0.85546875" style="47" customWidth="1"/>
    <col min="12236" max="12236" width="9.140625" style="47"/>
    <col min="12237" max="12237" width="1" style="47" customWidth="1"/>
    <col min="12238" max="12238" width="9.140625" style="47"/>
    <col min="12239" max="12239" width="1" style="47" customWidth="1"/>
    <col min="12240" max="12240" width="8.7109375" style="47" bestFit="1" customWidth="1"/>
    <col min="12241" max="12241" width="10.28515625" style="47" bestFit="1" customWidth="1"/>
    <col min="12242" max="12243" width="10.42578125" style="47" bestFit="1" customWidth="1"/>
    <col min="12244" max="12244" width="14" style="47" bestFit="1" customWidth="1"/>
    <col min="12245" max="12245" width="12" style="47" bestFit="1" customWidth="1"/>
    <col min="12246" max="12246" width="10.28515625" style="47" bestFit="1" customWidth="1"/>
    <col min="12247" max="12247" width="8.7109375" style="47" bestFit="1" customWidth="1"/>
    <col min="12248" max="12248" width="0.85546875" style="47" customWidth="1"/>
    <col min="12249" max="12249" width="12.42578125" style="47" customWidth="1"/>
    <col min="12250" max="12250" width="10" style="47" customWidth="1"/>
    <col min="12251" max="12251" width="10.5703125" style="47" bestFit="1" customWidth="1"/>
    <col min="12252" max="12252" width="7.85546875" style="47" bestFit="1" customWidth="1"/>
    <col min="12253" max="12253" width="8.7109375" style="47" bestFit="1" customWidth="1"/>
    <col min="12254" max="12486" width="9.140625" style="47"/>
    <col min="12487" max="12487" width="12.85546875" style="47" customWidth="1"/>
    <col min="12488" max="12488" width="9.140625" style="47"/>
    <col min="12489" max="12489" width="0.85546875" style="47" customWidth="1"/>
    <col min="12490" max="12490" width="9.140625" style="47"/>
    <col min="12491" max="12491" width="0.85546875" style="47" customWidth="1"/>
    <col min="12492" max="12492" width="9.140625" style="47"/>
    <col min="12493" max="12493" width="1" style="47" customWidth="1"/>
    <col min="12494" max="12494" width="9.140625" style="47"/>
    <col min="12495" max="12495" width="1" style="47" customWidth="1"/>
    <col min="12496" max="12496" width="8.7109375" style="47" bestFit="1" customWidth="1"/>
    <col min="12497" max="12497" width="10.28515625" style="47" bestFit="1" customWidth="1"/>
    <col min="12498" max="12499" width="10.42578125" style="47" bestFit="1" customWidth="1"/>
    <col min="12500" max="12500" width="14" style="47" bestFit="1" customWidth="1"/>
    <col min="12501" max="12501" width="12" style="47" bestFit="1" customWidth="1"/>
    <col min="12502" max="12502" width="10.28515625" style="47" bestFit="1" customWidth="1"/>
    <col min="12503" max="12503" width="8.7109375" style="47" bestFit="1" customWidth="1"/>
    <col min="12504" max="12504" width="0.85546875" style="47" customWidth="1"/>
    <col min="12505" max="12505" width="12.42578125" style="47" customWidth="1"/>
    <col min="12506" max="12506" width="10" style="47" customWidth="1"/>
    <col min="12507" max="12507" width="10.5703125" style="47" bestFit="1" customWidth="1"/>
    <col min="12508" max="12508" width="7.85546875" style="47" bestFit="1" customWidth="1"/>
    <col min="12509" max="12509" width="8.7109375" style="47" bestFit="1" customWidth="1"/>
    <col min="12510" max="12742" width="9.140625" style="47"/>
    <col min="12743" max="12743" width="12.85546875" style="47" customWidth="1"/>
    <col min="12744" max="12744" width="9.140625" style="47"/>
    <col min="12745" max="12745" width="0.85546875" style="47" customWidth="1"/>
    <col min="12746" max="12746" width="9.140625" style="47"/>
    <col min="12747" max="12747" width="0.85546875" style="47" customWidth="1"/>
    <col min="12748" max="12748" width="9.140625" style="47"/>
    <col min="12749" max="12749" width="1" style="47" customWidth="1"/>
    <col min="12750" max="12750" width="9.140625" style="47"/>
    <col min="12751" max="12751" width="1" style="47" customWidth="1"/>
    <col min="12752" max="12752" width="8.7109375" style="47" bestFit="1" customWidth="1"/>
    <col min="12753" max="12753" width="10.28515625" style="47" bestFit="1" customWidth="1"/>
    <col min="12754" max="12755" width="10.42578125" style="47" bestFit="1" customWidth="1"/>
    <col min="12756" max="12756" width="14" style="47" bestFit="1" customWidth="1"/>
    <col min="12757" max="12757" width="12" style="47" bestFit="1" customWidth="1"/>
    <col min="12758" max="12758" width="10.28515625" style="47" bestFit="1" customWidth="1"/>
    <col min="12759" max="12759" width="8.7109375" style="47" bestFit="1" customWidth="1"/>
    <col min="12760" max="12760" width="0.85546875" style="47" customWidth="1"/>
    <col min="12761" max="12761" width="12.42578125" style="47" customWidth="1"/>
    <col min="12762" max="12762" width="10" style="47" customWidth="1"/>
    <col min="12763" max="12763" width="10.5703125" style="47" bestFit="1" customWidth="1"/>
    <col min="12764" max="12764" width="7.85546875" style="47" bestFit="1" customWidth="1"/>
    <col min="12765" max="12765" width="8.7109375" style="47" bestFit="1" customWidth="1"/>
    <col min="12766" max="12998" width="9.140625" style="47"/>
    <col min="12999" max="12999" width="12.85546875" style="47" customWidth="1"/>
    <col min="13000" max="13000" width="9.140625" style="47"/>
    <col min="13001" max="13001" width="0.85546875" style="47" customWidth="1"/>
    <col min="13002" max="13002" width="9.140625" style="47"/>
    <col min="13003" max="13003" width="0.85546875" style="47" customWidth="1"/>
    <col min="13004" max="13004" width="9.140625" style="47"/>
    <col min="13005" max="13005" width="1" style="47" customWidth="1"/>
    <col min="13006" max="13006" width="9.140625" style="47"/>
    <col min="13007" max="13007" width="1" style="47" customWidth="1"/>
    <col min="13008" max="13008" width="8.7109375" style="47" bestFit="1" customWidth="1"/>
    <col min="13009" max="13009" width="10.28515625" style="47" bestFit="1" customWidth="1"/>
    <col min="13010" max="13011" width="10.42578125" style="47" bestFit="1" customWidth="1"/>
    <col min="13012" max="13012" width="14" style="47" bestFit="1" customWidth="1"/>
    <col min="13013" max="13013" width="12" style="47" bestFit="1" customWidth="1"/>
    <col min="13014" max="13014" width="10.28515625" style="47" bestFit="1" customWidth="1"/>
    <col min="13015" max="13015" width="8.7109375" style="47" bestFit="1" customWidth="1"/>
    <col min="13016" max="13016" width="0.85546875" style="47" customWidth="1"/>
    <col min="13017" max="13017" width="12.42578125" style="47" customWidth="1"/>
    <col min="13018" max="13018" width="10" style="47" customWidth="1"/>
    <col min="13019" max="13019" width="10.5703125" style="47" bestFit="1" customWidth="1"/>
    <col min="13020" max="13020" width="7.85546875" style="47" bestFit="1" customWidth="1"/>
    <col min="13021" max="13021" width="8.7109375" style="47" bestFit="1" customWidth="1"/>
    <col min="13022" max="13254" width="9.140625" style="47"/>
    <col min="13255" max="13255" width="12.85546875" style="47" customWidth="1"/>
    <col min="13256" max="13256" width="9.140625" style="47"/>
    <col min="13257" max="13257" width="0.85546875" style="47" customWidth="1"/>
    <col min="13258" max="13258" width="9.140625" style="47"/>
    <col min="13259" max="13259" width="0.85546875" style="47" customWidth="1"/>
    <col min="13260" max="13260" width="9.140625" style="47"/>
    <col min="13261" max="13261" width="1" style="47" customWidth="1"/>
    <col min="13262" max="13262" width="9.140625" style="47"/>
    <col min="13263" max="13263" width="1" style="47" customWidth="1"/>
    <col min="13264" max="13264" width="8.7109375" style="47" bestFit="1" customWidth="1"/>
    <col min="13265" max="13265" width="10.28515625" style="47" bestFit="1" customWidth="1"/>
    <col min="13266" max="13267" width="10.42578125" style="47" bestFit="1" customWidth="1"/>
    <col min="13268" max="13268" width="14" style="47" bestFit="1" customWidth="1"/>
    <col min="13269" max="13269" width="12" style="47" bestFit="1" customWidth="1"/>
    <col min="13270" max="13270" width="10.28515625" style="47" bestFit="1" customWidth="1"/>
    <col min="13271" max="13271" width="8.7109375" style="47" bestFit="1" customWidth="1"/>
    <col min="13272" max="13272" width="0.85546875" style="47" customWidth="1"/>
    <col min="13273" max="13273" width="12.42578125" style="47" customWidth="1"/>
    <col min="13274" max="13274" width="10" style="47" customWidth="1"/>
    <col min="13275" max="13275" width="10.5703125" style="47" bestFit="1" customWidth="1"/>
    <col min="13276" max="13276" width="7.85546875" style="47" bestFit="1" customWidth="1"/>
    <col min="13277" max="13277" width="8.7109375" style="47" bestFit="1" customWidth="1"/>
    <col min="13278" max="13510" width="9.140625" style="47"/>
    <col min="13511" max="13511" width="12.85546875" style="47" customWidth="1"/>
    <col min="13512" max="13512" width="9.140625" style="47"/>
    <col min="13513" max="13513" width="0.85546875" style="47" customWidth="1"/>
    <col min="13514" max="13514" width="9.140625" style="47"/>
    <col min="13515" max="13515" width="0.85546875" style="47" customWidth="1"/>
    <col min="13516" max="13516" width="9.140625" style="47"/>
    <col min="13517" max="13517" width="1" style="47" customWidth="1"/>
    <col min="13518" max="13518" width="9.140625" style="47"/>
    <col min="13519" max="13519" width="1" style="47" customWidth="1"/>
    <col min="13520" max="13520" width="8.7109375" style="47" bestFit="1" customWidth="1"/>
    <col min="13521" max="13521" width="10.28515625" style="47" bestFit="1" customWidth="1"/>
    <col min="13522" max="13523" width="10.42578125" style="47" bestFit="1" customWidth="1"/>
    <col min="13524" max="13524" width="14" style="47" bestFit="1" customWidth="1"/>
    <col min="13525" max="13525" width="12" style="47" bestFit="1" customWidth="1"/>
    <col min="13526" max="13526" width="10.28515625" style="47" bestFit="1" customWidth="1"/>
    <col min="13527" max="13527" width="8.7109375" style="47" bestFit="1" customWidth="1"/>
    <col min="13528" max="13528" width="0.85546875" style="47" customWidth="1"/>
    <col min="13529" max="13529" width="12.42578125" style="47" customWidth="1"/>
    <col min="13530" max="13530" width="10" style="47" customWidth="1"/>
    <col min="13531" max="13531" width="10.5703125" style="47" bestFit="1" customWidth="1"/>
    <col min="13532" max="13532" width="7.85546875" style="47" bestFit="1" customWidth="1"/>
    <col min="13533" max="13533" width="8.7109375" style="47" bestFit="1" customWidth="1"/>
    <col min="13534" max="13766" width="9.140625" style="47"/>
    <col min="13767" max="13767" width="12.85546875" style="47" customWidth="1"/>
    <col min="13768" max="13768" width="9.140625" style="47"/>
    <col min="13769" max="13769" width="0.85546875" style="47" customWidth="1"/>
    <col min="13770" max="13770" width="9.140625" style="47"/>
    <col min="13771" max="13771" width="0.85546875" style="47" customWidth="1"/>
    <col min="13772" max="13772" width="9.140625" style="47"/>
    <col min="13773" max="13773" width="1" style="47" customWidth="1"/>
    <col min="13774" max="13774" width="9.140625" style="47"/>
    <col min="13775" max="13775" width="1" style="47" customWidth="1"/>
    <col min="13776" max="13776" width="8.7109375" style="47" bestFit="1" customWidth="1"/>
    <col min="13777" max="13777" width="10.28515625" style="47" bestFit="1" customWidth="1"/>
    <col min="13778" max="13779" width="10.42578125" style="47" bestFit="1" customWidth="1"/>
    <col min="13780" max="13780" width="14" style="47" bestFit="1" customWidth="1"/>
    <col min="13781" max="13781" width="12" style="47" bestFit="1" customWidth="1"/>
    <col min="13782" max="13782" width="10.28515625" style="47" bestFit="1" customWidth="1"/>
    <col min="13783" max="13783" width="8.7109375" style="47" bestFit="1" customWidth="1"/>
    <col min="13784" max="13784" width="0.85546875" style="47" customWidth="1"/>
    <col min="13785" max="13785" width="12.42578125" style="47" customWidth="1"/>
    <col min="13786" max="13786" width="10" style="47" customWidth="1"/>
    <col min="13787" max="13787" width="10.5703125" style="47" bestFit="1" customWidth="1"/>
    <col min="13788" max="13788" width="7.85546875" style="47" bestFit="1" customWidth="1"/>
    <col min="13789" max="13789" width="8.7109375" style="47" bestFit="1" customWidth="1"/>
    <col min="13790" max="14022" width="9.140625" style="47"/>
    <col min="14023" max="14023" width="12.85546875" style="47" customWidth="1"/>
    <col min="14024" max="14024" width="9.140625" style="47"/>
    <col min="14025" max="14025" width="0.85546875" style="47" customWidth="1"/>
    <col min="14026" max="14026" width="9.140625" style="47"/>
    <col min="14027" max="14027" width="0.85546875" style="47" customWidth="1"/>
    <col min="14028" max="14028" width="9.140625" style="47"/>
    <col min="14029" max="14029" width="1" style="47" customWidth="1"/>
    <col min="14030" max="14030" width="9.140625" style="47"/>
    <col min="14031" max="14031" width="1" style="47" customWidth="1"/>
    <col min="14032" max="14032" width="8.7109375" style="47" bestFit="1" customWidth="1"/>
    <col min="14033" max="14033" width="10.28515625" style="47" bestFit="1" customWidth="1"/>
    <col min="14034" max="14035" width="10.42578125" style="47" bestFit="1" customWidth="1"/>
    <col min="14036" max="14036" width="14" style="47" bestFit="1" customWidth="1"/>
    <col min="14037" max="14037" width="12" style="47" bestFit="1" customWidth="1"/>
    <col min="14038" max="14038" width="10.28515625" style="47" bestFit="1" customWidth="1"/>
    <col min="14039" max="14039" width="8.7109375" style="47" bestFit="1" customWidth="1"/>
    <col min="14040" max="14040" width="0.85546875" style="47" customWidth="1"/>
    <col min="14041" max="14041" width="12.42578125" style="47" customWidth="1"/>
    <col min="14042" max="14042" width="10" style="47" customWidth="1"/>
    <col min="14043" max="14043" width="10.5703125" style="47" bestFit="1" customWidth="1"/>
    <col min="14044" max="14044" width="7.85546875" style="47" bestFit="1" customWidth="1"/>
    <col min="14045" max="14045" width="8.7109375" style="47" bestFit="1" customWidth="1"/>
    <col min="14046" max="14278" width="9.140625" style="47"/>
    <col min="14279" max="14279" width="12.85546875" style="47" customWidth="1"/>
    <col min="14280" max="14280" width="9.140625" style="47"/>
    <col min="14281" max="14281" width="0.85546875" style="47" customWidth="1"/>
    <col min="14282" max="14282" width="9.140625" style="47"/>
    <col min="14283" max="14283" width="0.85546875" style="47" customWidth="1"/>
    <col min="14284" max="14284" width="9.140625" style="47"/>
    <col min="14285" max="14285" width="1" style="47" customWidth="1"/>
    <col min="14286" max="14286" width="9.140625" style="47"/>
    <col min="14287" max="14287" width="1" style="47" customWidth="1"/>
    <col min="14288" max="14288" width="8.7109375" style="47" bestFit="1" customWidth="1"/>
    <col min="14289" max="14289" width="10.28515625" style="47" bestFit="1" customWidth="1"/>
    <col min="14290" max="14291" width="10.42578125" style="47" bestFit="1" customWidth="1"/>
    <col min="14292" max="14292" width="14" style="47" bestFit="1" customWidth="1"/>
    <col min="14293" max="14293" width="12" style="47" bestFit="1" customWidth="1"/>
    <col min="14294" max="14294" width="10.28515625" style="47" bestFit="1" customWidth="1"/>
    <col min="14295" max="14295" width="8.7109375" style="47" bestFit="1" customWidth="1"/>
    <col min="14296" max="14296" width="0.85546875" style="47" customWidth="1"/>
    <col min="14297" max="14297" width="12.42578125" style="47" customWidth="1"/>
    <col min="14298" max="14298" width="10" style="47" customWidth="1"/>
    <col min="14299" max="14299" width="10.5703125" style="47" bestFit="1" customWidth="1"/>
    <col min="14300" max="14300" width="7.85546875" style="47" bestFit="1" customWidth="1"/>
    <col min="14301" max="14301" width="8.7109375" style="47" bestFit="1" customWidth="1"/>
    <col min="14302" max="14534" width="9.140625" style="47"/>
    <col min="14535" max="14535" width="12.85546875" style="47" customWidth="1"/>
    <col min="14536" max="14536" width="9.140625" style="47"/>
    <col min="14537" max="14537" width="0.85546875" style="47" customWidth="1"/>
    <col min="14538" max="14538" width="9.140625" style="47"/>
    <col min="14539" max="14539" width="0.85546875" style="47" customWidth="1"/>
    <col min="14540" max="14540" width="9.140625" style="47"/>
    <col min="14541" max="14541" width="1" style="47" customWidth="1"/>
    <col min="14542" max="14542" width="9.140625" style="47"/>
    <col min="14543" max="14543" width="1" style="47" customWidth="1"/>
    <col min="14544" max="14544" width="8.7109375" style="47" bestFit="1" customWidth="1"/>
    <col min="14545" max="14545" width="10.28515625" style="47" bestFit="1" customWidth="1"/>
    <col min="14546" max="14547" width="10.42578125" style="47" bestFit="1" customWidth="1"/>
    <col min="14548" max="14548" width="14" style="47" bestFit="1" customWidth="1"/>
    <col min="14549" max="14549" width="12" style="47" bestFit="1" customWidth="1"/>
    <col min="14550" max="14550" width="10.28515625" style="47" bestFit="1" customWidth="1"/>
    <col min="14551" max="14551" width="8.7109375" style="47" bestFit="1" customWidth="1"/>
    <col min="14552" max="14552" width="0.85546875" style="47" customWidth="1"/>
    <col min="14553" max="14553" width="12.42578125" style="47" customWidth="1"/>
    <col min="14554" max="14554" width="10" style="47" customWidth="1"/>
    <col min="14555" max="14555" width="10.5703125" style="47" bestFit="1" customWidth="1"/>
    <col min="14556" max="14556" width="7.85546875" style="47" bestFit="1" customWidth="1"/>
    <col min="14557" max="14557" width="8.7109375" style="47" bestFit="1" customWidth="1"/>
    <col min="14558" max="14790" width="9.140625" style="47"/>
    <col min="14791" max="14791" width="12.85546875" style="47" customWidth="1"/>
    <col min="14792" max="14792" width="9.140625" style="47"/>
    <col min="14793" max="14793" width="0.85546875" style="47" customWidth="1"/>
    <col min="14794" max="14794" width="9.140625" style="47"/>
    <col min="14795" max="14795" width="0.85546875" style="47" customWidth="1"/>
    <col min="14796" max="14796" width="9.140625" style="47"/>
    <col min="14797" max="14797" width="1" style="47" customWidth="1"/>
    <col min="14798" max="14798" width="9.140625" style="47"/>
    <col min="14799" max="14799" width="1" style="47" customWidth="1"/>
    <col min="14800" max="14800" width="8.7109375" style="47" bestFit="1" customWidth="1"/>
    <col min="14801" max="14801" width="10.28515625" style="47" bestFit="1" customWidth="1"/>
    <col min="14802" max="14803" width="10.42578125" style="47" bestFit="1" customWidth="1"/>
    <col min="14804" max="14804" width="14" style="47" bestFit="1" customWidth="1"/>
    <col min="14805" max="14805" width="12" style="47" bestFit="1" customWidth="1"/>
    <col min="14806" max="14806" width="10.28515625" style="47" bestFit="1" customWidth="1"/>
    <col min="14807" max="14807" width="8.7109375" style="47" bestFit="1" customWidth="1"/>
    <col min="14808" max="14808" width="0.85546875" style="47" customWidth="1"/>
    <col min="14809" max="14809" width="12.42578125" style="47" customWidth="1"/>
    <col min="14810" max="14810" width="10" style="47" customWidth="1"/>
    <col min="14811" max="14811" width="10.5703125" style="47" bestFit="1" customWidth="1"/>
    <col min="14812" max="14812" width="7.85546875" style="47" bestFit="1" customWidth="1"/>
    <col min="14813" max="14813" width="8.7109375" style="47" bestFit="1" customWidth="1"/>
    <col min="14814" max="15046" width="9.140625" style="47"/>
    <col min="15047" max="15047" width="12.85546875" style="47" customWidth="1"/>
    <col min="15048" max="15048" width="9.140625" style="47"/>
    <col min="15049" max="15049" width="0.85546875" style="47" customWidth="1"/>
    <col min="15050" max="15050" width="9.140625" style="47"/>
    <col min="15051" max="15051" width="0.85546875" style="47" customWidth="1"/>
    <col min="15052" max="15052" width="9.140625" style="47"/>
    <col min="15053" max="15053" width="1" style="47" customWidth="1"/>
    <col min="15054" max="15054" width="9.140625" style="47"/>
    <col min="15055" max="15055" width="1" style="47" customWidth="1"/>
    <col min="15056" max="15056" width="8.7109375" style="47" bestFit="1" customWidth="1"/>
    <col min="15057" max="15057" width="10.28515625" style="47" bestFit="1" customWidth="1"/>
    <col min="15058" max="15059" width="10.42578125" style="47" bestFit="1" customWidth="1"/>
    <col min="15060" max="15060" width="14" style="47" bestFit="1" customWidth="1"/>
    <col min="15061" max="15061" width="12" style="47" bestFit="1" customWidth="1"/>
    <col min="15062" max="15062" width="10.28515625" style="47" bestFit="1" customWidth="1"/>
    <col min="15063" max="15063" width="8.7109375" style="47" bestFit="1" customWidth="1"/>
    <col min="15064" max="15064" width="0.85546875" style="47" customWidth="1"/>
    <col min="15065" max="15065" width="12.42578125" style="47" customWidth="1"/>
    <col min="15066" max="15066" width="10" style="47" customWidth="1"/>
    <col min="15067" max="15067" width="10.5703125" style="47" bestFit="1" customWidth="1"/>
    <col min="15068" max="15068" width="7.85546875" style="47" bestFit="1" customWidth="1"/>
    <col min="15069" max="15069" width="8.7109375" style="47" bestFit="1" customWidth="1"/>
    <col min="15070" max="15302" width="9.140625" style="47"/>
    <col min="15303" max="15303" width="12.85546875" style="47" customWidth="1"/>
    <col min="15304" max="15304" width="9.140625" style="47"/>
    <col min="15305" max="15305" width="0.85546875" style="47" customWidth="1"/>
    <col min="15306" max="15306" width="9.140625" style="47"/>
    <col min="15307" max="15307" width="0.85546875" style="47" customWidth="1"/>
    <col min="15308" max="15308" width="9.140625" style="47"/>
    <col min="15309" max="15309" width="1" style="47" customWidth="1"/>
    <col min="15310" max="15310" width="9.140625" style="47"/>
    <col min="15311" max="15311" width="1" style="47" customWidth="1"/>
    <col min="15312" max="15312" width="8.7109375" style="47" bestFit="1" customWidth="1"/>
    <col min="15313" max="15313" width="10.28515625" style="47" bestFit="1" customWidth="1"/>
    <col min="15314" max="15315" width="10.42578125" style="47" bestFit="1" customWidth="1"/>
    <col min="15316" max="15316" width="14" style="47" bestFit="1" customWidth="1"/>
    <col min="15317" max="15317" width="12" style="47" bestFit="1" customWidth="1"/>
    <col min="15318" max="15318" width="10.28515625" style="47" bestFit="1" customWidth="1"/>
    <col min="15319" max="15319" width="8.7109375" style="47" bestFit="1" customWidth="1"/>
    <col min="15320" max="15320" width="0.85546875" style="47" customWidth="1"/>
    <col min="15321" max="15321" width="12.42578125" style="47" customWidth="1"/>
    <col min="15322" max="15322" width="10" style="47" customWidth="1"/>
    <col min="15323" max="15323" width="10.5703125" style="47" bestFit="1" customWidth="1"/>
    <col min="15324" max="15324" width="7.85546875" style="47" bestFit="1" customWidth="1"/>
    <col min="15325" max="15325" width="8.7109375" style="47" bestFit="1" customWidth="1"/>
    <col min="15326" max="15558" width="9.140625" style="47"/>
    <col min="15559" max="15559" width="12.85546875" style="47" customWidth="1"/>
    <col min="15560" max="15560" width="9.140625" style="47"/>
    <col min="15561" max="15561" width="0.85546875" style="47" customWidth="1"/>
    <col min="15562" max="15562" width="9.140625" style="47"/>
    <col min="15563" max="15563" width="0.85546875" style="47" customWidth="1"/>
    <col min="15564" max="15564" width="9.140625" style="47"/>
    <col min="15565" max="15565" width="1" style="47" customWidth="1"/>
    <col min="15566" max="15566" width="9.140625" style="47"/>
    <col min="15567" max="15567" width="1" style="47" customWidth="1"/>
    <col min="15568" max="15568" width="8.7109375" style="47" bestFit="1" customWidth="1"/>
    <col min="15569" max="15569" width="10.28515625" style="47" bestFit="1" customWidth="1"/>
    <col min="15570" max="15571" width="10.42578125" style="47" bestFit="1" customWidth="1"/>
    <col min="15572" max="15572" width="14" style="47" bestFit="1" customWidth="1"/>
    <col min="15573" max="15573" width="12" style="47" bestFit="1" customWidth="1"/>
    <col min="15574" max="15574" width="10.28515625" style="47" bestFit="1" customWidth="1"/>
    <col min="15575" max="15575" width="8.7109375" style="47" bestFit="1" customWidth="1"/>
    <col min="15576" max="15576" width="0.85546875" style="47" customWidth="1"/>
    <col min="15577" max="15577" width="12.42578125" style="47" customWidth="1"/>
    <col min="15578" max="15578" width="10" style="47" customWidth="1"/>
    <col min="15579" max="15579" width="10.5703125" style="47" bestFit="1" customWidth="1"/>
    <col min="15580" max="15580" width="7.85546875" style="47" bestFit="1" customWidth="1"/>
    <col min="15581" max="15581" width="8.7109375" style="47" bestFit="1" customWidth="1"/>
    <col min="15582" max="15814" width="9.140625" style="47"/>
    <col min="15815" max="15815" width="12.85546875" style="47" customWidth="1"/>
    <col min="15816" max="15816" width="9.140625" style="47"/>
    <col min="15817" max="15817" width="0.85546875" style="47" customWidth="1"/>
    <col min="15818" max="15818" width="9.140625" style="47"/>
    <col min="15819" max="15819" width="0.85546875" style="47" customWidth="1"/>
    <col min="15820" max="15820" width="9.140625" style="47"/>
    <col min="15821" max="15821" width="1" style="47" customWidth="1"/>
    <col min="15822" max="15822" width="9.140625" style="47"/>
    <col min="15823" max="15823" width="1" style="47" customWidth="1"/>
    <col min="15824" max="15824" width="8.7109375" style="47" bestFit="1" customWidth="1"/>
    <col min="15825" max="15825" width="10.28515625" style="47" bestFit="1" customWidth="1"/>
    <col min="15826" max="15827" width="10.42578125" style="47" bestFit="1" customWidth="1"/>
    <col min="15828" max="15828" width="14" style="47" bestFit="1" customWidth="1"/>
    <col min="15829" max="15829" width="12" style="47" bestFit="1" customWidth="1"/>
    <col min="15830" max="15830" width="10.28515625" style="47" bestFit="1" customWidth="1"/>
    <col min="15831" max="15831" width="8.7109375" style="47" bestFit="1" customWidth="1"/>
    <col min="15832" max="15832" width="0.85546875" style="47" customWidth="1"/>
    <col min="15833" max="15833" width="12.42578125" style="47" customWidth="1"/>
    <col min="15834" max="15834" width="10" style="47" customWidth="1"/>
    <col min="15835" max="15835" width="10.5703125" style="47" bestFit="1" customWidth="1"/>
    <col min="15836" max="15836" width="7.85546875" style="47" bestFit="1" customWidth="1"/>
    <col min="15837" max="15837" width="8.7109375" style="47" bestFit="1" customWidth="1"/>
    <col min="15838" max="16070" width="9.140625" style="47"/>
    <col min="16071" max="16071" width="12.85546875" style="47" customWidth="1"/>
    <col min="16072" max="16072" width="9.140625" style="47"/>
    <col min="16073" max="16073" width="0.85546875" style="47" customWidth="1"/>
    <col min="16074" max="16074" width="9.140625" style="47"/>
    <col min="16075" max="16075" width="0.85546875" style="47" customWidth="1"/>
    <col min="16076" max="16076" width="9.140625" style="47"/>
    <col min="16077" max="16077" width="1" style="47" customWidth="1"/>
    <col min="16078" max="16078" width="9.140625" style="47"/>
    <col min="16079" max="16079" width="1" style="47" customWidth="1"/>
    <col min="16080" max="16080" width="8.7109375" style="47" bestFit="1" customWidth="1"/>
    <col min="16081" max="16081" width="10.28515625" style="47" bestFit="1" customWidth="1"/>
    <col min="16082" max="16083" width="10.42578125" style="47" bestFit="1" customWidth="1"/>
    <col min="16084" max="16084" width="14" style="47" bestFit="1" customWidth="1"/>
    <col min="16085" max="16085" width="12" style="47" bestFit="1" customWidth="1"/>
    <col min="16086" max="16086" width="10.28515625" style="47" bestFit="1" customWidth="1"/>
    <col min="16087" max="16087" width="8.7109375" style="47" bestFit="1" customWidth="1"/>
    <col min="16088" max="16088" width="0.85546875" style="47" customWidth="1"/>
    <col min="16089" max="16089" width="12.42578125" style="47" customWidth="1"/>
    <col min="16090" max="16090" width="10" style="47" customWidth="1"/>
    <col min="16091" max="16091" width="10.5703125" style="47" bestFit="1" customWidth="1"/>
    <col min="16092" max="16092" width="7.85546875" style="47" bestFit="1" customWidth="1"/>
    <col min="16093" max="16093" width="8.7109375" style="47" bestFit="1" customWidth="1"/>
    <col min="16094" max="16384" width="9.140625" style="47"/>
  </cols>
  <sheetData>
    <row r="1" spans="1:16" s="118" customFormat="1" ht="12.75" x14ac:dyDescent="0.2">
      <c r="A1" s="69" t="s">
        <v>119</v>
      </c>
    </row>
    <row r="2" spans="1:16" s="118" customFormat="1" ht="21" customHeight="1" x14ac:dyDescent="0.2">
      <c r="A2" s="70" t="s">
        <v>120</v>
      </c>
      <c r="B2" s="117"/>
      <c r="C2" s="117"/>
      <c r="D2" s="117"/>
      <c r="E2" s="117"/>
      <c r="F2" s="117"/>
      <c r="G2" s="117"/>
      <c r="H2" s="117"/>
      <c r="I2" s="117"/>
      <c r="J2" s="117"/>
    </row>
    <row r="3" spans="1:16" s="118" customFormat="1" ht="23.25" customHeight="1" x14ac:dyDescent="0.2">
      <c r="A3" s="8"/>
      <c r="B3" s="265" t="s">
        <v>33</v>
      </c>
      <c r="C3" s="266"/>
      <c r="D3" s="266"/>
      <c r="E3" s="266"/>
      <c r="F3" s="266"/>
      <c r="G3" s="266"/>
      <c r="H3" s="266"/>
      <c r="I3" s="266"/>
      <c r="J3" s="13"/>
      <c r="K3" s="265" t="s">
        <v>34</v>
      </c>
      <c r="L3" s="267"/>
      <c r="M3" s="267"/>
      <c r="N3" s="267"/>
    </row>
    <row r="4" spans="1:16" s="118" customFormat="1" ht="67.5" x14ac:dyDescent="0.2">
      <c r="A4" s="15" t="s">
        <v>9</v>
      </c>
      <c r="B4" s="111" t="s">
        <v>5</v>
      </c>
      <c r="C4" s="17" t="s">
        <v>14</v>
      </c>
      <c r="D4" s="17" t="s">
        <v>112</v>
      </c>
      <c r="E4" s="17" t="s">
        <v>111</v>
      </c>
      <c r="F4" s="17" t="s">
        <v>110</v>
      </c>
      <c r="G4" s="17" t="s">
        <v>10</v>
      </c>
      <c r="H4" s="18" t="s">
        <v>6</v>
      </c>
      <c r="I4" s="18" t="s">
        <v>65</v>
      </c>
      <c r="J4" s="117"/>
      <c r="K4" s="111" t="s">
        <v>7</v>
      </c>
      <c r="L4" s="17" t="s">
        <v>116</v>
      </c>
      <c r="M4" s="17" t="s">
        <v>8</v>
      </c>
      <c r="N4" s="17" t="s">
        <v>13</v>
      </c>
    </row>
    <row r="5" spans="1:16" ht="15" customHeight="1" x14ac:dyDescent="0.2">
      <c r="A5" s="50" t="s">
        <v>17</v>
      </c>
      <c r="B5" s="113">
        <v>22782862</v>
      </c>
      <c r="C5" s="140">
        <v>2651218</v>
      </c>
      <c r="D5" s="140">
        <v>1639739</v>
      </c>
      <c r="E5" s="140">
        <v>24201931</v>
      </c>
      <c r="F5" s="140">
        <v>523250</v>
      </c>
      <c r="G5" s="140">
        <v>25434080</v>
      </c>
      <c r="H5" s="140">
        <v>26364920</v>
      </c>
      <c r="I5" s="140">
        <v>51799000</v>
      </c>
      <c r="J5" s="140" t="s">
        <v>3</v>
      </c>
      <c r="K5" s="113">
        <v>38793224</v>
      </c>
      <c r="L5" s="140">
        <v>188347</v>
      </c>
      <c r="M5" s="140">
        <v>11691819</v>
      </c>
      <c r="N5" s="140">
        <v>50673390</v>
      </c>
      <c r="O5" s="89"/>
      <c r="P5" s="90"/>
    </row>
    <row r="6" spans="1:16" ht="22.5" x14ac:dyDescent="0.2">
      <c r="A6" s="123" t="s">
        <v>60</v>
      </c>
      <c r="B6" s="113">
        <v>10227030</v>
      </c>
      <c r="C6" s="140">
        <v>2255683</v>
      </c>
      <c r="D6" s="140" t="s">
        <v>0</v>
      </c>
      <c r="E6" s="140">
        <v>9381795</v>
      </c>
      <c r="F6" s="140">
        <v>342221</v>
      </c>
      <c r="G6" s="140">
        <v>12482713</v>
      </c>
      <c r="H6" s="140">
        <v>9724016</v>
      </c>
      <c r="I6" s="140">
        <v>22206729</v>
      </c>
      <c r="J6" s="139" t="s">
        <v>3</v>
      </c>
      <c r="K6" s="113">
        <v>13270707</v>
      </c>
      <c r="L6" s="140" t="s">
        <v>0</v>
      </c>
      <c r="M6" s="140">
        <v>8373257</v>
      </c>
      <c r="N6" s="140">
        <v>21643964</v>
      </c>
      <c r="O6" s="89"/>
      <c r="P6" s="90"/>
    </row>
    <row r="7" spans="1:16" x14ac:dyDescent="0.2">
      <c r="A7" s="86" t="s">
        <v>37</v>
      </c>
      <c r="B7" s="113">
        <v>942145</v>
      </c>
      <c r="C7" s="140">
        <v>94696</v>
      </c>
      <c r="D7" s="140" t="s">
        <v>0</v>
      </c>
      <c r="E7" s="140">
        <v>1091332</v>
      </c>
      <c r="F7" s="140">
        <v>1730</v>
      </c>
      <c r="G7" s="140">
        <v>1036841</v>
      </c>
      <c r="H7" s="140">
        <v>1093062</v>
      </c>
      <c r="I7" s="140">
        <v>2129903</v>
      </c>
      <c r="J7" s="139" t="s">
        <v>3</v>
      </c>
      <c r="K7" s="113">
        <v>1811166</v>
      </c>
      <c r="L7" s="140" t="s">
        <v>0</v>
      </c>
      <c r="M7" s="140">
        <v>200567</v>
      </c>
      <c r="N7" s="140">
        <v>2011733</v>
      </c>
      <c r="O7" s="89"/>
      <c r="P7" s="90"/>
    </row>
    <row r="8" spans="1:16" x14ac:dyDescent="0.2">
      <c r="A8" s="86" t="s">
        <v>38</v>
      </c>
      <c r="B8" s="113">
        <v>176875</v>
      </c>
      <c r="C8" s="140">
        <v>15339</v>
      </c>
      <c r="D8" s="140">
        <v>235500</v>
      </c>
      <c r="E8" s="140">
        <v>253801</v>
      </c>
      <c r="F8" s="140" t="s">
        <v>0</v>
      </c>
      <c r="G8" s="140">
        <v>192214</v>
      </c>
      <c r="H8" s="140">
        <v>489301</v>
      </c>
      <c r="I8" s="140">
        <v>681515</v>
      </c>
      <c r="J8" s="139" t="s">
        <v>3</v>
      </c>
      <c r="K8" s="113">
        <v>637465</v>
      </c>
      <c r="L8" s="140">
        <v>12664</v>
      </c>
      <c r="M8" s="140">
        <v>31386</v>
      </c>
      <c r="N8" s="140">
        <v>681515</v>
      </c>
      <c r="O8" s="89"/>
      <c r="P8" s="90"/>
    </row>
    <row r="9" spans="1:16" x14ac:dyDescent="0.2">
      <c r="A9" s="86" t="s">
        <v>39</v>
      </c>
      <c r="B9" s="113">
        <v>501960</v>
      </c>
      <c r="C9" s="140">
        <v>6190</v>
      </c>
      <c r="D9" s="140">
        <v>165</v>
      </c>
      <c r="E9" s="140">
        <v>779085</v>
      </c>
      <c r="F9" s="140">
        <v>5494</v>
      </c>
      <c r="G9" s="140">
        <v>508150</v>
      </c>
      <c r="H9" s="140">
        <v>784744</v>
      </c>
      <c r="I9" s="140">
        <v>1292894</v>
      </c>
      <c r="J9" s="139" t="s">
        <v>3</v>
      </c>
      <c r="K9" s="113">
        <v>1093314</v>
      </c>
      <c r="L9" s="140" t="s">
        <v>0</v>
      </c>
      <c r="M9" s="140">
        <v>161503</v>
      </c>
      <c r="N9" s="140">
        <v>1254817</v>
      </c>
      <c r="O9" s="89"/>
      <c r="P9" s="90"/>
    </row>
    <row r="10" spans="1:16" x14ac:dyDescent="0.2">
      <c r="A10" s="86" t="s">
        <v>40</v>
      </c>
      <c r="B10" s="113">
        <v>396300</v>
      </c>
      <c r="C10" s="140">
        <v>24458</v>
      </c>
      <c r="D10" s="140" t="s">
        <v>0</v>
      </c>
      <c r="E10" s="140">
        <v>649904</v>
      </c>
      <c r="F10" s="140">
        <v>3076</v>
      </c>
      <c r="G10" s="140">
        <v>420758</v>
      </c>
      <c r="H10" s="140">
        <v>652980</v>
      </c>
      <c r="I10" s="140">
        <v>1073738</v>
      </c>
      <c r="J10" s="139" t="s">
        <v>3</v>
      </c>
      <c r="K10" s="113">
        <v>981928</v>
      </c>
      <c r="L10" s="140">
        <v>10507</v>
      </c>
      <c r="M10" s="140">
        <v>81527</v>
      </c>
      <c r="N10" s="140">
        <v>1073962</v>
      </c>
      <c r="O10" s="89"/>
      <c r="P10" s="90"/>
    </row>
    <row r="11" spans="1:16" x14ac:dyDescent="0.2">
      <c r="A11" s="86" t="s">
        <v>41</v>
      </c>
      <c r="B11" s="113">
        <v>296182</v>
      </c>
      <c r="C11" s="140">
        <v>3332</v>
      </c>
      <c r="D11" s="140" t="s">
        <v>0</v>
      </c>
      <c r="E11" s="140">
        <v>328283</v>
      </c>
      <c r="F11" s="140" t="s">
        <v>0</v>
      </c>
      <c r="G11" s="140">
        <v>299514</v>
      </c>
      <c r="H11" s="140">
        <v>328283</v>
      </c>
      <c r="I11" s="140">
        <v>627797</v>
      </c>
      <c r="J11" s="139" t="s">
        <v>3</v>
      </c>
      <c r="K11" s="113">
        <v>555686</v>
      </c>
      <c r="L11" s="140" t="s">
        <v>0</v>
      </c>
      <c r="M11" s="140">
        <v>72111</v>
      </c>
      <c r="N11" s="140">
        <v>627797</v>
      </c>
      <c r="O11" s="89"/>
      <c r="P11" s="90"/>
    </row>
    <row r="12" spans="1:16" x14ac:dyDescent="0.2">
      <c r="A12" s="86" t="s">
        <v>42</v>
      </c>
      <c r="B12" s="113">
        <v>476139</v>
      </c>
      <c r="C12" s="140">
        <v>2236</v>
      </c>
      <c r="D12" s="140" t="s">
        <v>0</v>
      </c>
      <c r="E12" s="140">
        <v>388654</v>
      </c>
      <c r="F12" s="140">
        <v>21074</v>
      </c>
      <c r="G12" s="140">
        <v>478375</v>
      </c>
      <c r="H12" s="140">
        <v>409728</v>
      </c>
      <c r="I12" s="140">
        <v>888103</v>
      </c>
      <c r="J12" s="139" t="s">
        <v>3</v>
      </c>
      <c r="K12" s="113">
        <v>805204</v>
      </c>
      <c r="L12" s="140">
        <v>15795</v>
      </c>
      <c r="M12" s="140">
        <v>67104</v>
      </c>
      <c r="N12" s="140">
        <v>888103</v>
      </c>
      <c r="O12" s="89"/>
      <c r="P12" s="90"/>
    </row>
    <row r="13" spans="1:16" x14ac:dyDescent="0.2">
      <c r="A13" s="86" t="s">
        <v>43</v>
      </c>
      <c r="B13" s="113">
        <v>13326</v>
      </c>
      <c r="C13" s="140" t="s">
        <v>0</v>
      </c>
      <c r="D13" s="140">
        <v>49140</v>
      </c>
      <c r="E13" s="140" t="s">
        <v>0</v>
      </c>
      <c r="F13" s="140" t="s">
        <v>0</v>
      </c>
      <c r="G13" s="140">
        <v>13326</v>
      </c>
      <c r="H13" s="140">
        <v>49140</v>
      </c>
      <c r="I13" s="140">
        <v>62466</v>
      </c>
      <c r="J13" s="139" t="s">
        <v>3</v>
      </c>
      <c r="K13" s="113">
        <v>58975</v>
      </c>
      <c r="L13" s="140" t="s">
        <v>0</v>
      </c>
      <c r="M13" s="140">
        <v>3491</v>
      </c>
      <c r="N13" s="140">
        <v>62466</v>
      </c>
      <c r="O13" s="89"/>
      <c r="P13" s="90"/>
    </row>
    <row r="14" spans="1:16" x14ac:dyDescent="0.2">
      <c r="A14" s="86" t="s">
        <v>44</v>
      </c>
      <c r="B14" s="113">
        <v>212950</v>
      </c>
      <c r="C14" s="140">
        <v>6890</v>
      </c>
      <c r="D14" s="140" t="s">
        <v>0</v>
      </c>
      <c r="E14" s="140">
        <v>276941</v>
      </c>
      <c r="F14" s="140" t="s">
        <v>0</v>
      </c>
      <c r="G14" s="140">
        <v>219840</v>
      </c>
      <c r="H14" s="140">
        <v>276941</v>
      </c>
      <c r="I14" s="140">
        <v>496781</v>
      </c>
      <c r="J14" s="139" t="s">
        <v>3</v>
      </c>
      <c r="K14" s="113">
        <v>427247</v>
      </c>
      <c r="L14" s="140">
        <v>3511</v>
      </c>
      <c r="M14" s="140">
        <v>66023</v>
      </c>
      <c r="N14" s="140">
        <v>496781</v>
      </c>
      <c r="O14" s="89"/>
      <c r="P14" s="90"/>
    </row>
    <row r="15" spans="1:16" x14ac:dyDescent="0.2">
      <c r="A15" s="86" t="s">
        <v>45</v>
      </c>
      <c r="B15" s="113">
        <v>3243334</v>
      </c>
      <c r="C15" s="140">
        <v>183486</v>
      </c>
      <c r="D15" s="140" t="s">
        <v>0</v>
      </c>
      <c r="E15" s="140">
        <v>2869300</v>
      </c>
      <c r="F15" s="140">
        <v>26708</v>
      </c>
      <c r="G15" s="140">
        <v>3426820</v>
      </c>
      <c r="H15" s="140">
        <v>2896008</v>
      </c>
      <c r="I15" s="140">
        <v>6322828</v>
      </c>
      <c r="J15" s="139" t="s">
        <v>3</v>
      </c>
      <c r="K15" s="113">
        <v>5122857</v>
      </c>
      <c r="L15" s="140">
        <v>59798</v>
      </c>
      <c r="M15" s="140">
        <v>1030168</v>
      </c>
      <c r="N15" s="140">
        <v>6212823</v>
      </c>
      <c r="O15" s="89"/>
      <c r="P15" s="90"/>
    </row>
    <row r="16" spans="1:16" x14ac:dyDescent="0.2">
      <c r="A16" s="86" t="s">
        <v>46</v>
      </c>
      <c r="B16" s="113">
        <v>575072</v>
      </c>
      <c r="C16" s="140">
        <v>8193</v>
      </c>
      <c r="D16" s="140" t="s">
        <v>0</v>
      </c>
      <c r="E16" s="140">
        <v>474000</v>
      </c>
      <c r="F16" s="140">
        <v>164</v>
      </c>
      <c r="G16" s="140">
        <v>583265</v>
      </c>
      <c r="H16" s="140">
        <v>474164</v>
      </c>
      <c r="I16" s="140">
        <v>1057429</v>
      </c>
      <c r="J16" s="139" t="s">
        <v>3</v>
      </c>
      <c r="K16" s="113">
        <v>914997</v>
      </c>
      <c r="L16" s="140">
        <v>5472</v>
      </c>
      <c r="M16" s="140">
        <v>99088</v>
      </c>
      <c r="N16" s="140">
        <v>1019557</v>
      </c>
      <c r="O16" s="89"/>
      <c r="P16" s="90"/>
    </row>
    <row r="17" spans="1:16" x14ac:dyDescent="0.2">
      <c r="A17" s="86" t="s">
        <v>47</v>
      </c>
      <c r="B17" s="113">
        <v>3522979</v>
      </c>
      <c r="C17" s="140">
        <v>17526</v>
      </c>
      <c r="D17" s="140">
        <v>360711</v>
      </c>
      <c r="E17" s="140">
        <v>4810021</v>
      </c>
      <c r="F17" s="140">
        <v>40691</v>
      </c>
      <c r="G17" s="140">
        <v>3540505</v>
      </c>
      <c r="H17" s="140">
        <v>5211423</v>
      </c>
      <c r="I17" s="140">
        <v>8751928</v>
      </c>
      <c r="J17" s="139" t="s">
        <v>3</v>
      </c>
      <c r="K17" s="113">
        <v>7652373</v>
      </c>
      <c r="L17" s="140">
        <v>39797</v>
      </c>
      <c r="M17" s="140">
        <v>1059141</v>
      </c>
      <c r="N17" s="140">
        <v>8751311</v>
      </c>
      <c r="O17" s="89"/>
      <c r="P17" s="90"/>
    </row>
    <row r="18" spans="1:16" x14ac:dyDescent="0.2">
      <c r="A18" s="86" t="s">
        <v>48</v>
      </c>
      <c r="B18" s="113">
        <v>263072</v>
      </c>
      <c r="C18" s="140" t="s">
        <v>0</v>
      </c>
      <c r="D18" s="140">
        <v>14810</v>
      </c>
      <c r="E18" s="140">
        <v>536311</v>
      </c>
      <c r="F18" s="140">
        <v>2022</v>
      </c>
      <c r="G18" s="140">
        <v>263072</v>
      </c>
      <c r="H18" s="140">
        <v>553143</v>
      </c>
      <c r="I18" s="140">
        <v>816215</v>
      </c>
      <c r="J18" s="139" t="s">
        <v>3</v>
      </c>
      <c r="K18" s="113">
        <v>759469</v>
      </c>
      <c r="L18" s="140">
        <v>13946</v>
      </c>
      <c r="M18" s="140">
        <v>42800</v>
      </c>
      <c r="N18" s="140">
        <v>816215</v>
      </c>
      <c r="O18" s="89"/>
      <c r="P18" s="90"/>
    </row>
    <row r="19" spans="1:16" x14ac:dyDescent="0.2">
      <c r="A19" s="86" t="s">
        <v>49</v>
      </c>
      <c r="B19" s="113">
        <v>269312</v>
      </c>
      <c r="C19" s="140">
        <v>2039</v>
      </c>
      <c r="D19" s="140">
        <v>3428</v>
      </c>
      <c r="E19" s="140">
        <v>524510</v>
      </c>
      <c r="F19" s="140">
        <v>857</v>
      </c>
      <c r="G19" s="140">
        <v>271351</v>
      </c>
      <c r="H19" s="140">
        <v>528795</v>
      </c>
      <c r="I19" s="140">
        <v>800146</v>
      </c>
      <c r="J19" s="139" t="s">
        <v>3</v>
      </c>
      <c r="K19" s="113">
        <v>702633</v>
      </c>
      <c r="L19" s="140">
        <v>2906</v>
      </c>
      <c r="M19" s="140">
        <v>99127</v>
      </c>
      <c r="N19" s="140">
        <v>804666</v>
      </c>
      <c r="O19" s="89"/>
      <c r="P19" s="90"/>
    </row>
    <row r="20" spans="1:16" x14ac:dyDescent="0.2">
      <c r="A20" s="86" t="s">
        <v>50</v>
      </c>
      <c r="B20" s="113">
        <v>184037</v>
      </c>
      <c r="C20" s="140">
        <v>8282</v>
      </c>
      <c r="D20" s="140">
        <v>192064</v>
      </c>
      <c r="E20" s="140">
        <v>232600</v>
      </c>
      <c r="F20" s="140" t="s">
        <v>0</v>
      </c>
      <c r="G20" s="140">
        <v>192319</v>
      </c>
      <c r="H20" s="140">
        <v>424664</v>
      </c>
      <c r="I20" s="140">
        <v>616983</v>
      </c>
      <c r="J20" s="139" t="s">
        <v>3</v>
      </c>
      <c r="K20" s="113">
        <v>556260</v>
      </c>
      <c r="L20" s="140">
        <v>5466</v>
      </c>
      <c r="M20" s="140">
        <v>43041</v>
      </c>
      <c r="N20" s="140">
        <v>604767</v>
      </c>
      <c r="O20" s="89"/>
      <c r="P20" s="90"/>
    </row>
    <row r="21" spans="1:16" x14ac:dyDescent="0.2">
      <c r="A21" s="86" t="s">
        <v>51</v>
      </c>
      <c r="B21" s="113">
        <v>179108</v>
      </c>
      <c r="C21" s="140">
        <v>9899</v>
      </c>
      <c r="D21" s="140">
        <v>6074</v>
      </c>
      <c r="E21" s="140">
        <v>536215</v>
      </c>
      <c r="F21" s="140">
        <v>5690</v>
      </c>
      <c r="G21" s="140">
        <v>189007</v>
      </c>
      <c r="H21" s="140">
        <v>547979</v>
      </c>
      <c r="I21" s="140">
        <v>736986</v>
      </c>
      <c r="J21" s="139" t="s">
        <v>3</v>
      </c>
      <c r="K21" s="113">
        <v>655085</v>
      </c>
      <c r="L21" s="140">
        <v>12289</v>
      </c>
      <c r="M21" s="140">
        <v>94421</v>
      </c>
      <c r="N21" s="140">
        <v>761795</v>
      </c>
      <c r="O21" s="89"/>
      <c r="P21" s="90"/>
    </row>
    <row r="22" spans="1:16" x14ac:dyDescent="0.2">
      <c r="A22" s="86" t="s">
        <v>52</v>
      </c>
      <c r="B22" s="113">
        <v>268774</v>
      </c>
      <c r="C22" s="140">
        <v>4749</v>
      </c>
      <c r="D22" s="140">
        <v>4504</v>
      </c>
      <c r="E22" s="140">
        <v>478131</v>
      </c>
      <c r="F22" s="140" t="s">
        <v>0</v>
      </c>
      <c r="G22" s="140">
        <v>273523</v>
      </c>
      <c r="H22" s="140">
        <v>482635</v>
      </c>
      <c r="I22" s="140">
        <v>756158</v>
      </c>
      <c r="J22" s="140" t="s">
        <v>3</v>
      </c>
      <c r="K22" s="113">
        <v>724753</v>
      </c>
      <c r="L22" s="140">
        <v>6196</v>
      </c>
      <c r="M22" s="140">
        <v>37083</v>
      </c>
      <c r="N22" s="140">
        <v>768032</v>
      </c>
      <c r="O22" s="89"/>
      <c r="P22" s="90"/>
    </row>
    <row r="23" spans="1:16" x14ac:dyDescent="0.2">
      <c r="A23" s="86" t="s">
        <v>53</v>
      </c>
      <c r="B23" s="113">
        <v>304721</v>
      </c>
      <c r="C23" s="140">
        <v>1021</v>
      </c>
      <c r="D23" s="140">
        <v>293715</v>
      </c>
      <c r="E23" s="140">
        <v>142274</v>
      </c>
      <c r="F23" s="140">
        <v>3179</v>
      </c>
      <c r="G23" s="140">
        <v>305742</v>
      </c>
      <c r="H23" s="140">
        <v>439168</v>
      </c>
      <c r="I23" s="140">
        <v>744910</v>
      </c>
      <c r="J23" s="140" t="s">
        <v>3</v>
      </c>
      <c r="K23" s="113">
        <v>519515</v>
      </c>
      <c r="L23" s="140" t="s">
        <v>0</v>
      </c>
      <c r="M23" s="140">
        <v>38652</v>
      </c>
      <c r="N23" s="140">
        <v>558167</v>
      </c>
      <c r="O23" s="89"/>
      <c r="P23" s="90"/>
    </row>
    <row r="24" spans="1:16" x14ac:dyDescent="0.2">
      <c r="A24" s="86" t="s">
        <v>54</v>
      </c>
      <c r="B24" s="113">
        <v>137839</v>
      </c>
      <c r="C24" s="140">
        <v>1060</v>
      </c>
      <c r="D24" s="140" t="s">
        <v>0</v>
      </c>
      <c r="E24" s="140">
        <v>187997</v>
      </c>
      <c r="F24" s="140">
        <v>11495</v>
      </c>
      <c r="G24" s="140">
        <v>138899</v>
      </c>
      <c r="H24" s="140">
        <v>199492</v>
      </c>
      <c r="I24" s="140">
        <v>338391</v>
      </c>
      <c r="J24" s="140" t="s">
        <v>3</v>
      </c>
      <c r="K24" s="113">
        <v>325360</v>
      </c>
      <c r="L24" s="140" t="s">
        <v>0</v>
      </c>
      <c r="M24" s="140">
        <v>19275</v>
      </c>
      <c r="N24" s="140">
        <v>344635</v>
      </c>
      <c r="O24" s="89"/>
      <c r="P24" s="90"/>
    </row>
    <row r="25" spans="1:16" x14ac:dyDescent="0.2">
      <c r="A25" s="87" t="s">
        <v>55</v>
      </c>
      <c r="B25" s="113">
        <v>343802</v>
      </c>
      <c r="C25" s="140">
        <v>6139</v>
      </c>
      <c r="D25" s="140">
        <v>240654</v>
      </c>
      <c r="E25" s="140">
        <v>157260</v>
      </c>
      <c r="F25" s="140">
        <v>41834</v>
      </c>
      <c r="G25" s="140">
        <v>349941</v>
      </c>
      <c r="H25" s="140">
        <v>439748</v>
      </c>
      <c r="I25" s="140">
        <v>789689</v>
      </c>
      <c r="J25" s="140" t="s">
        <v>3</v>
      </c>
      <c r="K25" s="113">
        <v>669879</v>
      </c>
      <c r="L25" s="140" t="s">
        <v>0</v>
      </c>
      <c r="M25" s="140">
        <v>72054</v>
      </c>
      <c r="N25" s="140">
        <v>741933</v>
      </c>
      <c r="O25" s="89"/>
      <c r="P25" s="90"/>
    </row>
    <row r="26" spans="1:16" x14ac:dyDescent="0.2">
      <c r="A26" s="103" t="s">
        <v>56</v>
      </c>
      <c r="B26" s="114">
        <v>247905</v>
      </c>
      <c r="C26" s="120" t="s">
        <v>0</v>
      </c>
      <c r="D26" s="120">
        <v>238974</v>
      </c>
      <c r="E26" s="120">
        <v>103517</v>
      </c>
      <c r="F26" s="120">
        <v>17015</v>
      </c>
      <c r="G26" s="120">
        <v>247905</v>
      </c>
      <c r="H26" s="120">
        <v>359506</v>
      </c>
      <c r="I26" s="120">
        <v>607411</v>
      </c>
      <c r="J26" s="120" t="s">
        <v>3</v>
      </c>
      <c r="K26" s="114">
        <v>548351</v>
      </c>
      <c r="L26" s="120" t="s">
        <v>0</v>
      </c>
      <c r="M26" s="120" t="s">
        <v>0</v>
      </c>
      <c r="N26" s="120">
        <v>548351</v>
      </c>
      <c r="O26" s="89"/>
      <c r="P26" s="90"/>
    </row>
    <row r="33" spans="2:15" x14ac:dyDescent="0.2">
      <c r="B33" s="32"/>
      <c r="C33" s="32"/>
      <c r="D33" s="32"/>
      <c r="E33" s="32"/>
      <c r="F33" s="32"/>
      <c r="G33" s="32"/>
      <c r="H33" s="32"/>
      <c r="I33" s="32"/>
      <c r="J33" s="32"/>
      <c r="K33" s="32"/>
      <c r="L33" s="32"/>
      <c r="M33" s="32"/>
      <c r="N33" s="32"/>
      <c r="O33" s="32"/>
    </row>
  </sheetData>
  <mergeCells count="2">
    <mergeCell ref="B3:I3"/>
    <mergeCell ref="K3:N3"/>
  </mergeCells>
  <pageMargins left="0.75" right="0.75" top="1" bottom="1" header="0.5" footer="0.5"/>
  <pageSetup paperSize="9"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dimension ref="A1:T32"/>
  <sheetViews>
    <sheetView zoomScaleNormal="100" workbookViewId="0"/>
  </sheetViews>
  <sheetFormatPr defaultRowHeight="11.25" x14ac:dyDescent="0.2"/>
  <cols>
    <col min="1" max="1" width="19.42578125" style="7" customWidth="1"/>
    <col min="2" max="2" width="10.28515625" style="7" customWidth="1"/>
    <col min="3" max="3" width="0.85546875" style="7" customWidth="1"/>
    <col min="4" max="4" width="9.85546875" style="7" customWidth="1"/>
    <col min="5" max="5" width="0.85546875" style="7" customWidth="1"/>
    <col min="6" max="6" width="9.85546875" style="7" customWidth="1"/>
    <col min="7" max="7" width="1" style="7" customWidth="1"/>
    <col min="8" max="8" width="10.7109375" style="147" customWidth="1"/>
    <col min="9" max="9" width="1" style="147" customWidth="1"/>
    <col min="10" max="10" width="9.85546875" style="147" customWidth="1"/>
    <col min="11" max="11" width="1" style="147" customWidth="1"/>
    <col min="12" max="12" width="12.5703125" style="147" customWidth="1"/>
    <col min="13" max="13" width="0.85546875" style="147" customWidth="1"/>
    <col min="14" max="14" width="12.5703125" style="147" customWidth="1"/>
    <col min="15" max="15" width="1" style="147" customWidth="1"/>
    <col min="16" max="16" width="3" style="147" customWidth="1"/>
    <col min="17" max="20" width="3" style="7" customWidth="1"/>
    <col min="21" max="21" width="3" style="47" customWidth="1"/>
    <col min="22" max="16384" width="9.140625" style="47"/>
  </cols>
  <sheetData>
    <row r="1" spans="1:20" s="7" customFormat="1" ht="14.25" x14ac:dyDescent="0.2">
      <c r="A1" s="69" t="s">
        <v>121</v>
      </c>
      <c r="H1" s="138"/>
      <c r="I1" s="147"/>
      <c r="O1" s="147"/>
    </row>
    <row r="2" spans="1:20" s="7" customFormat="1" ht="21" customHeight="1" x14ac:dyDescent="0.2">
      <c r="A2" s="70" t="s">
        <v>122</v>
      </c>
      <c r="B2" s="5"/>
      <c r="C2" s="5"/>
      <c r="D2" s="5"/>
      <c r="E2" s="5"/>
      <c r="F2" s="5"/>
      <c r="G2" s="5"/>
      <c r="H2" s="117"/>
      <c r="I2" s="48"/>
      <c r="J2" s="5"/>
      <c r="K2" s="5"/>
      <c r="L2" s="5"/>
      <c r="M2" s="5"/>
      <c r="O2" s="48"/>
    </row>
    <row r="3" spans="1:20" s="7" customFormat="1" ht="56.25" customHeight="1" x14ac:dyDescent="0.2">
      <c r="A3" s="8"/>
      <c r="B3" s="64" t="s">
        <v>27</v>
      </c>
      <c r="C3" s="10"/>
      <c r="D3" s="64" t="s">
        <v>75</v>
      </c>
      <c r="E3" s="10"/>
      <c r="F3" s="9" t="s">
        <v>18</v>
      </c>
      <c r="G3" s="11"/>
      <c r="H3" s="64" t="s">
        <v>102</v>
      </c>
      <c r="I3" s="184"/>
      <c r="J3" s="64" t="s">
        <v>101</v>
      </c>
      <c r="K3" s="12"/>
      <c r="L3" s="115" t="s">
        <v>113</v>
      </c>
      <c r="M3" s="13"/>
      <c r="N3" s="9" t="s">
        <v>32</v>
      </c>
      <c r="O3" s="184"/>
    </row>
    <row r="4" spans="1:20" s="7" customFormat="1" ht="23.25" customHeight="1" x14ac:dyDescent="0.2">
      <c r="A4" s="15" t="s">
        <v>9</v>
      </c>
      <c r="B4" s="71" t="s">
        <v>25</v>
      </c>
      <c r="C4" s="15"/>
      <c r="D4" s="71" t="s">
        <v>25</v>
      </c>
      <c r="E4" s="15"/>
      <c r="F4" s="71" t="s">
        <v>25</v>
      </c>
      <c r="G4" s="15"/>
      <c r="H4" s="125" t="s">
        <v>25</v>
      </c>
      <c r="I4" s="54"/>
      <c r="J4" s="71" t="s">
        <v>25</v>
      </c>
      <c r="K4" s="15"/>
      <c r="L4" s="116" t="s">
        <v>26</v>
      </c>
      <c r="M4" s="26"/>
      <c r="N4" s="71" t="s">
        <v>26</v>
      </c>
      <c r="O4" s="54"/>
    </row>
    <row r="5" spans="1:20" ht="15" customHeight="1" x14ac:dyDescent="0.2">
      <c r="A5" s="50" t="s">
        <v>17</v>
      </c>
      <c r="B5" s="55">
        <v>866212.64800000004</v>
      </c>
      <c r="C5" s="55" t="s">
        <v>3</v>
      </c>
      <c r="D5" s="55">
        <v>639907.04399999999</v>
      </c>
      <c r="E5" s="55" t="s">
        <v>3</v>
      </c>
      <c r="F5" s="55">
        <v>7327151.0999999996</v>
      </c>
      <c r="G5" s="55" t="s">
        <v>3</v>
      </c>
      <c r="H5" s="55">
        <v>42524988.600000001</v>
      </c>
      <c r="I5" s="55" t="s">
        <v>3</v>
      </c>
      <c r="J5" s="55">
        <v>29217127.600000001</v>
      </c>
      <c r="K5" s="55" t="s">
        <v>3</v>
      </c>
      <c r="L5" s="112">
        <v>12282373</v>
      </c>
      <c r="M5" s="149" t="s">
        <v>3</v>
      </c>
      <c r="N5" s="149">
        <v>23552197</v>
      </c>
      <c r="O5" s="55"/>
      <c r="P5" s="47"/>
      <c r="Q5" s="47"/>
      <c r="R5" s="47"/>
      <c r="S5" s="47"/>
      <c r="T5" s="47"/>
    </row>
    <row r="6" spans="1:20" ht="28.5" customHeight="1" x14ac:dyDescent="0.2">
      <c r="A6" s="108" t="s">
        <v>67</v>
      </c>
      <c r="B6" s="149">
        <v>3533.6477</v>
      </c>
      <c r="C6" s="149" t="s">
        <v>3</v>
      </c>
      <c r="D6" s="149">
        <v>11555.0443</v>
      </c>
      <c r="E6" s="149" t="s">
        <v>3</v>
      </c>
      <c r="F6" s="149">
        <v>159737.103</v>
      </c>
      <c r="G6" s="149" t="s">
        <v>3</v>
      </c>
      <c r="H6" s="149">
        <v>527830.554</v>
      </c>
      <c r="I6" s="149" t="s">
        <v>3</v>
      </c>
      <c r="J6" s="149">
        <v>527830.554</v>
      </c>
      <c r="K6" s="149" t="s">
        <v>3</v>
      </c>
      <c r="L6" s="112" t="s">
        <v>31</v>
      </c>
      <c r="M6" s="149" t="s">
        <v>3</v>
      </c>
      <c r="N6" s="88" t="s">
        <v>31</v>
      </c>
      <c r="O6" s="149"/>
      <c r="P6" s="47"/>
      <c r="Q6" s="47"/>
      <c r="R6" s="47"/>
      <c r="S6" s="47"/>
      <c r="T6" s="47"/>
    </row>
    <row r="7" spans="1:20" ht="28.5" customHeight="1" x14ac:dyDescent="0.2">
      <c r="A7" s="108" t="s">
        <v>66</v>
      </c>
      <c r="B7" s="149">
        <v>862679</v>
      </c>
      <c r="C7" s="149" t="s">
        <v>3</v>
      </c>
      <c r="D7" s="149">
        <v>628352</v>
      </c>
      <c r="E7" s="149" t="s">
        <v>3</v>
      </c>
      <c r="F7" s="149">
        <v>7167414</v>
      </c>
      <c r="G7" s="149" t="s">
        <v>3</v>
      </c>
      <c r="H7" s="149">
        <v>41997158</v>
      </c>
      <c r="I7" s="149" t="s">
        <v>3</v>
      </c>
      <c r="J7" s="149">
        <v>28689297</v>
      </c>
      <c r="K7" s="149" t="s">
        <v>3</v>
      </c>
      <c r="L7" s="112">
        <v>12282373</v>
      </c>
      <c r="M7" s="149" t="s">
        <v>3</v>
      </c>
      <c r="N7" s="149">
        <v>23552197</v>
      </c>
      <c r="O7" s="149"/>
      <c r="P7" s="47"/>
      <c r="Q7" s="47"/>
      <c r="R7" s="47"/>
      <c r="S7" s="47"/>
      <c r="T7" s="47"/>
    </row>
    <row r="8" spans="1:20" ht="22.5" x14ac:dyDescent="0.2">
      <c r="A8" s="123" t="s">
        <v>60</v>
      </c>
      <c r="B8" s="139">
        <v>332000</v>
      </c>
      <c r="C8" s="139" t="s">
        <v>3</v>
      </c>
      <c r="D8" s="139">
        <v>122983</v>
      </c>
      <c r="E8" s="139" t="s">
        <v>3</v>
      </c>
      <c r="F8" s="139">
        <v>1920000</v>
      </c>
      <c r="G8" s="139" t="s">
        <v>3</v>
      </c>
      <c r="H8" s="148">
        <v>12175361</v>
      </c>
      <c r="I8" s="148" t="s">
        <v>3</v>
      </c>
      <c r="J8" s="139">
        <v>6272156</v>
      </c>
      <c r="K8" s="139" t="s">
        <v>3</v>
      </c>
      <c r="L8" s="113">
        <v>4025642</v>
      </c>
      <c r="M8" s="139" t="s">
        <v>3</v>
      </c>
      <c r="N8" s="139">
        <v>6355380</v>
      </c>
      <c r="O8" s="148"/>
      <c r="P8" s="47"/>
      <c r="Q8" s="47"/>
      <c r="R8" s="47"/>
      <c r="S8" s="47"/>
      <c r="T8" s="47"/>
    </row>
    <row r="9" spans="1:20" x14ac:dyDescent="0.2">
      <c r="A9" s="86" t="s">
        <v>37</v>
      </c>
      <c r="B9" s="139">
        <v>39484</v>
      </c>
      <c r="C9" s="139" t="s">
        <v>3</v>
      </c>
      <c r="D9" s="139">
        <v>42463</v>
      </c>
      <c r="E9" s="139" t="s">
        <v>3</v>
      </c>
      <c r="F9" s="139">
        <v>442221</v>
      </c>
      <c r="G9" s="139" t="s">
        <v>3</v>
      </c>
      <c r="H9" s="148">
        <v>3142262</v>
      </c>
      <c r="I9" s="148" t="s">
        <v>3</v>
      </c>
      <c r="J9" s="139">
        <v>2038224</v>
      </c>
      <c r="K9" s="139" t="s">
        <v>3</v>
      </c>
      <c r="L9" s="113">
        <v>813457</v>
      </c>
      <c r="M9" s="139" t="s">
        <v>3</v>
      </c>
      <c r="N9" s="139">
        <v>1387757</v>
      </c>
      <c r="O9" s="148"/>
      <c r="P9" s="7"/>
    </row>
    <row r="10" spans="1:20" x14ac:dyDescent="0.2">
      <c r="A10" s="86" t="s">
        <v>38</v>
      </c>
      <c r="B10" s="139">
        <v>12430</v>
      </c>
      <c r="C10" s="139" t="s">
        <v>3</v>
      </c>
      <c r="D10" s="139">
        <v>16317</v>
      </c>
      <c r="E10" s="139" t="s">
        <v>3</v>
      </c>
      <c r="F10" s="139">
        <v>139214</v>
      </c>
      <c r="G10" s="139" t="s">
        <v>3</v>
      </c>
      <c r="H10" s="148">
        <v>1166325</v>
      </c>
      <c r="I10" s="148" t="s">
        <v>3</v>
      </c>
      <c r="J10" s="139">
        <v>682062</v>
      </c>
      <c r="K10" s="139" t="s">
        <v>3</v>
      </c>
      <c r="L10" s="113">
        <v>176875</v>
      </c>
      <c r="M10" s="139" t="s">
        <v>3</v>
      </c>
      <c r="N10" s="139">
        <v>494252</v>
      </c>
      <c r="O10" s="148"/>
      <c r="P10" s="7"/>
    </row>
    <row r="11" spans="1:20" x14ac:dyDescent="0.2">
      <c r="A11" s="86" t="s">
        <v>39</v>
      </c>
      <c r="B11" s="139">
        <v>21511</v>
      </c>
      <c r="C11" s="139" t="s">
        <v>3</v>
      </c>
      <c r="D11" s="139">
        <v>23630</v>
      </c>
      <c r="E11" s="139" t="s">
        <v>3</v>
      </c>
      <c r="F11" s="139">
        <v>290300</v>
      </c>
      <c r="G11" s="139" t="s">
        <v>3</v>
      </c>
      <c r="H11" s="148">
        <v>2099104</v>
      </c>
      <c r="I11" s="148" t="s">
        <v>3</v>
      </c>
      <c r="J11" s="139">
        <v>1190724</v>
      </c>
      <c r="K11" s="139" t="s">
        <v>3</v>
      </c>
      <c r="L11" s="113">
        <v>331591</v>
      </c>
      <c r="M11" s="139" t="s">
        <v>3</v>
      </c>
      <c r="N11" s="139">
        <v>733990</v>
      </c>
      <c r="O11" s="148"/>
      <c r="P11" s="7"/>
    </row>
    <row r="12" spans="1:20" x14ac:dyDescent="0.2">
      <c r="A12" s="86" t="s">
        <v>40</v>
      </c>
      <c r="B12" s="139">
        <v>18287</v>
      </c>
      <c r="C12" s="139" t="s">
        <v>3</v>
      </c>
      <c r="D12" s="139">
        <v>20217</v>
      </c>
      <c r="E12" s="139" t="s">
        <v>3</v>
      </c>
      <c r="F12" s="139">
        <v>165681</v>
      </c>
      <c r="G12" s="139" t="s">
        <v>3</v>
      </c>
      <c r="H12" s="148">
        <v>1988979</v>
      </c>
      <c r="I12" s="148" t="s">
        <v>3</v>
      </c>
      <c r="J12" s="139">
        <v>864165</v>
      </c>
      <c r="K12" s="139" t="s">
        <v>3</v>
      </c>
      <c r="L12" s="113">
        <v>309035</v>
      </c>
      <c r="M12" s="139" t="s">
        <v>3</v>
      </c>
      <c r="N12" s="139">
        <v>624517</v>
      </c>
      <c r="O12" s="148"/>
      <c r="P12" s="7"/>
    </row>
    <row r="13" spans="1:20" x14ac:dyDescent="0.2">
      <c r="A13" s="86" t="s">
        <v>41</v>
      </c>
      <c r="B13" s="139">
        <v>7381</v>
      </c>
      <c r="C13" s="139" t="s">
        <v>3</v>
      </c>
      <c r="D13" s="139">
        <v>11577</v>
      </c>
      <c r="E13" s="139" t="s">
        <v>3</v>
      </c>
      <c r="F13" s="139">
        <v>125002</v>
      </c>
      <c r="G13" s="139" t="s">
        <v>3</v>
      </c>
      <c r="H13" s="148">
        <v>853985</v>
      </c>
      <c r="I13" s="148" t="s">
        <v>3</v>
      </c>
      <c r="J13" s="139">
        <v>585753</v>
      </c>
      <c r="K13" s="139" t="s">
        <v>3</v>
      </c>
      <c r="L13" s="113">
        <v>151777</v>
      </c>
      <c r="M13" s="139" t="s">
        <v>3</v>
      </c>
      <c r="N13" s="139">
        <v>358249</v>
      </c>
      <c r="O13" s="148"/>
      <c r="P13" s="7"/>
    </row>
    <row r="14" spans="1:20" x14ac:dyDescent="0.2">
      <c r="A14" s="86" t="s">
        <v>42</v>
      </c>
      <c r="B14" s="139">
        <v>8635</v>
      </c>
      <c r="C14" s="139" t="s">
        <v>3</v>
      </c>
      <c r="D14" s="139">
        <v>18299</v>
      </c>
      <c r="E14" s="139" t="s">
        <v>3</v>
      </c>
      <c r="F14" s="139">
        <v>173477</v>
      </c>
      <c r="G14" s="139" t="s">
        <v>3</v>
      </c>
      <c r="H14" s="148">
        <v>1062429</v>
      </c>
      <c r="I14" s="148" t="s">
        <v>3</v>
      </c>
      <c r="J14" s="139">
        <v>796151</v>
      </c>
      <c r="K14" s="139" t="s">
        <v>3</v>
      </c>
      <c r="L14" s="113">
        <v>298155</v>
      </c>
      <c r="M14" s="139" t="s">
        <v>3</v>
      </c>
      <c r="N14" s="139">
        <v>522958</v>
      </c>
      <c r="O14" s="148"/>
      <c r="P14" s="62"/>
    </row>
    <row r="15" spans="1:20" x14ac:dyDescent="0.2">
      <c r="A15" s="86" t="s">
        <v>43</v>
      </c>
      <c r="B15" s="139">
        <v>932</v>
      </c>
      <c r="C15" s="139" t="s">
        <v>3</v>
      </c>
      <c r="D15" s="139">
        <v>2643</v>
      </c>
      <c r="E15" s="139" t="s">
        <v>3</v>
      </c>
      <c r="F15" s="139">
        <v>24279</v>
      </c>
      <c r="G15" s="139" t="s">
        <v>3</v>
      </c>
      <c r="H15" s="148">
        <v>181583</v>
      </c>
      <c r="I15" s="148" t="s">
        <v>3</v>
      </c>
      <c r="J15" s="139">
        <v>126004</v>
      </c>
      <c r="K15" s="139" t="s">
        <v>3</v>
      </c>
      <c r="L15" s="113">
        <v>13326</v>
      </c>
      <c r="M15" s="139" t="s">
        <v>3</v>
      </c>
      <c r="N15" s="139">
        <v>58975</v>
      </c>
      <c r="O15" s="148"/>
      <c r="P15" s="62"/>
    </row>
    <row r="16" spans="1:20" x14ac:dyDescent="0.2">
      <c r="A16" s="86" t="s">
        <v>44</v>
      </c>
      <c r="B16" s="139">
        <v>6866</v>
      </c>
      <c r="C16" s="139" t="s">
        <v>3</v>
      </c>
      <c r="D16" s="139">
        <v>8607</v>
      </c>
      <c r="E16" s="139" t="s">
        <v>3</v>
      </c>
      <c r="F16" s="139">
        <v>69346</v>
      </c>
      <c r="G16" s="139" t="s">
        <v>3</v>
      </c>
      <c r="H16" s="148">
        <v>568987</v>
      </c>
      <c r="I16" s="148" t="s">
        <v>3</v>
      </c>
      <c r="J16" s="139">
        <v>418250</v>
      </c>
      <c r="K16" s="139" t="s">
        <v>3</v>
      </c>
      <c r="L16" s="113">
        <v>130800</v>
      </c>
      <c r="M16" s="139" t="s">
        <v>3</v>
      </c>
      <c r="N16" s="139">
        <v>265092</v>
      </c>
      <c r="O16" s="148"/>
      <c r="P16" s="62"/>
    </row>
    <row r="17" spans="1:20" x14ac:dyDescent="0.2">
      <c r="A17" s="86" t="s">
        <v>45</v>
      </c>
      <c r="B17" s="139">
        <v>119664</v>
      </c>
      <c r="C17" s="139" t="s">
        <v>3</v>
      </c>
      <c r="D17" s="139">
        <v>76535</v>
      </c>
      <c r="E17" s="139" t="s">
        <v>3</v>
      </c>
      <c r="F17" s="139">
        <v>824000</v>
      </c>
      <c r="G17" s="139" t="s">
        <v>3</v>
      </c>
      <c r="H17" s="148">
        <v>3367540</v>
      </c>
      <c r="I17" s="148" t="s">
        <v>3</v>
      </c>
      <c r="J17" s="139">
        <v>3367540</v>
      </c>
      <c r="K17" s="139" t="s">
        <v>3</v>
      </c>
      <c r="L17" s="113">
        <v>1764151</v>
      </c>
      <c r="M17" s="139" t="s">
        <v>3</v>
      </c>
      <c r="N17" s="139">
        <v>2972616</v>
      </c>
      <c r="O17" s="148"/>
      <c r="P17" s="62"/>
    </row>
    <row r="18" spans="1:20" x14ac:dyDescent="0.2">
      <c r="A18" s="86" t="s">
        <v>46</v>
      </c>
      <c r="B18" s="139">
        <v>11629</v>
      </c>
      <c r="C18" s="139" t="s">
        <v>3</v>
      </c>
      <c r="D18" s="139">
        <v>18234</v>
      </c>
      <c r="E18" s="139" t="s">
        <v>3</v>
      </c>
      <c r="F18" s="139">
        <v>103501</v>
      </c>
      <c r="G18" s="139" t="s">
        <v>3</v>
      </c>
      <c r="H18" s="148" t="s">
        <v>4</v>
      </c>
      <c r="I18" s="148" t="s">
        <v>3</v>
      </c>
      <c r="J18" s="139" t="s">
        <v>4</v>
      </c>
      <c r="K18" s="139" t="s">
        <v>3</v>
      </c>
      <c r="L18" s="113">
        <v>256054</v>
      </c>
      <c r="M18" s="139" t="s">
        <v>3</v>
      </c>
      <c r="N18" s="139">
        <v>538794</v>
      </c>
      <c r="O18" s="148"/>
      <c r="P18" s="62"/>
    </row>
    <row r="19" spans="1:20" x14ac:dyDescent="0.2">
      <c r="A19" s="86" t="s">
        <v>47</v>
      </c>
      <c r="B19" s="139">
        <v>180868</v>
      </c>
      <c r="C19" s="139" t="s">
        <v>3</v>
      </c>
      <c r="D19" s="139">
        <v>118705</v>
      </c>
      <c r="E19" s="139" t="s">
        <v>3</v>
      </c>
      <c r="F19" s="139">
        <v>1456387</v>
      </c>
      <c r="G19" s="139" t="s">
        <v>3</v>
      </c>
      <c r="H19" s="148">
        <v>5535527</v>
      </c>
      <c r="I19" s="148" t="s">
        <v>3</v>
      </c>
      <c r="J19" s="139">
        <v>5535527</v>
      </c>
      <c r="K19" s="139" t="s">
        <v>3</v>
      </c>
      <c r="L19" s="113">
        <v>1952497</v>
      </c>
      <c r="M19" s="139" t="s">
        <v>3</v>
      </c>
      <c r="N19" s="139">
        <v>4521119</v>
      </c>
      <c r="O19" s="148"/>
      <c r="P19" s="62"/>
    </row>
    <row r="20" spans="1:20" x14ac:dyDescent="0.2">
      <c r="A20" s="86" t="s">
        <v>48</v>
      </c>
      <c r="B20" s="139">
        <v>11372</v>
      </c>
      <c r="C20" s="139" t="s">
        <v>3</v>
      </c>
      <c r="D20" s="139">
        <v>18509</v>
      </c>
      <c r="E20" s="139" t="s">
        <v>3</v>
      </c>
      <c r="F20" s="139">
        <v>204806</v>
      </c>
      <c r="G20" s="139" t="s">
        <v>3</v>
      </c>
      <c r="H20" s="148">
        <v>1183240</v>
      </c>
      <c r="I20" s="148" t="s">
        <v>3</v>
      </c>
      <c r="J20" s="139">
        <v>846189</v>
      </c>
      <c r="K20" s="139" t="s">
        <v>3</v>
      </c>
      <c r="L20" s="113">
        <v>244140</v>
      </c>
      <c r="M20" s="139" t="s">
        <v>3</v>
      </c>
      <c r="N20" s="139">
        <v>605518</v>
      </c>
      <c r="O20" s="148"/>
      <c r="P20" s="62"/>
    </row>
    <row r="21" spans="1:20" x14ac:dyDescent="0.2">
      <c r="A21" s="86" t="s">
        <v>49</v>
      </c>
      <c r="B21" s="139">
        <v>12747</v>
      </c>
      <c r="C21" s="139" t="s">
        <v>3</v>
      </c>
      <c r="D21" s="139">
        <v>16995</v>
      </c>
      <c r="E21" s="139" t="s">
        <v>3</v>
      </c>
      <c r="F21" s="139">
        <v>142766</v>
      </c>
      <c r="G21" s="139" t="s">
        <v>3</v>
      </c>
      <c r="H21" s="148">
        <v>1000383</v>
      </c>
      <c r="I21" s="148" t="s">
        <v>3</v>
      </c>
      <c r="J21" s="139">
        <v>798765</v>
      </c>
      <c r="K21" s="139" t="s">
        <v>3</v>
      </c>
      <c r="L21" s="113">
        <v>269312</v>
      </c>
      <c r="M21" s="139" t="s">
        <v>3</v>
      </c>
      <c r="N21" s="139">
        <v>589807</v>
      </c>
      <c r="O21" s="148"/>
      <c r="P21" s="62"/>
    </row>
    <row r="22" spans="1:20" x14ac:dyDescent="0.2">
      <c r="A22" s="86" t="s">
        <v>50</v>
      </c>
      <c r="B22" s="139">
        <v>14418</v>
      </c>
      <c r="C22" s="139" t="s">
        <v>3</v>
      </c>
      <c r="D22" s="139">
        <v>11855</v>
      </c>
      <c r="E22" s="139" t="s">
        <v>3</v>
      </c>
      <c r="F22" s="139">
        <v>161481</v>
      </c>
      <c r="G22" s="139" t="s">
        <v>3</v>
      </c>
      <c r="H22" s="148">
        <v>853560</v>
      </c>
      <c r="I22" s="148" t="s">
        <v>3</v>
      </c>
      <c r="J22" s="139">
        <v>533475</v>
      </c>
      <c r="K22" s="139" t="s">
        <v>3</v>
      </c>
      <c r="L22" s="113">
        <v>162723</v>
      </c>
      <c r="M22" s="139" t="s">
        <v>3</v>
      </c>
      <c r="N22" s="139">
        <v>451602</v>
      </c>
      <c r="O22" s="148"/>
      <c r="P22" s="62"/>
    </row>
    <row r="23" spans="1:20" x14ac:dyDescent="0.2">
      <c r="A23" s="86" t="s">
        <v>51</v>
      </c>
      <c r="B23" s="139">
        <v>9979</v>
      </c>
      <c r="C23" s="139" t="s">
        <v>3</v>
      </c>
      <c r="D23" s="139">
        <v>16984</v>
      </c>
      <c r="E23" s="139" t="s">
        <v>3</v>
      </c>
      <c r="F23" s="139">
        <v>146691</v>
      </c>
      <c r="G23" s="139" t="s">
        <v>3</v>
      </c>
      <c r="H23" s="148">
        <v>1241853</v>
      </c>
      <c r="I23" s="148" t="s">
        <v>3</v>
      </c>
      <c r="J23" s="139">
        <v>796357</v>
      </c>
      <c r="K23" s="139" t="s">
        <v>3</v>
      </c>
      <c r="L23" s="113">
        <v>169547</v>
      </c>
      <c r="M23" s="139" t="s">
        <v>3</v>
      </c>
      <c r="N23" s="139">
        <v>595219</v>
      </c>
      <c r="O23" s="148"/>
      <c r="P23" s="62"/>
    </row>
    <row r="24" spans="1:20" x14ac:dyDescent="0.2">
      <c r="A24" s="86" t="s">
        <v>52</v>
      </c>
      <c r="B24" s="139">
        <v>13772</v>
      </c>
      <c r="C24" s="139" t="s">
        <v>3</v>
      </c>
      <c r="D24" s="139">
        <v>18869</v>
      </c>
      <c r="E24" s="139" t="s">
        <v>3</v>
      </c>
      <c r="F24" s="139">
        <v>152748</v>
      </c>
      <c r="G24" s="139" t="s">
        <v>3</v>
      </c>
      <c r="H24" s="148">
        <v>1714804</v>
      </c>
      <c r="I24" s="148" t="s">
        <v>3</v>
      </c>
      <c r="J24" s="139">
        <v>901189</v>
      </c>
      <c r="K24" s="139" t="s">
        <v>3</v>
      </c>
      <c r="L24" s="113">
        <v>211861</v>
      </c>
      <c r="M24" s="140" t="s">
        <v>3</v>
      </c>
      <c r="N24" s="140">
        <v>548538</v>
      </c>
      <c r="O24" s="148"/>
      <c r="P24" s="62"/>
    </row>
    <row r="25" spans="1:20" x14ac:dyDescent="0.2">
      <c r="A25" s="86" t="s">
        <v>53</v>
      </c>
      <c r="B25" s="139">
        <v>10634</v>
      </c>
      <c r="C25" s="139" t="s">
        <v>3</v>
      </c>
      <c r="D25" s="139">
        <v>13207</v>
      </c>
      <c r="E25" s="139" t="s">
        <v>3</v>
      </c>
      <c r="F25" s="139">
        <v>84173</v>
      </c>
      <c r="G25" s="139" t="s">
        <v>3</v>
      </c>
      <c r="H25" s="148">
        <v>893990</v>
      </c>
      <c r="I25" s="148" t="s">
        <v>3</v>
      </c>
      <c r="J25" s="139">
        <v>575222</v>
      </c>
      <c r="K25" s="139" t="s">
        <v>3</v>
      </c>
      <c r="L25" s="113">
        <v>296861</v>
      </c>
      <c r="M25" s="140" t="s">
        <v>3</v>
      </c>
      <c r="N25" s="140">
        <v>462163</v>
      </c>
      <c r="O25" s="148"/>
      <c r="P25" s="62"/>
    </row>
    <row r="26" spans="1:20" x14ac:dyDescent="0.2">
      <c r="A26" s="86" t="s">
        <v>54</v>
      </c>
      <c r="B26" s="139">
        <v>6333</v>
      </c>
      <c r="C26" s="139" t="s">
        <v>3</v>
      </c>
      <c r="D26" s="139">
        <v>11062</v>
      </c>
      <c r="E26" s="139" t="s">
        <v>3</v>
      </c>
      <c r="F26" s="139">
        <v>93129</v>
      </c>
      <c r="G26" s="139" t="s">
        <v>3</v>
      </c>
      <c r="H26" s="148">
        <v>475674</v>
      </c>
      <c r="I26" s="148" t="s">
        <v>3</v>
      </c>
      <c r="J26" s="139">
        <v>398239</v>
      </c>
      <c r="K26" s="139" t="s">
        <v>3</v>
      </c>
      <c r="L26" s="113">
        <v>137839</v>
      </c>
      <c r="M26" s="140" t="s">
        <v>3</v>
      </c>
      <c r="N26" s="140">
        <v>325360</v>
      </c>
      <c r="O26" s="148"/>
      <c r="P26" s="62"/>
    </row>
    <row r="27" spans="1:20" x14ac:dyDescent="0.2">
      <c r="A27" s="87" t="s">
        <v>55</v>
      </c>
      <c r="B27" s="140">
        <v>14268</v>
      </c>
      <c r="C27" s="140" t="s">
        <v>3</v>
      </c>
      <c r="D27" s="140">
        <v>23470</v>
      </c>
      <c r="E27" s="140" t="s">
        <v>3</v>
      </c>
      <c r="F27" s="140">
        <v>322456</v>
      </c>
      <c r="G27" s="140" t="s">
        <v>3</v>
      </c>
      <c r="H27" s="149">
        <v>1220440</v>
      </c>
      <c r="I27" s="149" t="s">
        <v>3</v>
      </c>
      <c r="J27" s="140">
        <v>1220440</v>
      </c>
      <c r="K27" s="140" t="s">
        <v>3</v>
      </c>
      <c r="L27" s="113">
        <v>343802</v>
      </c>
      <c r="M27" s="140" t="s">
        <v>3</v>
      </c>
      <c r="N27" s="140">
        <v>628193</v>
      </c>
      <c r="O27" s="149"/>
      <c r="P27" s="62"/>
    </row>
    <row r="28" spans="1:20" x14ac:dyDescent="0.2">
      <c r="A28" s="103" t="s">
        <v>56</v>
      </c>
      <c r="B28" s="120">
        <v>9469</v>
      </c>
      <c r="C28" s="120" t="s">
        <v>3</v>
      </c>
      <c r="D28" s="120">
        <v>17191</v>
      </c>
      <c r="E28" s="120" t="s">
        <v>3</v>
      </c>
      <c r="F28" s="120">
        <v>125756</v>
      </c>
      <c r="G28" s="120" t="s">
        <v>3</v>
      </c>
      <c r="H28" s="132">
        <v>1271132</v>
      </c>
      <c r="I28" s="132" t="s">
        <v>3</v>
      </c>
      <c r="J28" s="120">
        <v>742865</v>
      </c>
      <c r="K28" s="120" t="s">
        <v>3</v>
      </c>
      <c r="L28" s="114">
        <v>222928</v>
      </c>
      <c r="M28" s="120" t="s">
        <v>3</v>
      </c>
      <c r="N28" s="120">
        <v>512098</v>
      </c>
      <c r="O28" s="132"/>
      <c r="P28" s="62"/>
    </row>
    <row r="29" spans="1:20" s="147" customFormat="1" ht="4.5" customHeight="1" x14ac:dyDescent="0.2">
      <c r="A29" s="87"/>
      <c r="B29" s="149"/>
      <c r="C29" s="149"/>
      <c r="D29" s="149"/>
      <c r="E29" s="149"/>
      <c r="F29" s="149"/>
      <c r="G29" s="149"/>
      <c r="H29" s="149"/>
      <c r="I29" s="149"/>
      <c r="J29" s="149"/>
      <c r="K29" s="149"/>
      <c r="L29" s="149"/>
      <c r="M29" s="149"/>
      <c r="N29" s="149"/>
      <c r="O29" s="149"/>
      <c r="P29" s="174"/>
    </row>
    <row r="30" spans="1:20" ht="53.25" customHeight="1" x14ac:dyDescent="0.2">
      <c r="A30" s="262" t="s">
        <v>171</v>
      </c>
      <c r="B30" s="262"/>
      <c r="C30" s="262"/>
      <c r="D30" s="262"/>
      <c r="E30" s="262"/>
      <c r="F30" s="262"/>
      <c r="G30" s="262"/>
      <c r="H30" s="262"/>
      <c r="I30" s="262"/>
      <c r="J30" s="262"/>
      <c r="K30" s="262"/>
      <c r="L30" s="262"/>
      <c r="M30" s="262"/>
      <c r="N30" s="262"/>
      <c r="O30" s="262"/>
    </row>
    <row r="31" spans="1:20" x14ac:dyDescent="0.2">
      <c r="A31" s="147"/>
      <c r="C31" s="47"/>
      <c r="D31" s="47"/>
      <c r="E31" s="47"/>
      <c r="F31" s="47"/>
      <c r="G31" s="47"/>
      <c r="Q31" s="47"/>
      <c r="R31" s="47"/>
      <c r="S31" s="47"/>
      <c r="T31" s="47"/>
    </row>
    <row r="32" spans="1:20" x14ac:dyDescent="0.2">
      <c r="A32" s="47"/>
      <c r="D32" s="47"/>
      <c r="E32" s="47"/>
      <c r="F32" s="47"/>
      <c r="G32" s="47"/>
    </row>
  </sheetData>
  <mergeCells count="1">
    <mergeCell ref="A30:O30"/>
  </mergeCells>
  <pageMargins left="0.75" right="0.75" top="1" bottom="1" header="0.5" footer="0.5"/>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O32"/>
  <sheetViews>
    <sheetView zoomScaleNormal="100" workbookViewId="0"/>
  </sheetViews>
  <sheetFormatPr defaultRowHeight="11.25" x14ac:dyDescent="0.2"/>
  <cols>
    <col min="1" max="1" width="17.85546875" style="7" customWidth="1"/>
    <col min="2" max="2" width="9.85546875" style="7" customWidth="1"/>
    <col min="3" max="3" width="0.85546875" style="7" customWidth="1"/>
    <col min="4" max="4" width="9.85546875" style="138" customWidth="1"/>
    <col min="5" max="5" width="1" style="147" customWidth="1"/>
    <col min="6" max="6" width="9.85546875" style="147" customWidth="1"/>
    <col min="7" max="7" width="1" style="147" customWidth="1"/>
    <col min="8" max="8" width="10.140625" style="147" customWidth="1"/>
    <col min="9" max="9" width="1.28515625" style="147" customWidth="1"/>
    <col min="10" max="10" width="9.85546875" style="7" customWidth="1"/>
    <col min="11" max="11" width="1" style="7" customWidth="1"/>
    <col min="12" max="12" width="12.5703125" style="7" customWidth="1"/>
    <col min="13" max="13" width="0.85546875" style="7" customWidth="1"/>
    <col min="14" max="14" width="12.5703125" style="7" customWidth="1"/>
    <col min="15" max="21" width="3.42578125" style="7" customWidth="1"/>
    <col min="22" max="16384" width="9.140625" style="7"/>
  </cols>
  <sheetData>
    <row r="1" spans="1:15" ht="14.25" x14ac:dyDescent="0.2">
      <c r="A1" s="69" t="s">
        <v>128</v>
      </c>
      <c r="F1" s="7"/>
      <c r="H1" s="138"/>
    </row>
    <row r="2" spans="1:15" ht="21" customHeight="1" x14ac:dyDescent="0.2">
      <c r="A2" s="70" t="s">
        <v>129</v>
      </c>
      <c r="B2" s="5"/>
      <c r="C2" s="5"/>
      <c r="D2" s="117"/>
      <c r="E2" s="48"/>
      <c r="F2" s="5"/>
      <c r="G2" s="48"/>
      <c r="H2" s="117"/>
      <c r="I2" s="48"/>
      <c r="J2" s="5"/>
      <c r="K2" s="5"/>
      <c r="L2" s="5"/>
      <c r="M2" s="5"/>
    </row>
    <row r="3" spans="1:15" ht="56.25" customHeight="1" x14ac:dyDescent="0.2">
      <c r="A3" s="8"/>
      <c r="B3" s="64" t="s">
        <v>27</v>
      </c>
      <c r="C3" s="180"/>
      <c r="D3" s="64" t="s">
        <v>71</v>
      </c>
      <c r="E3" s="180"/>
      <c r="F3" s="9" t="s">
        <v>18</v>
      </c>
      <c r="G3" s="184"/>
      <c r="H3" s="64" t="s">
        <v>102</v>
      </c>
      <c r="I3" s="180"/>
      <c r="J3" s="64" t="s">
        <v>101</v>
      </c>
      <c r="K3" s="12"/>
      <c r="L3" s="115" t="s">
        <v>113</v>
      </c>
      <c r="M3" s="13"/>
      <c r="N3" s="9" t="s">
        <v>32</v>
      </c>
    </row>
    <row r="4" spans="1:15" ht="23.25" customHeight="1" x14ac:dyDescent="0.2">
      <c r="A4" s="15" t="s">
        <v>9</v>
      </c>
      <c r="B4" s="71" t="s">
        <v>25</v>
      </c>
      <c r="C4" s="15"/>
      <c r="D4" s="125" t="s">
        <v>25</v>
      </c>
      <c r="E4" s="54"/>
      <c r="F4" s="71" t="s">
        <v>25</v>
      </c>
      <c r="G4" s="54"/>
      <c r="H4" s="125" t="s">
        <v>25</v>
      </c>
      <c r="I4" s="54"/>
      <c r="J4" s="71" t="s">
        <v>25</v>
      </c>
      <c r="K4" s="15"/>
      <c r="L4" s="116" t="s">
        <v>26</v>
      </c>
      <c r="M4" s="26"/>
      <c r="N4" s="71" t="s">
        <v>26</v>
      </c>
    </row>
    <row r="5" spans="1:15" s="47" customFormat="1" ht="15" customHeight="1" x14ac:dyDescent="0.2">
      <c r="A5" s="50" t="s">
        <v>17</v>
      </c>
      <c r="B5" s="148" t="s">
        <v>4</v>
      </c>
      <c r="C5" s="148" t="s">
        <v>3</v>
      </c>
      <c r="D5" s="148" t="s">
        <v>4</v>
      </c>
      <c r="E5" s="148" t="s">
        <v>3</v>
      </c>
      <c r="F5" s="148" t="s">
        <v>4</v>
      </c>
      <c r="G5" s="148" t="s">
        <v>3</v>
      </c>
      <c r="H5" s="148" t="s">
        <v>4</v>
      </c>
      <c r="I5" s="148" t="s">
        <v>3</v>
      </c>
      <c r="J5" s="148" t="s">
        <v>4</v>
      </c>
      <c r="K5" s="55" t="s">
        <v>3</v>
      </c>
      <c r="L5" s="112">
        <v>4988578</v>
      </c>
      <c r="M5" s="149" t="s">
        <v>3</v>
      </c>
      <c r="N5" s="149">
        <v>9483073</v>
      </c>
    </row>
    <row r="6" spans="1:15" s="47" customFormat="1" ht="28.5" customHeight="1" x14ac:dyDescent="0.2">
      <c r="A6" s="108" t="s">
        <v>108</v>
      </c>
      <c r="B6" s="149" t="s">
        <v>4</v>
      </c>
      <c r="C6" s="149" t="s">
        <v>3</v>
      </c>
      <c r="D6" s="225" t="s">
        <v>4</v>
      </c>
      <c r="E6" s="149" t="s">
        <v>3</v>
      </c>
      <c r="F6" s="149" t="s">
        <v>4</v>
      </c>
      <c r="G6" s="149" t="s">
        <v>3</v>
      </c>
      <c r="H6" s="149" t="s">
        <v>4</v>
      </c>
      <c r="I6" s="149" t="s">
        <v>3</v>
      </c>
      <c r="J6" s="149" t="s">
        <v>4</v>
      </c>
      <c r="K6" s="149" t="s">
        <v>3</v>
      </c>
      <c r="L6" s="112" t="s">
        <v>31</v>
      </c>
      <c r="M6" s="149" t="s">
        <v>3</v>
      </c>
      <c r="N6" s="88" t="s">
        <v>31</v>
      </c>
    </row>
    <row r="7" spans="1:15" s="47" customFormat="1" ht="28.5" customHeight="1" x14ac:dyDescent="0.2">
      <c r="A7" s="108" t="s">
        <v>66</v>
      </c>
      <c r="B7" s="149">
        <v>246972</v>
      </c>
      <c r="C7" s="149" t="s">
        <v>3</v>
      </c>
      <c r="D7" s="149">
        <v>69758.36</v>
      </c>
      <c r="E7" s="149" t="s">
        <v>3</v>
      </c>
      <c r="F7" s="149">
        <v>7138115</v>
      </c>
      <c r="G7" s="149" t="s">
        <v>3</v>
      </c>
      <c r="H7" s="149">
        <v>38128782</v>
      </c>
      <c r="I7" s="149" t="s">
        <v>3</v>
      </c>
      <c r="J7" s="149">
        <v>23904117</v>
      </c>
      <c r="K7" s="149" t="s">
        <v>3</v>
      </c>
      <c r="L7" s="112">
        <v>4988578</v>
      </c>
      <c r="M7" s="149" t="s">
        <v>3</v>
      </c>
      <c r="N7" s="149">
        <v>9483073</v>
      </c>
    </row>
    <row r="8" spans="1:15" s="47" customFormat="1" ht="22.5" x14ac:dyDescent="0.2">
      <c r="A8" s="123" t="s">
        <v>60</v>
      </c>
      <c r="B8" s="139">
        <v>139800</v>
      </c>
      <c r="C8" s="139" t="s">
        <v>3</v>
      </c>
      <c r="D8" s="148">
        <v>16206</v>
      </c>
      <c r="E8" s="148" t="s">
        <v>3</v>
      </c>
      <c r="F8" s="139">
        <v>2407000</v>
      </c>
      <c r="G8" s="148" t="s">
        <v>3</v>
      </c>
      <c r="H8" s="148">
        <v>19314059</v>
      </c>
      <c r="I8" s="148" t="s">
        <v>3</v>
      </c>
      <c r="J8" s="139">
        <v>8021389</v>
      </c>
      <c r="K8" s="139" t="s">
        <v>3</v>
      </c>
      <c r="L8" s="113">
        <v>1520701</v>
      </c>
      <c r="M8" s="139" t="s">
        <v>3</v>
      </c>
      <c r="N8" s="139">
        <v>2812139</v>
      </c>
    </row>
    <row r="9" spans="1:15" x14ac:dyDescent="0.2">
      <c r="A9" s="86" t="s">
        <v>37</v>
      </c>
      <c r="B9" s="139">
        <v>4847</v>
      </c>
      <c r="C9" s="139" t="s">
        <v>3</v>
      </c>
      <c r="D9" s="148">
        <v>3221</v>
      </c>
      <c r="E9" s="148" t="s">
        <v>3</v>
      </c>
      <c r="F9" s="139">
        <v>284519</v>
      </c>
      <c r="G9" s="148" t="s">
        <v>3</v>
      </c>
      <c r="H9" s="148">
        <v>700214</v>
      </c>
      <c r="I9" s="148" t="s">
        <v>3</v>
      </c>
      <c r="J9" s="139">
        <v>700214</v>
      </c>
      <c r="K9" s="139" t="s">
        <v>3</v>
      </c>
      <c r="L9" s="113">
        <v>128688</v>
      </c>
      <c r="M9" s="139" t="s">
        <v>3</v>
      </c>
      <c r="N9" s="139">
        <v>423409</v>
      </c>
      <c r="O9" s="62"/>
    </row>
    <row r="10" spans="1:15" x14ac:dyDescent="0.2">
      <c r="A10" s="86" t="s">
        <v>38</v>
      </c>
      <c r="B10" s="139">
        <v>3302</v>
      </c>
      <c r="C10" s="139" t="s">
        <v>3</v>
      </c>
      <c r="D10" s="148">
        <v>3383</v>
      </c>
      <c r="E10" s="148" t="s">
        <v>3</v>
      </c>
      <c r="F10" s="139">
        <v>193845</v>
      </c>
      <c r="G10" s="148" t="s">
        <v>3</v>
      </c>
      <c r="H10" s="148">
        <v>902069</v>
      </c>
      <c r="I10" s="148" t="s">
        <v>3</v>
      </c>
      <c r="J10" s="139">
        <v>902069</v>
      </c>
      <c r="K10" s="139" t="s">
        <v>3</v>
      </c>
      <c r="L10" s="113" t="s">
        <v>0</v>
      </c>
      <c r="M10" s="139" t="s">
        <v>3</v>
      </c>
      <c r="N10" s="139">
        <v>143213</v>
      </c>
      <c r="O10" s="62"/>
    </row>
    <row r="11" spans="1:15" x14ac:dyDescent="0.2">
      <c r="A11" s="86" t="s">
        <v>39</v>
      </c>
      <c r="B11" s="139">
        <v>4115</v>
      </c>
      <c r="C11" s="139" t="s">
        <v>3</v>
      </c>
      <c r="D11" s="148">
        <v>3542</v>
      </c>
      <c r="E11" s="148" t="s">
        <v>3</v>
      </c>
      <c r="F11" s="139">
        <v>167333</v>
      </c>
      <c r="G11" s="148" t="s">
        <v>3</v>
      </c>
      <c r="H11" s="148">
        <v>1756938</v>
      </c>
      <c r="I11" s="148" t="s">
        <v>3</v>
      </c>
      <c r="J11" s="139">
        <v>823139</v>
      </c>
      <c r="K11" s="139" t="s">
        <v>3</v>
      </c>
      <c r="L11" s="113">
        <v>125624</v>
      </c>
      <c r="M11" s="139" t="s">
        <v>3</v>
      </c>
      <c r="N11" s="139">
        <v>279948</v>
      </c>
      <c r="O11" s="62"/>
    </row>
    <row r="12" spans="1:15" x14ac:dyDescent="0.2">
      <c r="A12" s="86" t="s">
        <v>40</v>
      </c>
      <c r="B12" s="139">
        <v>2623</v>
      </c>
      <c r="C12" s="139" t="s">
        <v>3</v>
      </c>
      <c r="D12" s="148">
        <v>3837</v>
      </c>
      <c r="E12" s="148" t="s">
        <v>3</v>
      </c>
      <c r="F12" s="139">
        <v>118052</v>
      </c>
      <c r="G12" s="148" t="s">
        <v>3</v>
      </c>
      <c r="H12" s="148">
        <v>1215636</v>
      </c>
      <c r="I12" s="148" t="s">
        <v>3</v>
      </c>
      <c r="J12" s="139">
        <v>607818</v>
      </c>
      <c r="K12" s="139" t="s">
        <v>3</v>
      </c>
      <c r="L12" s="113">
        <v>87265</v>
      </c>
      <c r="M12" s="139" t="s">
        <v>3</v>
      </c>
      <c r="N12" s="139">
        <v>357411</v>
      </c>
      <c r="O12" s="62"/>
    </row>
    <row r="13" spans="1:15" x14ac:dyDescent="0.2">
      <c r="A13" s="86" t="s">
        <v>41</v>
      </c>
      <c r="B13" s="139">
        <v>3231</v>
      </c>
      <c r="C13" s="139" t="s">
        <v>3</v>
      </c>
      <c r="D13" s="148">
        <v>2291</v>
      </c>
      <c r="E13" s="148" t="s">
        <v>3</v>
      </c>
      <c r="F13" s="139">
        <v>153132</v>
      </c>
      <c r="G13" s="148" t="s">
        <v>3</v>
      </c>
      <c r="H13" s="148">
        <v>852122</v>
      </c>
      <c r="I13" s="148" t="s">
        <v>3</v>
      </c>
      <c r="J13" s="139">
        <v>426037</v>
      </c>
      <c r="K13" s="139" t="s">
        <v>3</v>
      </c>
      <c r="L13" s="113">
        <v>144405</v>
      </c>
      <c r="M13" s="139" t="s">
        <v>3</v>
      </c>
      <c r="N13" s="139">
        <v>197437</v>
      </c>
      <c r="O13" s="62"/>
    </row>
    <row r="14" spans="1:15" x14ac:dyDescent="0.2">
      <c r="A14" s="86" t="s">
        <v>42</v>
      </c>
      <c r="B14" s="139">
        <v>1955</v>
      </c>
      <c r="C14" s="139" t="s">
        <v>3</v>
      </c>
      <c r="D14" s="148">
        <v>2923</v>
      </c>
      <c r="E14" s="148" t="s">
        <v>3</v>
      </c>
      <c r="F14" s="139">
        <v>101139</v>
      </c>
      <c r="G14" s="148" t="s">
        <v>3</v>
      </c>
      <c r="H14" s="148">
        <v>403135</v>
      </c>
      <c r="I14" s="148" t="s">
        <v>3</v>
      </c>
      <c r="J14" s="139">
        <v>403135</v>
      </c>
      <c r="K14" s="139" t="s">
        <v>3</v>
      </c>
      <c r="L14" s="113">
        <v>177984</v>
      </c>
      <c r="M14" s="139" t="s">
        <v>3</v>
      </c>
      <c r="N14" s="139">
        <v>282246</v>
      </c>
      <c r="O14" s="62"/>
    </row>
    <row r="15" spans="1:15" x14ac:dyDescent="0.2">
      <c r="A15" s="86" t="s">
        <v>43</v>
      </c>
      <c r="B15" s="148" t="s">
        <v>31</v>
      </c>
      <c r="C15" s="148" t="s">
        <v>3</v>
      </c>
      <c r="D15" s="148" t="s">
        <v>31</v>
      </c>
      <c r="E15" s="148" t="s">
        <v>3</v>
      </c>
      <c r="F15" s="139" t="s">
        <v>31</v>
      </c>
      <c r="G15" s="148" t="s">
        <v>3</v>
      </c>
      <c r="H15" s="148" t="s">
        <v>31</v>
      </c>
      <c r="I15" s="148" t="s">
        <v>3</v>
      </c>
      <c r="J15" s="139" t="s">
        <v>31</v>
      </c>
      <c r="K15" s="139" t="s">
        <v>3</v>
      </c>
      <c r="L15" s="113" t="s">
        <v>31</v>
      </c>
      <c r="M15" s="139" t="s">
        <v>3</v>
      </c>
      <c r="N15" s="139" t="s">
        <v>31</v>
      </c>
      <c r="O15" s="62"/>
    </row>
    <row r="16" spans="1:15" x14ac:dyDescent="0.2">
      <c r="A16" s="86" t="s">
        <v>44</v>
      </c>
      <c r="B16" s="139">
        <v>2031</v>
      </c>
      <c r="C16" s="139" t="s">
        <v>3</v>
      </c>
      <c r="D16" s="148">
        <v>1758</v>
      </c>
      <c r="E16" s="148" t="s">
        <v>3</v>
      </c>
      <c r="F16" s="139">
        <v>119202</v>
      </c>
      <c r="G16" s="148" t="s">
        <v>3</v>
      </c>
      <c r="H16" s="148">
        <v>588841</v>
      </c>
      <c r="I16" s="148" t="s">
        <v>3</v>
      </c>
      <c r="J16" s="139">
        <v>354209</v>
      </c>
      <c r="K16" s="139" t="s">
        <v>3</v>
      </c>
      <c r="L16" s="113">
        <v>64579</v>
      </c>
      <c r="M16" s="139" t="s">
        <v>3</v>
      </c>
      <c r="N16" s="139">
        <v>138406</v>
      </c>
      <c r="O16" s="62"/>
    </row>
    <row r="17" spans="1:15" x14ac:dyDescent="0.2">
      <c r="A17" s="86" t="s">
        <v>45</v>
      </c>
      <c r="B17" s="139">
        <v>50309</v>
      </c>
      <c r="C17" s="139" t="s">
        <v>3</v>
      </c>
      <c r="D17" s="148" t="s">
        <v>4</v>
      </c>
      <c r="E17" s="148" t="s">
        <v>3</v>
      </c>
      <c r="F17" s="139">
        <v>1872000</v>
      </c>
      <c r="G17" s="148" t="s">
        <v>3</v>
      </c>
      <c r="H17" s="148">
        <v>6276928</v>
      </c>
      <c r="I17" s="148" t="s">
        <v>3</v>
      </c>
      <c r="J17" s="139">
        <v>6276928</v>
      </c>
      <c r="K17" s="139" t="s">
        <v>3</v>
      </c>
      <c r="L17" s="113">
        <v>1479183</v>
      </c>
      <c r="M17" s="139" t="s">
        <v>3</v>
      </c>
      <c r="N17" s="139">
        <v>2150241</v>
      </c>
      <c r="O17" s="62"/>
    </row>
    <row r="18" spans="1:15" x14ac:dyDescent="0.2">
      <c r="A18" s="86" t="s">
        <v>46</v>
      </c>
      <c r="B18" s="139">
        <v>8410</v>
      </c>
      <c r="C18" s="139" t="s">
        <v>3</v>
      </c>
      <c r="D18" s="148">
        <v>3633</v>
      </c>
      <c r="E18" s="148" t="s">
        <v>3</v>
      </c>
      <c r="F18" s="139">
        <v>493685</v>
      </c>
      <c r="G18" s="148" t="s">
        <v>3</v>
      </c>
      <c r="H18" s="148" t="s">
        <v>4</v>
      </c>
      <c r="I18" s="148" t="s">
        <v>3</v>
      </c>
      <c r="J18" s="139" t="s">
        <v>4</v>
      </c>
      <c r="K18" s="139" t="s">
        <v>3</v>
      </c>
      <c r="L18" s="113">
        <v>319018</v>
      </c>
      <c r="M18" s="139" t="s">
        <v>3</v>
      </c>
      <c r="N18" s="139">
        <v>376203</v>
      </c>
      <c r="O18" s="62"/>
    </row>
    <row r="19" spans="1:15" x14ac:dyDescent="0.2">
      <c r="A19" s="86" t="s">
        <v>47</v>
      </c>
      <c r="B19" s="139">
        <v>19824</v>
      </c>
      <c r="C19" s="139" t="s">
        <v>3</v>
      </c>
      <c r="D19" s="148">
        <v>10975</v>
      </c>
      <c r="E19" s="148" t="s">
        <v>3</v>
      </c>
      <c r="F19" s="139">
        <v>771299</v>
      </c>
      <c r="G19" s="148" t="s">
        <v>3</v>
      </c>
      <c r="H19" s="148">
        <v>2310831</v>
      </c>
      <c r="I19" s="148" t="s">
        <v>3</v>
      </c>
      <c r="J19" s="139">
        <v>2310831</v>
      </c>
      <c r="K19" s="139" t="s">
        <v>3</v>
      </c>
      <c r="L19" s="113">
        <v>802174</v>
      </c>
      <c r="M19" s="139" t="s">
        <v>3</v>
      </c>
      <c r="N19" s="139">
        <v>1586113</v>
      </c>
      <c r="O19" s="62"/>
    </row>
    <row r="20" spans="1:15" x14ac:dyDescent="0.2">
      <c r="A20" s="86" t="s">
        <v>48</v>
      </c>
      <c r="B20" s="139">
        <v>904</v>
      </c>
      <c r="C20" s="139" t="s">
        <v>3</v>
      </c>
      <c r="D20" s="148">
        <v>1837</v>
      </c>
      <c r="E20" s="148" t="s">
        <v>3</v>
      </c>
      <c r="F20" s="139">
        <v>42505</v>
      </c>
      <c r="G20" s="148" t="s">
        <v>3</v>
      </c>
      <c r="H20" s="148">
        <v>478387</v>
      </c>
      <c r="I20" s="148" t="s">
        <v>3</v>
      </c>
      <c r="J20" s="139">
        <v>307020</v>
      </c>
      <c r="K20" s="139" t="s">
        <v>3</v>
      </c>
      <c r="L20" s="113">
        <v>18332</v>
      </c>
      <c r="M20" s="139" t="s">
        <v>3</v>
      </c>
      <c r="N20" s="139">
        <v>147451</v>
      </c>
      <c r="O20" s="62"/>
    </row>
    <row r="21" spans="1:15" x14ac:dyDescent="0.2">
      <c r="A21" s="86" t="s">
        <v>49</v>
      </c>
      <c r="B21" s="139">
        <v>1072</v>
      </c>
      <c r="C21" s="139" t="s">
        <v>3</v>
      </c>
      <c r="D21" s="148">
        <v>1862</v>
      </c>
      <c r="E21" s="148" t="s">
        <v>3</v>
      </c>
      <c r="F21" s="139">
        <v>37650</v>
      </c>
      <c r="G21" s="148" t="s">
        <v>3</v>
      </c>
      <c r="H21" s="148">
        <v>338425</v>
      </c>
      <c r="I21" s="148" t="s">
        <v>3</v>
      </c>
      <c r="J21" s="139">
        <v>338425</v>
      </c>
      <c r="K21" s="139" t="s">
        <v>3</v>
      </c>
      <c r="L21" s="113" t="s">
        <v>0</v>
      </c>
      <c r="M21" s="139" t="s">
        <v>3</v>
      </c>
      <c r="N21" s="139">
        <v>112826</v>
      </c>
      <c r="O21" s="62"/>
    </row>
    <row r="22" spans="1:15" x14ac:dyDescent="0.2">
      <c r="A22" s="86" t="s">
        <v>50</v>
      </c>
      <c r="B22" s="139">
        <v>892</v>
      </c>
      <c r="C22" s="139" t="s">
        <v>3</v>
      </c>
      <c r="D22" s="148">
        <v>2554.36</v>
      </c>
      <c r="E22" s="148" t="s">
        <v>3</v>
      </c>
      <c r="F22" s="139">
        <v>80280</v>
      </c>
      <c r="G22" s="148" t="s">
        <v>3</v>
      </c>
      <c r="H22" s="148">
        <v>372900</v>
      </c>
      <c r="I22" s="148" t="s">
        <v>3</v>
      </c>
      <c r="J22" s="139">
        <v>372900</v>
      </c>
      <c r="K22" s="139" t="s">
        <v>3</v>
      </c>
      <c r="L22" s="113">
        <v>21314</v>
      </c>
      <c r="M22" s="139" t="s">
        <v>3</v>
      </c>
      <c r="N22" s="139">
        <v>104658</v>
      </c>
      <c r="O22" s="62"/>
    </row>
    <row r="23" spans="1:15" x14ac:dyDescent="0.2">
      <c r="A23" s="86" t="s">
        <v>51</v>
      </c>
      <c r="B23" s="139">
        <v>808</v>
      </c>
      <c r="C23" s="139" t="s">
        <v>3</v>
      </c>
      <c r="D23" s="148">
        <v>2071</v>
      </c>
      <c r="E23" s="148" t="s">
        <v>3</v>
      </c>
      <c r="F23" s="139">
        <v>24240</v>
      </c>
      <c r="G23" s="148" t="s">
        <v>3</v>
      </c>
      <c r="H23" s="148">
        <v>310650</v>
      </c>
      <c r="I23" s="148" t="s">
        <v>3</v>
      </c>
      <c r="J23" s="139">
        <v>310650</v>
      </c>
      <c r="K23" s="139" t="s">
        <v>3</v>
      </c>
      <c r="L23" s="113">
        <v>9561</v>
      </c>
      <c r="M23" s="139" t="s">
        <v>3</v>
      </c>
      <c r="N23" s="139">
        <v>59866</v>
      </c>
      <c r="O23" s="62"/>
    </row>
    <row r="24" spans="1:15" x14ac:dyDescent="0.2">
      <c r="A24" s="86" t="s">
        <v>52</v>
      </c>
      <c r="B24" s="139">
        <v>1317</v>
      </c>
      <c r="C24" s="139" t="s">
        <v>3</v>
      </c>
      <c r="D24" s="148">
        <v>5129</v>
      </c>
      <c r="E24" s="148" t="s">
        <v>3</v>
      </c>
      <c r="F24" s="139">
        <v>90005</v>
      </c>
      <c r="G24" s="148" t="s">
        <v>3</v>
      </c>
      <c r="H24" s="148">
        <v>1519093</v>
      </c>
      <c r="I24" s="148" t="s">
        <v>3</v>
      </c>
      <c r="J24" s="139">
        <v>960799</v>
      </c>
      <c r="K24" s="139" t="s">
        <v>3</v>
      </c>
      <c r="L24" s="113">
        <v>56913</v>
      </c>
      <c r="M24" s="140" t="s">
        <v>3</v>
      </c>
      <c r="N24" s="140">
        <v>176215</v>
      </c>
      <c r="O24" s="62"/>
    </row>
    <row r="25" spans="1:15" x14ac:dyDescent="0.2">
      <c r="A25" s="86" t="s">
        <v>53</v>
      </c>
      <c r="B25" s="139">
        <v>515</v>
      </c>
      <c r="C25" s="139" t="s">
        <v>3</v>
      </c>
      <c r="D25" s="148">
        <v>1839</v>
      </c>
      <c r="E25" s="148" t="s">
        <v>3</v>
      </c>
      <c r="F25" s="139">
        <v>74198</v>
      </c>
      <c r="G25" s="148" t="s">
        <v>3</v>
      </c>
      <c r="H25" s="148">
        <v>340185</v>
      </c>
      <c r="I25" s="148" t="s">
        <v>3</v>
      </c>
      <c r="J25" s="139">
        <v>340185</v>
      </c>
      <c r="K25" s="139" t="s">
        <v>3</v>
      </c>
      <c r="L25" s="113">
        <v>7860</v>
      </c>
      <c r="M25" s="140" t="s">
        <v>3</v>
      </c>
      <c r="N25" s="140">
        <v>57352</v>
      </c>
      <c r="O25" s="62"/>
    </row>
    <row r="26" spans="1:15" x14ac:dyDescent="0.2">
      <c r="A26" s="86" t="s">
        <v>54</v>
      </c>
      <c r="B26" s="139">
        <v>346</v>
      </c>
      <c r="C26" s="139" t="s">
        <v>3</v>
      </c>
      <c r="D26" s="148">
        <v>757</v>
      </c>
      <c r="E26" s="148" t="s">
        <v>3</v>
      </c>
      <c r="F26" s="139">
        <v>39919</v>
      </c>
      <c r="G26" s="148" t="s">
        <v>3</v>
      </c>
      <c r="H26" s="148">
        <v>136316</v>
      </c>
      <c r="I26" s="148" t="s">
        <v>3</v>
      </c>
      <c r="J26" s="139">
        <v>136316</v>
      </c>
      <c r="K26" s="139" t="s">
        <v>3</v>
      </c>
      <c r="L26" s="113" t="s">
        <v>0</v>
      </c>
      <c r="M26" s="140" t="s">
        <v>3</v>
      </c>
      <c r="N26" s="140" t="s">
        <v>4</v>
      </c>
      <c r="O26" s="62"/>
    </row>
    <row r="27" spans="1:15" x14ac:dyDescent="0.2">
      <c r="A27" s="87" t="s">
        <v>55</v>
      </c>
      <c r="B27" s="140">
        <v>552</v>
      </c>
      <c r="C27" s="140" t="s">
        <v>3</v>
      </c>
      <c r="D27" s="149">
        <v>1137</v>
      </c>
      <c r="E27" s="149" t="s">
        <v>3</v>
      </c>
      <c r="F27" s="140">
        <v>41378</v>
      </c>
      <c r="G27" s="149" t="s">
        <v>3</v>
      </c>
      <c r="H27" s="149">
        <v>194011</v>
      </c>
      <c r="I27" s="149" t="s">
        <v>3</v>
      </c>
      <c r="J27" s="140">
        <v>194011</v>
      </c>
      <c r="K27" s="140" t="s">
        <v>3</v>
      </c>
      <c r="L27" s="113" t="s">
        <v>0</v>
      </c>
      <c r="M27" s="140" t="s">
        <v>3</v>
      </c>
      <c r="N27" s="140">
        <v>41686</v>
      </c>
      <c r="O27" s="62"/>
    </row>
    <row r="28" spans="1:15" x14ac:dyDescent="0.2">
      <c r="A28" s="103" t="s">
        <v>56</v>
      </c>
      <c r="B28" s="120">
        <v>119</v>
      </c>
      <c r="C28" s="120" t="s">
        <v>3</v>
      </c>
      <c r="D28" s="132">
        <v>803</v>
      </c>
      <c r="E28" s="132" t="s">
        <v>3</v>
      </c>
      <c r="F28" s="120">
        <v>26734</v>
      </c>
      <c r="G28" s="132" t="s">
        <v>3</v>
      </c>
      <c r="H28" s="132">
        <v>118042</v>
      </c>
      <c r="I28" s="132" t="s">
        <v>3</v>
      </c>
      <c r="J28" s="120">
        <v>118042</v>
      </c>
      <c r="K28" s="120" t="s">
        <v>3</v>
      </c>
      <c r="L28" s="114">
        <v>24977</v>
      </c>
      <c r="M28" s="120" t="s">
        <v>3</v>
      </c>
      <c r="N28" s="120">
        <v>36253</v>
      </c>
      <c r="O28" s="62"/>
    </row>
    <row r="29" spans="1:15" ht="45.75" customHeight="1" x14ac:dyDescent="0.2">
      <c r="A29" s="268" t="s">
        <v>173</v>
      </c>
      <c r="B29" s="268"/>
      <c r="C29" s="268"/>
      <c r="D29" s="268"/>
      <c r="E29" s="268"/>
      <c r="F29" s="268"/>
      <c r="G29" s="268"/>
      <c r="H29" s="268"/>
      <c r="I29" s="268"/>
      <c r="J29" s="268"/>
      <c r="K29" s="268"/>
      <c r="L29" s="268"/>
      <c r="M29" s="268"/>
      <c r="N29" s="268"/>
    </row>
    <row r="30" spans="1:15" ht="50.25" customHeight="1" x14ac:dyDescent="0.2">
      <c r="A30" s="263" t="s">
        <v>107</v>
      </c>
      <c r="B30" s="263"/>
      <c r="C30" s="263"/>
      <c r="D30" s="263"/>
      <c r="E30" s="263"/>
      <c r="F30" s="263"/>
      <c r="G30" s="263"/>
      <c r="H30" s="263"/>
      <c r="I30" s="263"/>
      <c r="J30" s="263"/>
      <c r="K30" s="263"/>
      <c r="L30" s="263"/>
      <c r="M30" s="263"/>
      <c r="N30" s="263"/>
    </row>
    <row r="31" spans="1:15" s="47" customFormat="1" x14ac:dyDescent="0.2">
      <c r="B31" s="7"/>
      <c r="D31" s="147"/>
      <c r="E31" s="147"/>
      <c r="F31" s="147"/>
      <c r="G31" s="147"/>
      <c r="H31" s="147"/>
      <c r="I31" s="147"/>
    </row>
    <row r="32" spans="1:15" x14ac:dyDescent="0.2">
      <c r="A32" s="47"/>
      <c r="J32" s="47"/>
      <c r="K32" s="47"/>
      <c r="L32" s="47"/>
    </row>
  </sheetData>
  <mergeCells count="2">
    <mergeCell ref="A29:N29"/>
    <mergeCell ref="A30:N30"/>
  </mergeCells>
  <pageMargins left="0.75" right="0.75" top="1" bottom="1" header="0.5" footer="0.5"/>
  <pageSetup paperSize="9" scale="8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28">
    <pageSetUpPr fitToPage="1"/>
  </sheetPr>
  <dimension ref="A1:R29"/>
  <sheetViews>
    <sheetView zoomScaleNormal="100" workbookViewId="0"/>
  </sheetViews>
  <sheetFormatPr defaultRowHeight="11.25" x14ac:dyDescent="0.2"/>
  <cols>
    <col min="1" max="1" width="23.7109375" style="7" customWidth="1"/>
    <col min="2" max="2" width="9.42578125" style="7" customWidth="1"/>
    <col min="3" max="3" width="0.85546875" style="7" customWidth="1"/>
    <col min="4" max="4" width="9.85546875" style="147" customWidth="1"/>
    <col min="5" max="5" width="0.85546875" style="147" customWidth="1"/>
    <col min="6" max="6" width="9.85546875" style="147" customWidth="1"/>
    <col min="7" max="7" width="0.85546875" style="147" customWidth="1"/>
    <col min="8" max="8" width="9.85546875" style="147" customWidth="1"/>
    <col min="9" max="9" width="1" style="7" customWidth="1"/>
    <col min="10" max="10" width="9.85546875" style="7" customWidth="1"/>
    <col min="11" max="11" width="0.85546875" style="7" customWidth="1"/>
    <col min="12" max="12" width="9.85546875" style="7" customWidth="1"/>
    <col min="13" max="13" width="0.85546875" style="7" customWidth="1"/>
    <col min="14" max="14" width="4.42578125" style="7" customWidth="1"/>
    <col min="15" max="15" width="0.85546875" style="7" customWidth="1"/>
    <col min="16" max="16" width="4.42578125" style="7" customWidth="1"/>
    <col min="17" max="17" width="0.85546875" style="7" customWidth="1"/>
    <col min="18" max="18" width="4.42578125" style="7" customWidth="1"/>
    <col min="19" max="16384" width="9.140625" style="7"/>
  </cols>
  <sheetData>
    <row r="1" spans="1:18" s="47" customFormat="1" ht="14.25" x14ac:dyDescent="0.2">
      <c r="A1" s="69" t="s">
        <v>123</v>
      </c>
      <c r="B1" s="147"/>
      <c r="C1" s="147"/>
      <c r="D1" s="147"/>
      <c r="E1" s="147"/>
      <c r="F1" s="147"/>
      <c r="G1" s="147"/>
      <c r="H1" s="147"/>
      <c r="I1" s="147"/>
      <c r="J1" s="147"/>
      <c r="K1" s="147"/>
      <c r="L1" s="147"/>
      <c r="M1" s="147"/>
      <c r="N1" s="147"/>
      <c r="O1" s="147"/>
      <c r="P1" s="147"/>
      <c r="Q1" s="147"/>
    </row>
    <row r="2" spans="1:18" ht="21" customHeight="1" x14ac:dyDescent="0.2">
      <c r="A2" s="70" t="s">
        <v>124</v>
      </c>
      <c r="B2" s="117"/>
      <c r="C2" s="117"/>
      <c r="D2" s="48"/>
      <c r="E2" s="48"/>
      <c r="F2" s="48"/>
      <c r="G2" s="48"/>
      <c r="H2" s="48"/>
      <c r="I2" s="117"/>
      <c r="J2" s="117"/>
      <c r="K2" s="117"/>
      <c r="L2" s="138"/>
      <c r="M2" s="6"/>
      <c r="N2" s="6"/>
      <c r="O2" s="6"/>
      <c r="P2" s="138"/>
      <c r="Q2" s="6"/>
    </row>
    <row r="3" spans="1:18" ht="67.5" x14ac:dyDescent="0.2">
      <c r="A3" s="8"/>
      <c r="B3" s="64" t="s">
        <v>27</v>
      </c>
      <c r="C3" s="11"/>
      <c r="D3" s="110" t="s">
        <v>151</v>
      </c>
      <c r="E3" s="184"/>
      <c r="F3" s="64" t="s">
        <v>103</v>
      </c>
      <c r="G3" s="184"/>
      <c r="H3" s="64" t="s">
        <v>104</v>
      </c>
      <c r="I3" s="27"/>
      <c r="J3" s="9" t="s">
        <v>18</v>
      </c>
      <c r="K3" s="28"/>
      <c r="L3" s="269"/>
      <c r="M3" s="269"/>
      <c r="N3" s="269"/>
      <c r="O3" s="269"/>
      <c r="P3" s="269"/>
      <c r="Q3" s="269"/>
      <c r="R3" s="27"/>
    </row>
    <row r="4" spans="1:18" ht="24" customHeight="1" x14ac:dyDescent="0.2">
      <c r="A4" s="15" t="s">
        <v>11</v>
      </c>
      <c r="B4" s="71" t="s">
        <v>25</v>
      </c>
      <c r="C4" s="15"/>
      <c r="D4" s="214" t="s">
        <v>25</v>
      </c>
      <c r="E4" s="54"/>
      <c r="F4" s="214" t="s">
        <v>25</v>
      </c>
      <c r="G4" s="54"/>
      <c r="H4" s="214" t="s">
        <v>25</v>
      </c>
      <c r="I4" s="15"/>
      <c r="J4" s="71" t="s">
        <v>25</v>
      </c>
      <c r="K4" s="117"/>
      <c r="L4" s="30"/>
      <c r="M4" s="6"/>
      <c r="N4" s="19"/>
      <c r="O4" s="19"/>
      <c r="P4" s="6"/>
      <c r="Q4" s="6"/>
      <c r="R4" s="6"/>
    </row>
    <row r="5" spans="1:18" ht="15" customHeight="1" x14ac:dyDescent="0.2">
      <c r="A5" s="13" t="s">
        <v>17</v>
      </c>
      <c r="B5" s="148" t="s">
        <v>4</v>
      </c>
      <c r="C5" s="148" t="s">
        <v>3</v>
      </c>
      <c r="D5" s="148" t="s">
        <v>4</v>
      </c>
      <c r="E5" s="148" t="s">
        <v>3</v>
      </c>
      <c r="F5" s="148" t="s">
        <v>4</v>
      </c>
      <c r="G5" s="148" t="s">
        <v>3</v>
      </c>
      <c r="H5" s="150" t="s">
        <v>4</v>
      </c>
      <c r="I5" s="148" t="s">
        <v>3</v>
      </c>
      <c r="J5" s="150" t="s">
        <v>4</v>
      </c>
      <c r="K5" s="149" t="s">
        <v>3</v>
      </c>
      <c r="L5" s="106"/>
      <c r="M5" s="106"/>
      <c r="N5" s="107"/>
      <c r="O5" s="152"/>
      <c r="P5" s="106"/>
      <c r="Q5" s="105"/>
      <c r="R5" s="106"/>
    </row>
    <row r="6" spans="1:18" s="118" customFormat="1" ht="27.95" customHeight="1" x14ac:dyDescent="0.2">
      <c r="A6" s="108" t="s">
        <v>68</v>
      </c>
      <c r="B6" s="148" t="s">
        <v>4</v>
      </c>
      <c r="C6" s="148" t="s">
        <v>3</v>
      </c>
      <c r="D6" s="225" t="s">
        <v>4</v>
      </c>
      <c r="E6" s="148" t="s">
        <v>3</v>
      </c>
      <c r="F6" s="148" t="s">
        <v>4</v>
      </c>
      <c r="G6" s="148" t="s">
        <v>3</v>
      </c>
      <c r="H6" s="150" t="s">
        <v>4</v>
      </c>
      <c r="I6" s="148" t="s">
        <v>3</v>
      </c>
      <c r="J6" s="150" t="s">
        <v>4</v>
      </c>
      <c r="K6" s="149" t="s">
        <v>3</v>
      </c>
      <c r="L6" s="106"/>
      <c r="M6" s="106"/>
      <c r="N6" s="107"/>
      <c r="O6" s="152"/>
      <c r="P6" s="106"/>
      <c r="Q6" s="105"/>
      <c r="R6" s="106"/>
    </row>
    <row r="7" spans="1:18" s="118" customFormat="1" ht="21.95" customHeight="1" x14ac:dyDescent="0.2">
      <c r="A7" s="123" t="s">
        <v>57</v>
      </c>
      <c r="B7" s="148">
        <v>3533.6477</v>
      </c>
      <c r="C7" s="148" t="s">
        <v>3</v>
      </c>
      <c r="D7" s="148">
        <v>11555.0443</v>
      </c>
      <c r="E7" s="148" t="s">
        <v>3</v>
      </c>
      <c r="F7" s="148">
        <v>527830.554</v>
      </c>
      <c r="G7" s="148" t="s">
        <v>3</v>
      </c>
      <c r="H7" s="150">
        <v>527830.554</v>
      </c>
      <c r="I7" s="148" t="s">
        <v>3</v>
      </c>
      <c r="J7" s="150">
        <v>159737.103</v>
      </c>
      <c r="K7" s="149" t="s">
        <v>3</v>
      </c>
      <c r="L7" s="106"/>
      <c r="M7" s="106"/>
      <c r="N7" s="107"/>
      <c r="O7" s="152"/>
      <c r="P7" s="106"/>
      <c r="Q7" s="105"/>
      <c r="R7" s="106"/>
    </row>
    <row r="8" spans="1:18" s="118" customFormat="1" x14ac:dyDescent="0.2">
      <c r="A8" s="86" t="s">
        <v>35</v>
      </c>
      <c r="B8" s="148" t="s">
        <v>4</v>
      </c>
      <c r="C8" s="148" t="s">
        <v>3</v>
      </c>
      <c r="D8" s="148" t="s">
        <v>4</v>
      </c>
      <c r="E8" s="148" t="s">
        <v>3</v>
      </c>
      <c r="F8" s="148" t="s">
        <v>4</v>
      </c>
      <c r="G8" s="148" t="s">
        <v>3</v>
      </c>
      <c r="H8" s="150" t="s">
        <v>4</v>
      </c>
      <c r="I8" s="148" t="s">
        <v>3</v>
      </c>
      <c r="J8" s="150" t="s">
        <v>4</v>
      </c>
      <c r="K8" s="149" t="s">
        <v>3</v>
      </c>
      <c r="L8" s="106"/>
      <c r="M8" s="106"/>
      <c r="N8" s="107"/>
      <c r="O8" s="152"/>
      <c r="P8" s="106"/>
      <c r="Q8" s="105"/>
      <c r="R8" s="106"/>
    </row>
    <row r="9" spans="1:18" s="118" customFormat="1" x14ac:dyDescent="0.2">
      <c r="A9" s="86" t="s">
        <v>36</v>
      </c>
      <c r="B9" s="149">
        <v>480.15899999999999</v>
      </c>
      <c r="C9" s="149" t="s">
        <v>3</v>
      </c>
      <c r="D9" s="149">
        <v>57.994999999999997</v>
      </c>
      <c r="E9" s="149" t="s">
        <v>3</v>
      </c>
      <c r="F9" s="149">
        <v>8825.0220000000008</v>
      </c>
      <c r="G9" s="149" t="s">
        <v>3</v>
      </c>
      <c r="H9" s="149">
        <v>8825.0220000000008</v>
      </c>
      <c r="I9" s="149" t="s">
        <v>3</v>
      </c>
      <c r="J9" s="149">
        <v>2881.5210000000002</v>
      </c>
      <c r="K9" s="149" t="s">
        <v>3</v>
      </c>
      <c r="L9" s="106"/>
      <c r="M9" s="105"/>
      <c r="N9" s="105"/>
      <c r="O9" s="105"/>
      <c r="P9" s="105"/>
      <c r="Q9" s="105"/>
      <c r="R9" s="105"/>
    </row>
    <row r="10" spans="1:18" s="118" customFormat="1" ht="22.5" x14ac:dyDescent="0.2">
      <c r="A10" s="108" t="s">
        <v>66</v>
      </c>
      <c r="B10" s="149">
        <v>1660708.69</v>
      </c>
      <c r="C10" s="149" t="s">
        <v>3</v>
      </c>
      <c r="D10" s="149">
        <v>731683.07200000004</v>
      </c>
      <c r="E10" s="149" t="s">
        <v>3</v>
      </c>
      <c r="F10" s="149">
        <v>97822576.799999997</v>
      </c>
      <c r="G10" s="149" t="s">
        <v>3</v>
      </c>
      <c r="H10" s="149">
        <v>59033723.799999997</v>
      </c>
      <c r="I10" s="149" t="s">
        <v>3</v>
      </c>
      <c r="J10" s="149">
        <v>17089515.699999999</v>
      </c>
      <c r="K10" s="149" t="s">
        <v>3</v>
      </c>
      <c r="L10" s="105"/>
      <c r="M10" s="105"/>
      <c r="N10" s="105"/>
      <c r="O10" s="105"/>
      <c r="P10" s="105"/>
      <c r="Q10" s="105"/>
      <c r="R10" s="105"/>
    </row>
    <row r="11" spans="1:18" ht="21.95" customHeight="1" x14ac:dyDescent="0.2">
      <c r="A11" s="123" t="s">
        <v>57</v>
      </c>
      <c r="B11" s="139">
        <v>862679</v>
      </c>
      <c r="C11" s="139" t="s">
        <v>3</v>
      </c>
      <c r="D11" s="148">
        <v>628352</v>
      </c>
      <c r="E11" s="148" t="s">
        <v>3</v>
      </c>
      <c r="F11" s="148">
        <v>41997158</v>
      </c>
      <c r="G11" s="148" t="s">
        <v>3</v>
      </c>
      <c r="H11" s="148">
        <v>28689297</v>
      </c>
      <c r="I11" s="139" t="s">
        <v>3</v>
      </c>
      <c r="J11" s="139">
        <v>7167414</v>
      </c>
      <c r="K11" s="139" t="s">
        <v>3</v>
      </c>
      <c r="L11" s="141"/>
      <c r="M11" s="141"/>
      <c r="N11" s="141"/>
      <c r="O11" s="141"/>
      <c r="P11" s="141"/>
      <c r="Q11" s="141"/>
      <c r="R11" s="141"/>
    </row>
    <row r="12" spans="1:18" x14ac:dyDescent="0.2">
      <c r="A12" s="86" t="s">
        <v>149</v>
      </c>
      <c r="B12" s="139">
        <v>347000</v>
      </c>
      <c r="C12" s="139" t="s">
        <v>3</v>
      </c>
      <c r="D12" s="148">
        <v>12944</v>
      </c>
      <c r="E12" s="148" t="s">
        <v>3</v>
      </c>
      <c r="F12" s="148">
        <v>15126876</v>
      </c>
      <c r="G12" s="148" t="s">
        <v>3</v>
      </c>
      <c r="H12" s="148">
        <v>4609641</v>
      </c>
      <c r="I12" s="139" t="s">
        <v>3</v>
      </c>
      <c r="J12" s="139">
        <v>1895000</v>
      </c>
      <c r="K12" s="139" t="s">
        <v>3</v>
      </c>
      <c r="L12" s="141"/>
      <c r="M12" s="141"/>
      <c r="N12" s="141"/>
      <c r="O12" s="141"/>
      <c r="P12" s="141"/>
      <c r="Q12" s="141"/>
      <c r="R12" s="141"/>
    </row>
    <row r="13" spans="1:18" x14ac:dyDescent="0.2">
      <c r="A13" s="86" t="s">
        <v>150</v>
      </c>
      <c r="B13" s="139">
        <v>189639</v>
      </c>
      <c r="C13" s="139" t="s">
        <v>3</v>
      </c>
      <c r="D13" s="148">
        <v>18799</v>
      </c>
      <c r="E13" s="148" t="s">
        <v>3</v>
      </c>
      <c r="F13" s="148">
        <v>2151163</v>
      </c>
      <c r="G13" s="148" t="s">
        <v>3</v>
      </c>
      <c r="H13" s="148">
        <v>1412071</v>
      </c>
      <c r="I13" s="139" t="s">
        <v>3</v>
      </c>
      <c r="J13" s="139">
        <v>809358</v>
      </c>
      <c r="K13" s="139" t="s">
        <v>3</v>
      </c>
      <c r="L13" s="141"/>
      <c r="M13" s="141"/>
      <c r="N13" s="141"/>
      <c r="O13" s="141"/>
      <c r="P13" s="141"/>
      <c r="Q13" s="141"/>
      <c r="R13" s="141"/>
    </row>
    <row r="14" spans="1:18" x14ac:dyDescent="0.2">
      <c r="A14" s="86" t="s">
        <v>35</v>
      </c>
      <c r="B14" s="139">
        <v>246972</v>
      </c>
      <c r="C14" s="139" t="s">
        <v>3</v>
      </c>
      <c r="D14" s="148">
        <v>69758.36</v>
      </c>
      <c r="E14" s="148" t="s">
        <v>3</v>
      </c>
      <c r="F14" s="148">
        <v>38128782</v>
      </c>
      <c r="G14" s="148" t="s">
        <v>3</v>
      </c>
      <c r="H14" s="148">
        <v>23904117</v>
      </c>
      <c r="I14" s="139" t="s">
        <v>3</v>
      </c>
      <c r="J14" s="139">
        <v>7138115</v>
      </c>
      <c r="K14" s="139" t="s">
        <v>3</v>
      </c>
      <c r="L14" s="141"/>
      <c r="M14" s="141"/>
      <c r="N14" s="152"/>
      <c r="O14" s="153"/>
      <c r="P14" s="141"/>
      <c r="Q14" s="153"/>
      <c r="R14" s="141"/>
    </row>
    <row r="15" spans="1:18" x14ac:dyDescent="0.2">
      <c r="A15" s="103" t="s">
        <v>36</v>
      </c>
      <c r="B15" s="120">
        <v>14418.692999999999</v>
      </c>
      <c r="C15" s="120" t="s">
        <v>3</v>
      </c>
      <c r="D15" s="132">
        <v>1829.7121999999999</v>
      </c>
      <c r="E15" s="132" t="s">
        <v>3</v>
      </c>
      <c r="F15" s="132">
        <v>418597.79499999998</v>
      </c>
      <c r="G15" s="132" t="s">
        <v>3</v>
      </c>
      <c r="H15" s="191">
        <v>418597.79499999998</v>
      </c>
      <c r="I15" s="120" t="s">
        <v>3</v>
      </c>
      <c r="J15" s="245">
        <v>79628.723800000007</v>
      </c>
      <c r="K15" s="140" t="s">
        <v>3</v>
      </c>
      <c r="L15" s="144"/>
      <c r="M15" s="144"/>
      <c r="N15" s="144"/>
      <c r="O15" s="142"/>
      <c r="P15" s="144"/>
      <c r="Q15" s="142"/>
      <c r="R15" s="144"/>
    </row>
    <row r="16" spans="1:18" ht="48" customHeight="1" x14ac:dyDescent="0.2">
      <c r="A16" s="264" t="s">
        <v>172</v>
      </c>
      <c r="B16" s="264"/>
      <c r="C16" s="264"/>
      <c r="D16" s="264"/>
      <c r="E16" s="264"/>
      <c r="F16" s="264"/>
      <c r="G16" s="264"/>
      <c r="H16" s="264"/>
      <c r="I16" s="264"/>
      <c r="J16" s="264"/>
      <c r="K16" s="264"/>
      <c r="L16" s="264"/>
      <c r="M16" s="213"/>
      <c r="N16" s="213"/>
      <c r="O16" s="213"/>
      <c r="P16" s="213"/>
      <c r="Q16" s="213"/>
      <c r="R16" s="210"/>
    </row>
    <row r="17" spans="1:18" ht="26.25" customHeight="1" x14ac:dyDescent="0.2">
      <c r="A17" s="263" t="s">
        <v>106</v>
      </c>
      <c r="B17" s="263"/>
      <c r="C17" s="263"/>
      <c r="D17" s="263"/>
      <c r="E17" s="263"/>
      <c r="F17" s="263"/>
      <c r="G17" s="263"/>
      <c r="H17" s="263"/>
      <c r="I17" s="263"/>
      <c r="J17" s="263"/>
      <c r="K17" s="263"/>
      <c r="L17" s="67"/>
      <c r="M17" s="67"/>
      <c r="N17" s="67"/>
      <c r="O17" s="67"/>
      <c r="P17" s="67"/>
      <c r="Q17" s="67"/>
      <c r="R17" s="67"/>
    </row>
    <row r="18" spans="1:18" ht="62.25" customHeight="1" x14ac:dyDescent="0.2">
      <c r="A18" s="138"/>
      <c r="B18" s="138"/>
      <c r="C18" s="138"/>
      <c r="H18" s="148"/>
      <c r="I18" s="139"/>
      <c r="J18" s="138"/>
      <c r="K18" s="138"/>
      <c r="L18" s="138"/>
      <c r="M18" s="138"/>
      <c r="N18" s="141"/>
      <c r="O18" s="141"/>
      <c r="P18" s="138"/>
      <c r="Q18" s="138"/>
    </row>
    <row r="19" spans="1:18" ht="26.25" customHeight="1" x14ac:dyDescent="0.2">
      <c r="B19" s="47"/>
      <c r="H19" s="148"/>
      <c r="I19" s="20"/>
      <c r="N19" s="24"/>
      <c r="O19" s="24"/>
    </row>
    <row r="20" spans="1:18" x14ac:dyDescent="0.2">
      <c r="H20" s="148"/>
      <c r="I20" s="20"/>
      <c r="N20" s="24"/>
      <c r="O20" s="24"/>
    </row>
    <row r="21" spans="1:18" x14ac:dyDescent="0.2">
      <c r="H21" s="148"/>
      <c r="I21" s="20"/>
      <c r="N21" s="24"/>
      <c r="O21" s="24"/>
    </row>
    <row r="22" spans="1:18" x14ac:dyDescent="0.2">
      <c r="H22" s="148"/>
      <c r="I22" s="20"/>
      <c r="N22" s="24"/>
      <c r="O22" s="24"/>
    </row>
    <row r="23" spans="1:18" x14ac:dyDescent="0.2">
      <c r="H23" s="148"/>
      <c r="I23" s="20"/>
      <c r="N23" s="24"/>
      <c r="O23" s="24"/>
    </row>
    <row r="24" spans="1:18" x14ac:dyDescent="0.2">
      <c r="H24" s="148"/>
      <c r="I24" s="20"/>
      <c r="N24" s="24"/>
      <c r="O24" s="24"/>
    </row>
    <row r="25" spans="1:18" x14ac:dyDescent="0.2">
      <c r="H25" s="148"/>
      <c r="I25" s="20"/>
      <c r="N25" s="25"/>
      <c r="O25" s="25"/>
    </row>
    <row r="26" spans="1:18" x14ac:dyDescent="0.2">
      <c r="H26" s="149"/>
      <c r="I26" s="21"/>
      <c r="J26" s="6"/>
      <c r="N26" s="25"/>
      <c r="O26" s="25"/>
      <c r="P26" s="6"/>
    </row>
    <row r="27" spans="1:18" x14ac:dyDescent="0.2">
      <c r="H27" s="149"/>
      <c r="I27" s="21"/>
      <c r="J27" s="6"/>
      <c r="N27" s="25"/>
      <c r="O27" s="25"/>
      <c r="P27" s="6"/>
    </row>
    <row r="28" spans="1:18" x14ac:dyDescent="0.2">
      <c r="H28" s="149"/>
      <c r="I28" s="21"/>
      <c r="J28" s="6"/>
      <c r="N28" s="6"/>
      <c r="O28" s="6"/>
      <c r="P28" s="6"/>
    </row>
    <row r="29" spans="1:18" x14ac:dyDescent="0.2">
      <c r="H29" s="46"/>
    </row>
  </sheetData>
  <mergeCells count="3">
    <mergeCell ref="L3:Q3"/>
    <mergeCell ref="A17:K17"/>
    <mergeCell ref="A16:L16"/>
  </mergeCells>
  <pageMargins left="0.75" right="0.75" top="1" bottom="1" header="0.5" footer="0.5"/>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dimension ref="A1:AE27"/>
  <sheetViews>
    <sheetView zoomScaleNormal="100" workbookViewId="0"/>
  </sheetViews>
  <sheetFormatPr defaultRowHeight="11.25" x14ac:dyDescent="0.2"/>
  <cols>
    <col min="1" max="1" width="29.85546875" style="7" customWidth="1"/>
    <col min="2" max="2" width="11.7109375" style="7" bestFit="1" customWidth="1"/>
    <col min="3" max="3" width="1" style="7" customWidth="1"/>
    <col min="4" max="4" width="11.28515625" style="7" bestFit="1" customWidth="1"/>
    <col min="5" max="5" width="1" style="147" customWidth="1"/>
    <col min="6" max="6" width="12" style="147" customWidth="1"/>
    <col min="7" max="7" width="1" style="147" customWidth="1"/>
    <col min="8" max="8" width="10.140625" style="147" customWidth="1"/>
    <col min="9" max="9" width="1" style="147" customWidth="1"/>
    <col min="10" max="10" width="12.7109375" style="147" customWidth="1"/>
    <col min="11" max="11" width="1" style="147" customWidth="1"/>
    <col min="12" max="12" width="12" style="147" customWidth="1"/>
    <col min="13" max="13" width="1" style="147" customWidth="1"/>
    <col min="14" max="14" width="9.85546875" style="147" customWidth="1"/>
    <col min="15" max="15" width="1" style="147" customWidth="1"/>
    <col min="16" max="16" width="12.7109375" style="147" customWidth="1"/>
    <col min="17" max="17" width="1" style="147" customWidth="1"/>
    <col min="18" max="18" width="4" style="7" customWidth="1"/>
    <col min="19" max="21" width="2.42578125" style="7" customWidth="1"/>
    <col min="22" max="24" width="1.85546875" style="7" customWidth="1"/>
    <col min="25" max="25" width="4.5703125" style="147" customWidth="1"/>
    <col min="26" max="26" width="2.28515625" style="138" customWidth="1"/>
    <col min="27" max="27" width="4.5703125" style="147" customWidth="1"/>
    <col min="28" max="28" width="2.28515625" style="138" customWidth="1"/>
    <col min="29" max="29" width="4.5703125" style="147" customWidth="1"/>
    <col min="30" max="30" width="2.28515625" style="138" customWidth="1"/>
    <col min="31" max="31" width="4.5703125" style="147" customWidth="1"/>
    <col min="32" max="190" width="9.140625" style="7"/>
    <col min="191" max="191" width="13.85546875" style="7" customWidth="1"/>
    <col min="192" max="192" width="8.5703125" style="7" customWidth="1"/>
    <col min="193" max="193" width="1" style="7" customWidth="1"/>
    <col min="194" max="194" width="9.85546875" style="7" customWidth="1"/>
    <col min="195" max="195" width="0.85546875" style="7" customWidth="1"/>
    <col min="196" max="196" width="9.140625" style="7"/>
    <col min="197" max="197" width="1" style="7" customWidth="1"/>
    <col min="198" max="198" width="10.42578125" style="7" customWidth="1"/>
    <col min="199" max="199" width="0.85546875" style="7" customWidth="1"/>
    <col min="200" max="200" width="11.7109375" style="7" bestFit="1" customWidth="1"/>
    <col min="201" max="201" width="1" style="7" customWidth="1"/>
    <col min="202" max="202" width="11.28515625" style="7" bestFit="1" customWidth="1"/>
    <col min="203" max="203" width="1" style="7" customWidth="1"/>
    <col min="204" max="206" width="7" style="7" bestFit="1" customWidth="1"/>
    <col min="207" max="207" width="1" style="7" customWidth="1"/>
    <col min="208" max="208" width="8.42578125" style="7" customWidth="1"/>
    <col min="209" max="210" width="7" style="7" bestFit="1" customWidth="1"/>
    <col min="211" max="211" width="1" style="7" customWidth="1"/>
    <col min="212" max="212" width="12.140625" style="7" bestFit="1" customWidth="1"/>
    <col min="213" max="446" width="9.140625" style="7"/>
    <col min="447" max="447" width="13.85546875" style="7" customWidth="1"/>
    <col min="448" max="448" width="8.5703125" style="7" customWidth="1"/>
    <col min="449" max="449" width="1" style="7" customWidth="1"/>
    <col min="450" max="450" width="9.85546875" style="7" customWidth="1"/>
    <col min="451" max="451" width="0.85546875" style="7" customWidth="1"/>
    <col min="452" max="452" width="9.140625" style="7"/>
    <col min="453" max="453" width="1" style="7" customWidth="1"/>
    <col min="454" max="454" width="10.42578125" style="7" customWidth="1"/>
    <col min="455" max="455" width="0.85546875" style="7" customWidth="1"/>
    <col min="456" max="456" width="11.7109375" style="7" bestFit="1" customWidth="1"/>
    <col min="457" max="457" width="1" style="7" customWidth="1"/>
    <col min="458" max="458" width="11.28515625" style="7" bestFit="1" customWidth="1"/>
    <col min="459" max="459" width="1" style="7" customWidth="1"/>
    <col min="460" max="462" width="7" style="7" bestFit="1" customWidth="1"/>
    <col min="463" max="463" width="1" style="7" customWidth="1"/>
    <col min="464" max="464" width="8.42578125" style="7" customWidth="1"/>
    <col min="465" max="466" width="7" style="7" bestFit="1" customWidth="1"/>
    <col min="467" max="467" width="1" style="7" customWidth="1"/>
    <col min="468" max="468" width="12.140625" style="7" bestFit="1" customWidth="1"/>
    <col min="469" max="702" width="9.140625" style="7"/>
    <col min="703" max="703" width="13.85546875" style="7" customWidth="1"/>
    <col min="704" max="704" width="8.5703125" style="7" customWidth="1"/>
    <col min="705" max="705" width="1" style="7" customWidth="1"/>
    <col min="706" max="706" width="9.85546875" style="7" customWidth="1"/>
    <col min="707" max="707" width="0.85546875" style="7" customWidth="1"/>
    <col min="708" max="708" width="9.140625" style="7"/>
    <col min="709" max="709" width="1" style="7" customWidth="1"/>
    <col min="710" max="710" width="10.42578125" style="7" customWidth="1"/>
    <col min="711" max="711" width="0.85546875" style="7" customWidth="1"/>
    <col min="712" max="712" width="11.7109375" style="7" bestFit="1" customWidth="1"/>
    <col min="713" max="713" width="1" style="7" customWidth="1"/>
    <col min="714" max="714" width="11.28515625" style="7" bestFit="1" customWidth="1"/>
    <col min="715" max="715" width="1" style="7" customWidth="1"/>
    <col min="716" max="718" width="7" style="7" bestFit="1" customWidth="1"/>
    <col min="719" max="719" width="1" style="7" customWidth="1"/>
    <col min="720" max="720" width="8.42578125" style="7" customWidth="1"/>
    <col min="721" max="722" width="7" style="7" bestFit="1" customWidth="1"/>
    <col min="723" max="723" width="1" style="7" customWidth="1"/>
    <col min="724" max="724" width="12.140625" style="7" bestFit="1" customWidth="1"/>
    <col min="725" max="958" width="9.140625" style="7"/>
    <col min="959" max="959" width="13.85546875" style="7" customWidth="1"/>
    <col min="960" max="960" width="8.5703125" style="7" customWidth="1"/>
    <col min="961" max="961" width="1" style="7" customWidth="1"/>
    <col min="962" max="962" width="9.85546875" style="7" customWidth="1"/>
    <col min="963" max="963" width="0.85546875" style="7" customWidth="1"/>
    <col min="964" max="964" width="9.140625" style="7"/>
    <col min="965" max="965" width="1" style="7" customWidth="1"/>
    <col min="966" max="966" width="10.42578125" style="7" customWidth="1"/>
    <col min="967" max="967" width="0.85546875" style="7" customWidth="1"/>
    <col min="968" max="968" width="11.7109375" style="7" bestFit="1" customWidth="1"/>
    <col min="969" max="969" width="1" style="7" customWidth="1"/>
    <col min="970" max="970" width="11.28515625" style="7" bestFit="1" customWidth="1"/>
    <col min="971" max="971" width="1" style="7" customWidth="1"/>
    <col min="972" max="974" width="7" style="7" bestFit="1" customWidth="1"/>
    <col min="975" max="975" width="1" style="7" customWidth="1"/>
    <col min="976" max="976" width="8.42578125" style="7" customWidth="1"/>
    <col min="977" max="978" width="7" style="7" bestFit="1" customWidth="1"/>
    <col min="979" max="979" width="1" style="7" customWidth="1"/>
    <col min="980" max="980" width="12.140625" style="7" bestFit="1" customWidth="1"/>
    <col min="981" max="1214" width="9.140625" style="7"/>
    <col min="1215" max="1215" width="13.85546875" style="7" customWidth="1"/>
    <col min="1216" max="1216" width="8.5703125" style="7" customWidth="1"/>
    <col min="1217" max="1217" width="1" style="7" customWidth="1"/>
    <col min="1218" max="1218" width="9.85546875" style="7" customWidth="1"/>
    <col min="1219" max="1219" width="0.85546875" style="7" customWidth="1"/>
    <col min="1220" max="1220" width="9.140625" style="7"/>
    <col min="1221" max="1221" width="1" style="7" customWidth="1"/>
    <col min="1222" max="1222" width="10.42578125" style="7" customWidth="1"/>
    <col min="1223" max="1223" width="0.85546875" style="7" customWidth="1"/>
    <col min="1224" max="1224" width="11.7109375" style="7" bestFit="1" customWidth="1"/>
    <col min="1225" max="1225" width="1" style="7" customWidth="1"/>
    <col min="1226" max="1226" width="11.28515625" style="7" bestFit="1" customWidth="1"/>
    <col min="1227" max="1227" width="1" style="7" customWidth="1"/>
    <col min="1228" max="1230" width="7" style="7" bestFit="1" customWidth="1"/>
    <col min="1231" max="1231" width="1" style="7" customWidth="1"/>
    <col min="1232" max="1232" width="8.42578125" style="7" customWidth="1"/>
    <col min="1233" max="1234" width="7" style="7" bestFit="1" customWidth="1"/>
    <col min="1235" max="1235" width="1" style="7" customWidth="1"/>
    <col min="1236" max="1236" width="12.140625" style="7" bestFit="1" customWidth="1"/>
    <col min="1237" max="1470" width="9.140625" style="7"/>
    <col min="1471" max="1471" width="13.85546875" style="7" customWidth="1"/>
    <col min="1472" max="1472" width="8.5703125" style="7" customWidth="1"/>
    <col min="1473" max="1473" width="1" style="7" customWidth="1"/>
    <col min="1474" max="1474" width="9.85546875" style="7" customWidth="1"/>
    <col min="1475" max="1475" width="0.85546875" style="7" customWidth="1"/>
    <col min="1476" max="1476" width="9.140625" style="7"/>
    <col min="1477" max="1477" width="1" style="7" customWidth="1"/>
    <col min="1478" max="1478" width="10.42578125" style="7" customWidth="1"/>
    <col min="1479" max="1479" width="0.85546875" style="7" customWidth="1"/>
    <col min="1480" max="1480" width="11.7109375" style="7" bestFit="1" customWidth="1"/>
    <col min="1481" max="1481" width="1" style="7" customWidth="1"/>
    <col min="1482" max="1482" width="11.28515625" style="7" bestFit="1" customWidth="1"/>
    <col min="1483" max="1483" width="1" style="7" customWidth="1"/>
    <col min="1484" max="1486" width="7" style="7" bestFit="1" customWidth="1"/>
    <col min="1487" max="1487" width="1" style="7" customWidth="1"/>
    <col min="1488" max="1488" width="8.42578125" style="7" customWidth="1"/>
    <col min="1489" max="1490" width="7" style="7" bestFit="1" customWidth="1"/>
    <col min="1491" max="1491" width="1" style="7" customWidth="1"/>
    <col min="1492" max="1492" width="12.140625" style="7" bestFit="1" customWidth="1"/>
    <col min="1493" max="1726" width="9.140625" style="7"/>
    <col min="1727" max="1727" width="13.85546875" style="7" customWidth="1"/>
    <col min="1728" max="1728" width="8.5703125" style="7" customWidth="1"/>
    <col min="1729" max="1729" width="1" style="7" customWidth="1"/>
    <col min="1730" max="1730" width="9.85546875" style="7" customWidth="1"/>
    <col min="1731" max="1731" width="0.85546875" style="7" customWidth="1"/>
    <col min="1732" max="1732" width="9.140625" style="7"/>
    <col min="1733" max="1733" width="1" style="7" customWidth="1"/>
    <col min="1734" max="1734" width="10.42578125" style="7" customWidth="1"/>
    <col min="1735" max="1735" width="0.85546875" style="7" customWidth="1"/>
    <col min="1736" max="1736" width="11.7109375" style="7" bestFit="1" customWidth="1"/>
    <col min="1737" max="1737" width="1" style="7" customWidth="1"/>
    <col min="1738" max="1738" width="11.28515625" style="7" bestFit="1" customWidth="1"/>
    <col min="1739" max="1739" width="1" style="7" customWidth="1"/>
    <col min="1740" max="1742" width="7" style="7" bestFit="1" customWidth="1"/>
    <col min="1743" max="1743" width="1" style="7" customWidth="1"/>
    <col min="1744" max="1744" width="8.42578125" style="7" customWidth="1"/>
    <col min="1745" max="1746" width="7" style="7" bestFit="1" customWidth="1"/>
    <col min="1747" max="1747" width="1" style="7" customWidth="1"/>
    <col min="1748" max="1748" width="12.140625" style="7" bestFit="1" customWidth="1"/>
    <col min="1749" max="1982" width="9.140625" style="7"/>
    <col min="1983" max="1983" width="13.85546875" style="7" customWidth="1"/>
    <col min="1984" max="1984" width="8.5703125" style="7" customWidth="1"/>
    <col min="1985" max="1985" width="1" style="7" customWidth="1"/>
    <col min="1986" max="1986" width="9.85546875" style="7" customWidth="1"/>
    <col min="1987" max="1987" width="0.85546875" style="7" customWidth="1"/>
    <col min="1988" max="1988" width="9.140625" style="7"/>
    <col min="1989" max="1989" width="1" style="7" customWidth="1"/>
    <col min="1990" max="1990" width="10.42578125" style="7" customWidth="1"/>
    <col min="1991" max="1991" width="0.85546875" style="7" customWidth="1"/>
    <col min="1992" max="1992" width="11.7109375" style="7" bestFit="1" customWidth="1"/>
    <col min="1993" max="1993" width="1" style="7" customWidth="1"/>
    <col min="1994" max="1994" width="11.28515625" style="7" bestFit="1" customWidth="1"/>
    <col min="1995" max="1995" width="1" style="7" customWidth="1"/>
    <col min="1996" max="1998" width="7" style="7" bestFit="1" customWidth="1"/>
    <col min="1999" max="1999" width="1" style="7" customWidth="1"/>
    <col min="2000" max="2000" width="8.42578125" style="7" customWidth="1"/>
    <col min="2001" max="2002" width="7" style="7" bestFit="1" customWidth="1"/>
    <col min="2003" max="2003" width="1" style="7" customWidth="1"/>
    <col min="2004" max="2004" width="12.140625" style="7" bestFit="1" customWidth="1"/>
    <col min="2005" max="2238" width="9.140625" style="7"/>
    <col min="2239" max="2239" width="13.85546875" style="7" customWidth="1"/>
    <col min="2240" max="2240" width="8.5703125" style="7" customWidth="1"/>
    <col min="2241" max="2241" width="1" style="7" customWidth="1"/>
    <col min="2242" max="2242" width="9.85546875" style="7" customWidth="1"/>
    <col min="2243" max="2243" width="0.85546875" style="7" customWidth="1"/>
    <col min="2244" max="2244" width="9.140625" style="7"/>
    <col min="2245" max="2245" width="1" style="7" customWidth="1"/>
    <col min="2246" max="2246" width="10.42578125" style="7" customWidth="1"/>
    <col min="2247" max="2247" width="0.85546875" style="7" customWidth="1"/>
    <col min="2248" max="2248" width="11.7109375" style="7" bestFit="1" customWidth="1"/>
    <col min="2249" max="2249" width="1" style="7" customWidth="1"/>
    <col min="2250" max="2250" width="11.28515625" style="7" bestFit="1" customWidth="1"/>
    <col min="2251" max="2251" width="1" style="7" customWidth="1"/>
    <col min="2252" max="2254" width="7" style="7" bestFit="1" customWidth="1"/>
    <col min="2255" max="2255" width="1" style="7" customWidth="1"/>
    <col min="2256" max="2256" width="8.42578125" style="7" customWidth="1"/>
    <col min="2257" max="2258" width="7" style="7" bestFit="1" customWidth="1"/>
    <col min="2259" max="2259" width="1" style="7" customWidth="1"/>
    <col min="2260" max="2260" width="12.140625" style="7" bestFit="1" customWidth="1"/>
    <col min="2261" max="2494" width="9.140625" style="7"/>
    <col min="2495" max="2495" width="13.85546875" style="7" customWidth="1"/>
    <col min="2496" max="2496" width="8.5703125" style="7" customWidth="1"/>
    <col min="2497" max="2497" width="1" style="7" customWidth="1"/>
    <col min="2498" max="2498" width="9.85546875" style="7" customWidth="1"/>
    <col min="2499" max="2499" width="0.85546875" style="7" customWidth="1"/>
    <col min="2500" max="2500" width="9.140625" style="7"/>
    <col min="2501" max="2501" width="1" style="7" customWidth="1"/>
    <col min="2502" max="2502" width="10.42578125" style="7" customWidth="1"/>
    <col min="2503" max="2503" width="0.85546875" style="7" customWidth="1"/>
    <col min="2504" max="2504" width="11.7109375" style="7" bestFit="1" customWidth="1"/>
    <col min="2505" max="2505" width="1" style="7" customWidth="1"/>
    <col min="2506" max="2506" width="11.28515625" style="7" bestFit="1" customWidth="1"/>
    <col min="2507" max="2507" width="1" style="7" customWidth="1"/>
    <col min="2508" max="2510" width="7" style="7" bestFit="1" customWidth="1"/>
    <col min="2511" max="2511" width="1" style="7" customWidth="1"/>
    <col min="2512" max="2512" width="8.42578125" style="7" customWidth="1"/>
    <col min="2513" max="2514" width="7" style="7" bestFit="1" customWidth="1"/>
    <col min="2515" max="2515" width="1" style="7" customWidth="1"/>
    <col min="2516" max="2516" width="12.140625" style="7" bestFit="1" customWidth="1"/>
    <col min="2517" max="2750" width="9.140625" style="7"/>
    <col min="2751" max="2751" width="13.85546875" style="7" customWidth="1"/>
    <col min="2752" max="2752" width="8.5703125" style="7" customWidth="1"/>
    <col min="2753" max="2753" width="1" style="7" customWidth="1"/>
    <col min="2754" max="2754" width="9.85546875" style="7" customWidth="1"/>
    <col min="2755" max="2755" width="0.85546875" style="7" customWidth="1"/>
    <col min="2756" max="2756" width="9.140625" style="7"/>
    <col min="2757" max="2757" width="1" style="7" customWidth="1"/>
    <col min="2758" max="2758" width="10.42578125" style="7" customWidth="1"/>
    <col min="2759" max="2759" width="0.85546875" style="7" customWidth="1"/>
    <col min="2760" max="2760" width="11.7109375" style="7" bestFit="1" customWidth="1"/>
    <col min="2761" max="2761" width="1" style="7" customWidth="1"/>
    <col min="2762" max="2762" width="11.28515625" style="7" bestFit="1" customWidth="1"/>
    <col min="2763" max="2763" width="1" style="7" customWidth="1"/>
    <col min="2764" max="2766" width="7" style="7" bestFit="1" customWidth="1"/>
    <col min="2767" max="2767" width="1" style="7" customWidth="1"/>
    <col min="2768" max="2768" width="8.42578125" style="7" customWidth="1"/>
    <col min="2769" max="2770" width="7" style="7" bestFit="1" customWidth="1"/>
    <col min="2771" max="2771" width="1" style="7" customWidth="1"/>
    <col min="2772" max="2772" width="12.140625" style="7" bestFit="1" customWidth="1"/>
    <col min="2773" max="3006" width="9.140625" style="7"/>
    <col min="3007" max="3007" width="13.85546875" style="7" customWidth="1"/>
    <col min="3008" max="3008" width="8.5703125" style="7" customWidth="1"/>
    <col min="3009" max="3009" width="1" style="7" customWidth="1"/>
    <col min="3010" max="3010" width="9.85546875" style="7" customWidth="1"/>
    <col min="3011" max="3011" width="0.85546875" style="7" customWidth="1"/>
    <col min="3012" max="3012" width="9.140625" style="7"/>
    <col min="3013" max="3013" width="1" style="7" customWidth="1"/>
    <col min="3014" max="3014" width="10.42578125" style="7" customWidth="1"/>
    <col min="3015" max="3015" width="0.85546875" style="7" customWidth="1"/>
    <col min="3016" max="3016" width="11.7109375" style="7" bestFit="1" customWidth="1"/>
    <col min="3017" max="3017" width="1" style="7" customWidth="1"/>
    <col min="3018" max="3018" width="11.28515625" style="7" bestFit="1" customWidth="1"/>
    <col min="3019" max="3019" width="1" style="7" customWidth="1"/>
    <col min="3020" max="3022" width="7" style="7" bestFit="1" customWidth="1"/>
    <col min="3023" max="3023" width="1" style="7" customWidth="1"/>
    <col min="3024" max="3024" width="8.42578125" style="7" customWidth="1"/>
    <col min="3025" max="3026" width="7" style="7" bestFit="1" customWidth="1"/>
    <col min="3027" max="3027" width="1" style="7" customWidth="1"/>
    <col min="3028" max="3028" width="12.140625" style="7" bestFit="1" customWidth="1"/>
    <col min="3029" max="3262" width="9.140625" style="7"/>
    <col min="3263" max="3263" width="13.85546875" style="7" customWidth="1"/>
    <col min="3264" max="3264" width="8.5703125" style="7" customWidth="1"/>
    <col min="3265" max="3265" width="1" style="7" customWidth="1"/>
    <col min="3266" max="3266" width="9.85546875" style="7" customWidth="1"/>
    <col min="3267" max="3267" width="0.85546875" style="7" customWidth="1"/>
    <col min="3268" max="3268" width="9.140625" style="7"/>
    <col min="3269" max="3269" width="1" style="7" customWidth="1"/>
    <col min="3270" max="3270" width="10.42578125" style="7" customWidth="1"/>
    <col min="3271" max="3271" width="0.85546875" style="7" customWidth="1"/>
    <col min="3272" max="3272" width="11.7109375" style="7" bestFit="1" customWidth="1"/>
    <col min="3273" max="3273" width="1" style="7" customWidth="1"/>
    <col min="3274" max="3274" width="11.28515625" style="7" bestFit="1" customWidth="1"/>
    <col min="3275" max="3275" width="1" style="7" customWidth="1"/>
    <col min="3276" max="3278" width="7" style="7" bestFit="1" customWidth="1"/>
    <col min="3279" max="3279" width="1" style="7" customWidth="1"/>
    <col min="3280" max="3280" width="8.42578125" style="7" customWidth="1"/>
    <col min="3281" max="3282" width="7" style="7" bestFit="1" customWidth="1"/>
    <col min="3283" max="3283" width="1" style="7" customWidth="1"/>
    <col min="3284" max="3284" width="12.140625" style="7" bestFit="1" customWidth="1"/>
    <col min="3285" max="3518" width="9.140625" style="7"/>
    <col min="3519" max="3519" width="13.85546875" style="7" customWidth="1"/>
    <col min="3520" max="3520" width="8.5703125" style="7" customWidth="1"/>
    <col min="3521" max="3521" width="1" style="7" customWidth="1"/>
    <col min="3522" max="3522" width="9.85546875" style="7" customWidth="1"/>
    <col min="3523" max="3523" width="0.85546875" style="7" customWidth="1"/>
    <col min="3524" max="3524" width="9.140625" style="7"/>
    <col min="3525" max="3525" width="1" style="7" customWidth="1"/>
    <col min="3526" max="3526" width="10.42578125" style="7" customWidth="1"/>
    <col min="3527" max="3527" width="0.85546875" style="7" customWidth="1"/>
    <col min="3528" max="3528" width="11.7109375" style="7" bestFit="1" customWidth="1"/>
    <col min="3529" max="3529" width="1" style="7" customWidth="1"/>
    <col min="3530" max="3530" width="11.28515625" style="7" bestFit="1" customWidth="1"/>
    <col min="3531" max="3531" width="1" style="7" customWidth="1"/>
    <col min="3532" max="3534" width="7" style="7" bestFit="1" customWidth="1"/>
    <col min="3535" max="3535" width="1" style="7" customWidth="1"/>
    <col min="3536" max="3536" width="8.42578125" style="7" customWidth="1"/>
    <col min="3537" max="3538" width="7" style="7" bestFit="1" customWidth="1"/>
    <col min="3539" max="3539" width="1" style="7" customWidth="1"/>
    <col min="3540" max="3540" width="12.140625" style="7" bestFit="1" customWidth="1"/>
    <col min="3541" max="3774" width="9.140625" style="7"/>
    <col min="3775" max="3775" width="13.85546875" style="7" customWidth="1"/>
    <col min="3776" max="3776" width="8.5703125" style="7" customWidth="1"/>
    <col min="3777" max="3777" width="1" style="7" customWidth="1"/>
    <col min="3778" max="3778" width="9.85546875" style="7" customWidth="1"/>
    <col min="3779" max="3779" width="0.85546875" style="7" customWidth="1"/>
    <col min="3780" max="3780" width="9.140625" style="7"/>
    <col min="3781" max="3781" width="1" style="7" customWidth="1"/>
    <col min="3782" max="3782" width="10.42578125" style="7" customWidth="1"/>
    <col min="3783" max="3783" width="0.85546875" style="7" customWidth="1"/>
    <col min="3784" max="3784" width="11.7109375" style="7" bestFit="1" customWidth="1"/>
    <col min="3785" max="3785" width="1" style="7" customWidth="1"/>
    <col min="3786" max="3786" width="11.28515625" style="7" bestFit="1" customWidth="1"/>
    <col min="3787" max="3787" width="1" style="7" customWidth="1"/>
    <col min="3788" max="3790" width="7" style="7" bestFit="1" customWidth="1"/>
    <col min="3791" max="3791" width="1" style="7" customWidth="1"/>
    <col min="3792" max="3792" width="8.42578125" style="7" customWidth="1"/>
    <col min="3793" max="3794" width="7" style="7" bestFit="1" customWidth="1"/>
    <col min="3795" max="3795" width="1" style="7" customWidth="1"/>
    <col min="3796" max="3796" width="12.140625" style="7" bestFit="1" customWidth="1"/>
    <col min="3797" max="4030" width="9.140625" style="7"/>
    <col min="4031" max="4031" width="13.85546875" style="7" customWidth="1"/>
    <col min="4032" max="4032" width="8.5703125" style="7" customWidth="1"/>
    <col min="4033" max="4033" width="1" style="7" customWidth="1"/>
    <col min="4034" max="4034" width="9.85546875" style="7" customWidth="1"/>
    <col min="4035" max="4035" width="0.85546875" style="7" customWidth="1"/>
    <col min="4036" max="4036" width="9.140625" style="7"/>
    <col min="4037" max="4037" width="1" style="7" customWidth="1"/>
    <col min="4038" max="4038" width="10.42578125" style="7" customWidth="1"/>
    <col min="4039" max="4039" width="0.85546875" style="7" customWidth="1"/>
    <col min="4040" max="4040" width="11.7109375" style="7" bestFit="1" customWidth="1"/>
    <col min="4041" max="4041" width="1" style="7" customWidth="1"/>
    <col min="4042" max="4042" width="11.28515625" style="7" bestFit="1" customWidth="1"/>
    <col min="4043" max="4043" width="1" style="7" customWidth="1"/>
    <col min="4044" max="4046" width="7" style="7" bestFit="1" customWidth="1"/>
    <col min="4047" max="4047" width="1" style="7" customWidth="1"/>
    <col min="4048" max="4048" width="8.42578125" style="7" customWidth="1"/>
    <col min="4049" max="4050" width="7" style="7" bestFit="1" customWidth="1"/>
    <col min="4051" max="4051" width="1" style="7" customWidth="1"/>
    <col min="4052" max="4052" width="12.140625" style="7" bestFit="1" customWidth="1"/>
    <col min="4053" max="4286" width="9.140625" style="7"/>
    <col min="4287" max="4287" width="13.85546875" style="7" customWidth="1"/>
    <col min="4288" max="4288" width="8.5703125" style="7" customWidth="1"/>
    <col min="4289" max="4289" width="1" style="7" customWidth="1"/>
    <col min="4290" max="4290" width="9.85546875" style="7" customWidth="1"/>
    <col min="4291" max="4291" width="0.85546875" style="7" customWidth="1"/>
    <col min="4292" max="4292" width="9.140625" style="7"/>
    <col min="4293" max="4293" width="1" style="7" customWidth="1"/>
    <col min="4294" max="4294" width="10.42578125" style="7" customWidth="1"/>
    <col min="4295" max="4295" width="0.85546875" style="7" customWidth="1"/>
    <col min="4296" max="4296" width="11.7109375" style="7" bestFit="1" customWidth="1"/>
    <col min="4297" max="4297" width="1" style="7" customWidth="1"/>
    <col min="4298" max="4298" width="11.28515625" style="7" bestFit="1" customWidth="1"/>
    <col min="4299" max="4299" width="1" style="7" customWidth="1"/>
    <col min="4300" max="4302" width="7" style="7" bestFit="1" customWidth="1"/>
    <col min="4303" max="4303" width="1" style="7" customWidth="1"/>
    <col min="4304" max="4304" width="8.42578125" style="7" customWidth="1"/>
    <col min="4305" max="4306" width="7" style="7" bestFit="1" customWidth="1"/>
    <col min="4307" max="4307" width="1" style="7" customWidth="1"/>
    <col min="4308" max="4308" width="12.140625" style="7" bestFit="1" customWidth="1"/>
    <col min="4309" max="4542" width="9.140625" style="7"/>
    <col min="4543" max="4543" width="13.85546875" style="7" customWidth="1"/>
    <col min="4544" max="4544" width="8.5703125" style="7" customWidth="1"/>
    <col min="4545" max="4545" width="1" style="7" customWidth="1"/>
    <col min="4546" max="4546" width="9.85546875" style="7" customWidth="1"/>
    <col min="4547" max="4547" width="0.85546875" style="7" customWidth="1"/>
    <col min="4548" max="4548" width="9.140625" style="7"/>
    <col min="4549" max="4549" width="1" style="7" customWidth="1"/>
    <col min="4550" max="4550" width="10.42578125" style="7" customWidth="1"/>
    <col min="4551" max="4551" width="0.85546875" style="7" customWidth="1"/>
    <col min="4552" max="4552" width="11.7109375" style="7" bestFit="1" customWidth="1"/>
    <col min="4553" max="4553" width="1" style="7" customWidth="1"/>
    <col min="4554" max="4554" width="11.28515625" style="7" bestFit="1" customWidth="1"/>
    <col min="4555" max="4555" width="1" style="7" customWidth="1"/>
    <col min="4556" max="4558" width="7" style="7" bestFit="1" customWidth="1"/>
    <col min="4559" max="4559" width="1" style="7" customWidth="1"/>
    <col min="4560" max="4560" width="8.42578125" style="7" customWidth="1"/>
    <col min="4561" max="4562" width="7" style="7" bestFit="1" customWidth="1"/>
    <col min="4563" max="4563" width="1" style="7" customWidth="1"/>
    <col min="4564" max="4564" width="12.140625" style="7" bestFit="1" customWidth="1"/>
    <col min="4565" max="4798" width="9.140625" style="7"/>
    <col min="4799" max="4799" width="13.85546875" style="7" customWidth="1"/>
    <col min="4800" max="4800" width="8.5703125" style="7" customWidth="1"/>
    <col min="4801" max="4801" width="1" style="7" customWidth="1"/>
    <col min="4802" max="4802" width="9.85546875" style="7" customWidth="1"/>
    <col min="4803" max="4803" width="0.85546875" style="7" customWidth="1"/>
    <col min="4804" max="4804" width="9.140625" style="7"/>
    <col min="4805" max="4805" width="1" style="7" customWidth="1"/>
    <col min="4806" max="4806" width="10.42578125" style="7" customWidth="1"/>
    <col min="4807" max="4807" width="0.85546875" style="7" customWidth="1"/>
    <col min="4808" max="4808" width="11.7109375" style="7" bestFit="1" customWidth="1"/>
    <col min="4809" max="4809" width="1" style="7" customWidth="1"/>
    <col min="4810" max="4810" width="11.28515625" style="7" bestFit="1" customWidth="1"/>
    <col min="4811" max="4811" width="1" style="7" customWidth="1"/>
    <col min="4812" max="4814" width="7" style="7" bestFit="1" customWidth="1"/>
    <col min="4815" max="4815" width="1" style="7" customWidth="1"/>
    <col min="4816" max="4816" width="8.42578125" style="7" customWidth="1"/>
    <col min="4817" max="4818" width="7" style="7" bestFit="1" customWidth="1"/>
    <col min="4819" max="4819" width="1" style="7" customWidth="1"/>
    <col min="4820" max="4820" width="12.140625" style="7" bestFit="1" customWidth="1"/>
    <col min="4821" max="5054" width="9.140625" style="7"/>
    <col min="5055" max="5055" width="13.85546875" style="7" customWidth="1"/>
    <col min="5056" max="5056" width="8.5703125" style="7" customWidth="1"/>
    <col min="5057" max="5057" width="1" style="7" customWidth="1"/>
    <col min="5058" max="5058" width="9.85546875" style="7" customWidth="1"/>
    <col min="5059" max="5059" width="0.85546875" style="7" customWidth="1"/>
    <col min="5060" max="5060" width="9.140625" style="7"/>
    <col min="5061" max="5061" width="1" style="7" customWidth="1"/>
    <col min="5062" max="5062" width="10.42578125" style="7" customWidth="1"/>
    <col min="5063" max="5063" width="0.85546875" style="7" customWidth="1"/>
    <col min="5064" max="5064" width="11.7109375" style="7" bestFit="1" customWidth="1"/>
    <col min="5065" max="5065" width="1" style="7" customWidth="1"/>
    <col min="5066" max="5066" width="11.28515625" style="7" bestFit="1" customWidth="1"/>
    <col min="5067" max="5067" width="1" style="7" customWidth="1"/>
    <col min="5068" max="5070" width="7" style="7" bestFit="1" customWidth="1"/>
    <col min="5071" max="5071" width="1" style="7" customWidth="1"/>
    <col min="5072" max="5072" width="8.42578125" style="7" customWidth="1"/>
    <col min="5073" max="5074" width="7" style="7" bestFit="1" customWidth="1"/>
    <col min="5075" max="5075" width="1" style="7" customWidth="1"/>
    <col min="5076" max="5076" width="12.140625" style="7" bestFit="1" customWidth="1"/>
    <col min="5077" max="5310" width="9.140625" style="7"/>
    <col min="5311" max="5311" width="13.85546875" style="7" customWidth="1"/>
    <col min="5312" max="5312" width="8.5703125" style="7" customWidth="1"/>
    <col min="5313" max="5313" width="1" style="7" customWidth="1"/>
    <col min="5314" max="5314" width="9.85546875" style="7" customWidth="1"/>
    <col min="5315" max="5315" width="0.85546875" style="7" customWidth="1"/>
    <col min="5316" max="5316" width="9.140625" style="7"/>
    <col min="5317" max="5317" width="1" style="7" customWidth="1"/>
    <col min="5318" max="5318" width="10.42578125" style="7" customWidth="1"/>
    <col min="5319" max="5319" width="0.85546875" style="7" customWidth="1"/>
    <col min="5320" max="5320" width="11.7109375" style="7" bestFit="1" customWidth="1"/>
    <col min="5321" max="5321" width="1" style="7" customWidth="1"/>
    <col min="5322" max="5322" width="11.28515625" style="7" bestFit="1" customWidth="1"/>
    <col min="5323" max="5323" width="1" style="7" customWidth="1"/>
    <col min="5324" max="5326" width="7" style="7" bestFit="1" customWidth="1"/>
    <col min="5327" max="5327" width="1" style="7" customWidth="1"/>
    <col min="5328" max="5328" width="8.42578125" style="7" customWidth="1"/>
    <col min="5329" max="5330" width="7" style="7" bestFit="1" customWidth="1"/>
    <col min="5331" max="5331" width="1" style="7" customWidth="1"/>
    <col min="5332" max="5332" width="12.140625" style="7" bestFit="1" customWidth="1"/>
    <col min="5333" max="5566" width="9.140625" style="7"/>
    <col min="5567" max="5567" width="13.85546875" style="7" customWidth="1"/>
    <col min="5568" max="5568" width="8.5703125" style="7" customWidth="1"/>
    <col min="5569" max="5569" width="1" style="7" customWidth="1"/>
    <col min="5570" max="5570" width="9.85546875" style="7" customWidth="1"/>
    <col min="5571" max="5571" width="0.85546875" style="7" customWidth="1"/>
    <col min="5572" max="5572" width="9.140625" style="7"/>
    <col min="5573" max="5573" width="1" style="7" customWidth="1"/>
    <col min="5574" max="5574" width="10.42578125" style="7" customWidth="1"/>
    <col min="5575" max="5575" width="0.85546875" style="7" customWidth="1"/>
    <col min="5576" max="5576" width="11.7109375" style="7" bestFit="1" customWidth="1"/>
    <col min="5577" max="5577" width="1" style="7" customWidth="1"/>
    <col min="5578" max="5578" width="11.28515625" style="7" bestFit="1" customWidth="1"/>
    <col min="5579" max="5579" width="1" style="7" customWidth="1"/>
    <col min="5580" max="5582" width="7" style="7" bestFit="1" customWidth="1"/>
    <col min="5583" max="5583" width="1" style="7" customWidth="1"/>
    <col min="5584" max="5584" width="8.42578125" style="7" customWidth="1"/>
    <col min="5585" max="5586" width="7" style="7" bestFit="1" customWidth="1"/>
    <col min="5587" max="5587" width="1" style="7" customWidth="1"/>
    <col min="5588" max="5588" width="12.140625" style="7" bestFit="1" customWidth="1"/>
    <col min="5589" max="5822" width="9.140625" style="7"/>
    <col min="5823" max="5823" width="13.85546875" style="7" customWidth="1"/>
    <col min="5824" max="5824" width="8.5703125" style="7" customWidth="1"/>
    <col min="5825" max="5825" width="1" style="7" customWidth="1"/>
    <col min="5826" max="5826" width="9.85546875" style="7" customWidth="1"/>
    <col min="5827" max="5827" width="0.85546875" style="7" customWidth="1"/>
    <col min="5828" max="5828" width="9.140625" style="7"/>
    <col min="5829" max="5829" width="1" style="7" customWidth="1"/>
    <col min="5830" max="5830" width="10.42578125" style="7" customWidth="1"/>
    <col min="5831" max="5831" width="0.85546875" style="7" customWidth="1"/>
    <col min="5832" max="5832" width="11.7109375" style="7" bestFit="1" customWidth="1"/>
    <col min="5833" max="5833" width="1" style="7" customWidth="1"/>
    <col min="5834" max="5834" width="11.28515625" style="7" bestFit="1" customWidth="1"/>
    <col min="5835" max="5835" width="1" style="7" customWidth="1"/>
    <col min="5836" max="5838" width="7" style="7" bestFit="1" customWidth="1"/>
    <col min="5839" max="5839" width="1" style="7" customWidth="1"/>
    <col min="5840" max="5840" width="8.42578125" style="7" customWidth="1"/>
    <col min="5841" max="5842" width="7" style="7" bestFit="1" customWidth="1"/>
    <col min="5843" max="5843" width="1" style="7" customWidth="1"/>
    <col min="5844" max="5844" width="12.140625" style="7" bestFit="1" customWidth="1"/>
    <col min="5845" max="6078" width="9.140625" style="7"/>
    <col min="6079" max="6079" width="13.85546875" style="7" customWidth="1"/>
    <col min="6080" max="6080" width="8.5703125" style="7" customWidth="1"/>
    <col min="6081" max="6081" width="1" style="7" customWidth="1"/>
    <col min="6082" max="6082" width="9.85546875" style="7" customWidth="1"/>
    <col min="6083" max="6083" width="0.85546875" style="7" customWidth="1"/>
    <col min="6084" max="6084" width="9.140625" style="7"/>
    <col min="6085" max="6085" width="1" style="7" customWidth="1"/>
    <col min="6086" max="6086" width="10.42578125" style="7" customWidth="1"/>
    <col min="6087" max="6087" width="0.85546875" style="7" customWidth="1"/>
    <col min="6088" max="6088" width="11.7109375" style="7" bestFit="1" customWidth="1"/>
    <col min="6089" max="6089" width="1" style="7" customWidth="1"/>
    <col min="6090" max="6090" width="11.28515625" style="7" bestFit="1" customWidth="1"/>
    <col min="6091" max="6091" width="1" style="7" customWidth="1"/>
    <col min="6092" max="6094" width="7" style="7" bestFit="1" customWidth="1"/>
    <col min="6095" max="6095" width="1" style="7" customWidth="1"/>
    <col min="6096" max="6096" width="8.42578125" style="7" customWidth="1"/>
    <col min="6097" max="6098" width="7" style="7" bestFit="1" customWidth="1"/>
    <col min="6099" max="6099" width="1" style="7" customWidth="1"/>
    <col min="6100" max="6100" width="12.140625" style="7" bestFit="1" customWidth="1"/>
    <col min="6101" max="6334" width="9.140625" style="7"/>
    <col min="6335" max="6335" width="13.85546875" style="7" customWidth="1"/>
    <col min="6336" max="6336" width="8.5703125" style="7" customWidth="1"/>
    <col min="6337" max="6337" width="1" style="7" customWidth="1"/>
    <col min="6338" max="6338" width="9.85546875" style="7" customWidth="1"/>
    <col min="6339" max="6339" width="0.85546875" style="7" customWidth="1"/>
    <col min="6340" max="6340" width="9.140625" style="7"/>
    <col min="6341" max="6341" width="1" style="7" customWidth="1"/>
    <col min="6342" max="6342" width="10.42578125" style="7" customWidth="1"/>
    <col min="6343" max="6343" width="0.85546875" style="7" customWidth="1"/>
    <col min="6344" max="6344" width="11.7109375" style="7" bestFit="1" customWidth="1"/>
    <col min="6345" max="6345" width="1" style="7" customWidth="1"/>
    <col min="6346" max="6346" width="11.28515625" style="7" bestFit="1" customWidth="1"/>
    <col min="6347" max="6347" width="1" style="7" customWidth="1"/>
    <col min="6348" max="6350" width="7" style="7" bestFit="1" customWidth="1"/>
    <col min="6351" max="6351" width="1" style="7" customWidth="1"/>
    <col min="6352" max="6352" width="8.42578125" style="7" customWidth="1"/>
    <col min="6353" max="6354" width="7" style="7" bestFit="1" customWidth="1"/>
    <col min="6355" max="6355" width="1" style="7" customWidth="1"/>
    <col min="6356" max="6356" width="12.140625" style="7" bestFit="1" customWidth="1"/>
    <col min="6357" max="6590" width="9.140625" style="7"/>
    <col min="6591" max="6591" width="13.85546875" style="7" customWidth="1"/>
    <col min="6592" max="6592" width="8.5703125" style="7" customWidth="1"/>
    <col min="6593" max="6593" width="1" style="7" customWidth="1"/>
    <col min="6594" max="6594" width="9.85546875" style="7" customWidth="1"/>
    <col min="6595" max="6595" width="0.85546875" style="7" customWidth="1"/>
    <col min="6596" max="6596" width="9.140625" style="7"/>
    <col min="6597" max="6597" width="1" style="7" customWidth="1"/>
    <col min="6598" max="6598" width="10.42578125" style="7" customWidth="1"/>
    <col min="6599" max="6599" width="0.85546875" style="7" customWidth="1"/>
    <col min="6600" max="6600" width="11.7109375" style="7" bestFit="1" customWidth="1"/>
    <col min="6601" max="6601" width="1" style="7" customWidth="1"/>
    <col min="6602" max="6602" width="11.28515625" style="7" bestFit="1" customWidth="1"/>
    <col min="6603" max="6603" width="1" style="7" customWidth="1"/>
    <col min="6604" max="6606" width="7" style="7" bestFit="1" customWidth="1"/>
    <col min="6607" max="6607" width="1" style="7" customWidth="1"/>
    <col min="6608" max="6608" width="8.42578125" style="7" customWidth="1"/>
    <col min="6609" max="6610" width="7" style="7" bestFit="1" customWidth="1"/>
    <col min="6611" max="6611" width="1" style="7" customWidth="1"/>
    <col min="6612" max="6612" width="12.140625" style="7" bestFit="1" customWidth="1"/>
    <col min="6613" max="6846" width="9.140625" style="7"/>
    <col min="6847" max="6847" width="13.85546875" style="7" customWidth="1"/>
    <col min="6848" max="6848" width="8.5703125" style="7" customWidth="1"/>
    <col min="6849" max="6849" width="1" style="7" customWidth="1"/>
    <col min="6850" max="6850" width="9.85546875" style="7" customWidth="1"/>
    <col min="6851" max="6851" width="0.85546875" style="7" customWidth="1"/>
    <col min="6852" max="6852" width="9.140625" style="7"/>
    <col min="6853" max="6853" width="1" style="7" customWidth="1"/>
    <col min="6854" max="6854" width="10.42578125" style="7" customWidth="1"/>
    <col min="6855" max="6855" width="0.85546875" style="7" customWidth="1"/>
    <col min="6856" max="6856" width="11.7109375" style="7" bestFit="1" customWidth="1"/>
    <col min="6857" max="6857" width="1" style="7" customWidth="1"/>
    <col min="6858" max="6858" width="11.28515625" style="7" bestFit="1" customWidth="1"/>
    <col min="6859" max="6859" width="1" style="7" customWidth="1"/>
    <col min="6860" max="6862" width="7" style="7" bestFit="1" customWidth="1"/>
    <col min="6863" max="6863" width="1" style="7" customWidth="1"/>
    <col min="6864" max="6864" width="8.42578125" style="7" customWidth="1"/>
    <col min="6865" max="6866" width="7" style="7" bestFit="1" customWidth="1"/>
    <col min="6867" max="6867" width="1" style="7" customWidth="1"/>
    <col min="6868" max="6868" width="12.140625" style="7" bestFit="1" customWidth="1"/>
    <col min="6869" max="7102" width="9.140625" style="7"/>
    <col min="7103" max="7103" width="13.85546875" style="7" customWidth="1"/>
    <col min="7104" max="7104" width="8.5703125" style="7" customWidth="1"/>
    <col min="7105" max="7105" width="1" style="7" customWidth="1"/>
    <col min="7106" max="7106" width="9.85546875" style="7" customWidth="1"/>
    <col min="7107" max="7107" width="0.85546875" style="7" customWidth="1"/>
    <col min="7108" max="7108" width="9.140625" style="7"/>
    <col min="7109" max="7109" width="1" style="7" customWidth="1"/>
    <col min="7110" max="7110" width="10.42578125" style="7" customWidth="1"/>
    <col min="7111" max="7111" width="0.85546875" style="7" customWidth="1"/>
    <col min="7112" max="7112" width="11.7109375" style="7" bestFit="1" customWidth="1"/>
    <col min="7113" max="7113" width="1" style="7" customWidth="1"/>
    <col min="7114" max="7114" width="11.28515625" style="7" bestFit="1" customWidth="1"/>
    <col min="7115" max="7115" width="1" style="7" customWidth="1"/>
    <col min="7116" max="7118" width="7" style="7" bestFit="1" customWidth="1"/>
    <col min="7119" max="7119" width="1" style="7" customWidth="1"/>
    <col min="7120" max="7120" width="8.42578125" style="7" customWidth="1"/>
    <col min="7121" max="7122" width="7" style="7" bestFit="1" customWidth="1"/>
    <col min="7123" max="7123" width="1" style="7" customWidth="1"/>
    <col min="7124" max="7124" width="12.140625" style="7" bestFit="1" customWidth="1"/>
    <col min="7125" max="7358" width="9.140625" style="7"/>
    <col min="7359" max="7359" width="13.85546875" style="7" customWidth="1"/>
    <col min="7360" max="7360" width="8.5703125" style="7" customWidth="1"/>
    <col min="7361" max="7361" width="1" style="7" customWidth="1"/>
    <col min="7362" max="7362" width="9.85546875" style="7" customWidth="1"/>
    <col min="7363" max="7363" width="0.85546875" style="7" customWidth="1"/>
    <col min="7364" max="7364" width="9.140625" style="7"/>
    <col min="7365" max="7365" width="1" style="7" customWidth="1"/>
    <col min="7366" max="7366" width="10.42578125" style="7" customWidth="1"/>
    <col min="7367" max="7367" width="0.85546875" style="7" customWidth="1"/>
    <col min="7368" max="7368" width="11.7109375" style="7" bestFit="1" customWidth="1"/>
    <col min="7369" max="7369" width="1" style="7" customWidth="1"/>
    <col min="7370" max="7370" width="11.28515625" style="7" bestFit="1" customWidth="1"/>
    <col min="7371" max="7371" width="1" style="7" customWidth="1"/>
    <col min="7372" max="7374" width="7" style="7" bestFit="1" customWidth="1"/>
    <col min="7375" max="7375" width="1" style="7" customWidth="1"/>
    <col min="7376" max="7376" width="8.42578125" style="7" customWidth="1"/>
    <col min="7377" max="7378" width="7" style="7" bestFit="1" customWidth="1"/>
    <col min="7379" max="7379" width="1" style="7" customWidth="1"/>
    <col min="7380" max="7380" width="12.140625" style="7" bestFit="1" customWidth="1"/>
    <col min="7381" max="7614" width="9.140625" style="7"/>
    <col min="7615" max="7615" width="13.85546875" style="7" customWidth="1"/>
    <col min="7616" max="7616" width="8.5703125" style="7" customWidth="1"/>
    <col min="7617" max="7617" width="1" style="7" customWidth="1"/>
    <col min="7618" max="7618" width="9.85546875" style="7" customWidth="1"/>
    <col min="7619" max="7619" width="0.85546875" style="7" customWidth="1"/>
    <col min="7620" max="7620" width="9.140625" style="7"/>
    <col min="7621" max="7621" width="1" style="7" customWidth="1"/>
    <col min="7622" max="7622" width="10.42578125" style="7" customWidth="1"/>
    <col min="7623" max="7623" width="0.85546875" style="7" customWidth="1"/>
    <col min="7624" max="7624" width="11.7109375" style="7" bestFit="1" customWidth="1"/>
    <col min="7625" max="7625" width="1" style="7" customWidth="1"/>
    <col min="7626" max="7626" width="11.28515625" style="7" bestFit="1" customWidth="1"/>
    <col min="7627" max="7627" width="1" style="7" customWidth="1"/>
    <col min="7628" max="7630" width="7" style="7" bestFit="1" customWidth="1"/>
    <col min="7631" max="7631" width="1" style="7" customWidth="1"/>
    <col min="7632" max="7632" width="8.42578125" style="7" customWidth="1"/>
    <col min="7633" max="7634" width="7" style="7" bestFit="1" customWidth="1"/>
    <col min="7635" max="7635" width="1" style="7" customWidth="1"/>
    <col min="7636" max="7636" width="12.140625" style="7" bestFit="1" customWidth="1"/>
    <col min="7637" max="7870" width="9.140625" style="7"/>
    <col min="7871" max="7871" width="13.85546875" style="7" customWidth="1"/>
    <col min="7872" max="7872" width="8.5703125" style="7" customWidth="1"/>
    <col min="7873" max="7873" width="1" style="7" customWidth="1"/>
    <col min="7874" max="7874" width="9.85546875" style="7" customWidth="1"/>
    <col min="7875" max="7875" width="0.85546875" style="7" customWidth="1"/>
    <col min="7876" max="7876" width="9.140625" style="7"/>
    <col min="7877" max="7877" width="1" style="7" customWidth="1"/>
    <col min="7878" max="7878" width="10.42578125" style="7" customWidth="1"/>
    <col min="7879" max="7879" width="0.85546875" style="7" customWidth="1"/>
    <col min="7880" max="7880" width="11.7109375" style="7" bestFit="1" customWidth="1"/>
    <col min="7881" max="7881" width="1" style="7" customWidth="1"/>
    <col min="7882" max="7882" width="11.28515625" style="7" bestFit="1" customWidth="1"/>
    <col min="7883" max="7883" width="1" style="7" customWidth="1"/>
    <col min="7884" max="7886" width="7" style="7" bestFit="1" customWidth="1"/>
    <col min="7887" max="7887" width="1" style="7" customWidth="1"/>
    <col min="7888" max="7888" width="8.42578125" style="7" customWidth="1"/>
    <col min="7889" max="7890" width="7" style="7" bestFit="1" customWidth="1"/>
    <col min="7891" max="7891" width="1" style="7" customWidth="1"/>
    <col min="7892" max="7892" width="12.140625" style="7" bestFit="1" customWidth="1"/>
    <col min="7893" max="8126" width="9.140625" style="7"/>
    <col min="8127" max="8127" width="13.85546875" style="7" customWidth="1"/>
    <col min="8128" max="8128" width="8.5703125" style="7" customWidth="1"/>
    <col min="8129" max="8129" width="1" style="7" customWidth="1"/>
    <col min="8130" max="8130" width="9.85546875" style="7" customWidth="1"/>
    <col min="8131" max="8131" width="0.85546875" style="7" customWidth="1"/>
    <col min="8132" max="8132" width="9.140625" style="7"/>
    <col min="8133" max="8133" width="1" style="7" customWidth="1"/>
    <col min="8134" max="8134" width="10.42578125" style="7" customWidth="1"/>
    <col min="8135" max="8135" width="0.85546875" style="7" customWidth="1"/>
    <col min="8136" max="8136" width="11.7109375" style="7" bestFit="1" customWidth="1"/>
    <col min="8137" max="8137" width="1" style="7" customWidth="1"/>
    <col min="8138" max="8138" width="11.28515625" style="7" bestFit="1" customWidth="1"/>
    <col min="8139" max="8139" width="1" style="7" customWidth="1"/>
    <col min="8140" max="8142" width="7" style="7" bestFit="1" customWidth="1"/>
    <col min="8143" max="8143" width="1" style="7" customWidth="1"/>
    <col min="8144" max="8144" width="8.42578125" style="7" customWidth="1"/>
    <col min="8145" max="8146" width="7" style="7" bestFit="1" customWidth="1"/>
    <col min="8147" max="8147" width="1" style="7" customWidth="1"/>
    <col min="8148" max="8148" width="12.140625" style="7" bestFit="1" customWidth="1"/>
    <col min="8149" max="8382" width="9.140625" style="7"/>
    <col min="8383" max="8383" width="13.85546875" style="7" customWidth="1"/>
    <col min="8384" max="8384" width="8.5703125" style="7" customWidth="1"/>
    <col min="8385" max="8385" width="1" style="7" customWidth="1"/>
    <col min="8386" max="8386" width="9.85546875" style="7" customWidth="1"/>
    <col min="8387" max="8387" width="0.85546875" style="7" customWidth="1"/>
    <col min="8388" max="8388" width="9.140625" style="7"/>
    <col min="8389" max="8389" width="1" style="7" customWidth="1"/>
    <col min="8390" max="8390" width="10.42578125" style="7" customWidth="1"/>
    <col min="8391" max="8391" width="0.85546875" style="7" customWidth="1"/>
    <col min="8392" max="8392" width="11.7109375" style="7" bestFit="1" customWidth="1"/>
    <col min="8393" max="8393" width="1" style="7" customWidth="1"/>
    <col min="8394" max="8394" width="11.28515625" style="7" bestFit="1" customWidth="1"/>
    <col min="8395" max="8395" width="1" style="7" customWidth="1"/>
    <col min="8396" max="8398" width="7" style="7" bestFit="1" customWidth="1"/>
    <col min="8399" max="8399" width="1" style="7" customWidth="1"/>
    <col min="8400" max="8400" width="8.42578125" style="7" customWidth="1"/>
    <col min="8401" max="8402" width="7" style="7" bestFit="1" customWidth="1"/>
    <col min="8403" max="8403" width="1" style="7" customWidth="1"/>
    <col min="8404" max="8404" width="12.140625" style="7" bestFit="1" customWidth="1"/>
    <col min="8405" max="8638" width="9.140625" style="7"/>
    <col min="8639" max="8639" width="13.85546875" style="7" customWidth="1"/>
    <col min="8640" max="8640" width="8.5703125" style="7" customWidth="1"/>
    <col min="8641" max="8641" width="1" style="7" customWidth="1"/>
    <col min="8642" max="8642" width="9.85546875" style="7" customWidth="1"/>
    <col min="8643" max="8643" width="0.85546875" style="7" customWidth="1"/>
    <col min="8644" max="8644" width="9.140625" style="7"/>
    <col min="8645" max="8645" width="1" style="7" customWidth="1"/>
    <col min="8646" max="8646" width="10.42578125" style="7" customWidth="1"/>
    <col min="8647" max="8647" width="0.85546875" style="7" customWidth="1"/>
    <col min="8648" max="8648" width="11.7109375" style="7" bestFit="1" customWidth="1"/>
    <col min="8649" max="8649" width="1" style="7" customWidth="1"/>
    <col min="8650" max="8650" width="11.28515625" style="7" bestFit="1" customWidth="1"/>
    <col min="8651" max="8651" width="1" style="7" customWidth="1"/>
    <col min="8652" max="8654" width="7" style="7" bestFit="1" customWidth="1"/>
    <col min="8655" max="8655" width="1" style="7" customWidth="1"/>
    <col min="8656" max="8656" width="8.42578125" style="7" customWidth="1"/>
    <col min="8657" max="8658" width="7" style="7" bestFit="1" customWidth="1"/>
    <col min="8659" max="8659" width="1" style="7" customWidth="1"/>
    <col min="8660" max="8660" width="12.140625" style="7" bestFit="1" customWidth="1"/>
    <col min="8661" max="8894" width="9.140625" style="7"/>
    <col min="8895" max="8895" width="13.85546875" style="7" customWidth="1"/>
    <col min="8896" max="8896" width="8.5703125" style="7" customWidth="1"/>
    <col min="8897" max="8897" width="1" style="7" customWidth="1"/>
    <col min="8898" max="8898" width="9.85546875" style="7" customWidth="1"/>
    <col min="8899" max="8899" width="0.85546875" style="7" customWidth="1"/>
    <col min="8900" max="8900" width="9.140625" style="7"/>
    <col min="8901" max="8901" width="1" style="7" customWidth="1"/>
    <col min="8902" max="8902" width="10.42578125" style="7" customWidth="1"/>
    <col min="8903" max="8903" width="0.85546875" style="7" customWidth="1"/>
    <col min="8904" max="8904" width="11.7109375" style="7" bestFit="1" customWidth="1"/>
    <col min="8905" max="8905" width="1" style="7" customWidth="1"/>
    <col min="8906" max="8906" width="11.28515625" style="7" bestFit="1" customWidth="1"/>
    <col min="8907" max="8907" width="1" style="7" customWidth="1"/>
    <col min="8908" max="8910" width="7" style="7" bestFit="1" customWidth="1"/>
    <col min="8911" max="8911" width="1" style="7" customWidth="1"/>
    <col min="8912" max="8912" width="8.42578125" style="7" customWidth="1"/>
    <col min="8913" max="8914" width="7" style="7" bestFit="1" customWidth="1"/>
    <col min="8915" max="8915" width="1" style="7" customWidth="1"/>
    <col min="8916" max="8916" width="12.140625" style="7" bestFit="1" customWidth="1"/>
    <col min="8917" max="9150" width="9.140625" style="7"/>
    <col min="9151" max="9151" width="13.85546875" style="7" customWidth="1"/>
    <col min="9152" max="9152" width="8.5703125" style="7" customWidth="1"/>
    <col min="9153" max="9153" width="1" style="7" customWidth="1"/>
    <col min="9154" max="9154" width="9.85546875" style="7" customWidth="1"/>
    <col min="9155" max="9155" width="0.85546875" style="7" customWidth="1"/>
    <col min="9156" max="9156" width="9.140625" style="7"/>
    <col min="9157" max="9157" width="1" style="7" customWidth="1"/>
    <col min="9158" max="9158" width="10.42578125" style="7" customWidth="1"/>
    <col min="9159" max="9159" width="0.85546875" style="7" customWidth="1"/>
    <col min="9160" max="9160" width="11.7109375" style="7" bestFit="1" customWidth="1"/>
    <col min="9161" max="9161" width="1" style="7" customWidth="1"/>
    <col min="9162" max="9162" width="11.28515625" style="7" bestFit="1" customWidth="1"/>
    <col min="9163" max="9163" width="1" style="7" customWidth="1"/>
    <col min="9164" max="9166" width="7" style="7" bestFit="1" customWidth="1"/>
    <col min="9167" max="9167" width="1" style="7" customWidth="1"/>
    <col min="9168" max="9168" width="8.42578125" style="7" customWidth="1"/>
    <col min="9169" max="9170" width="7" style="7" bestFit="1" customWidth="1"/>
    <col min="9171" max="9171" width="1" style="7" customWidth="1"/>
    <col min="9172" max="9172" width="12.140625" style="7" bestFit="1" customWidth="1"/>
    <col min="9173" max="9406" width="9.140625" style="7"/>
    <col min="9407" max="9407" width="13.85546875" style="7" customWidth="1"/>
    <col min="9408" max="9408" width="8.5703125" style="7" customWidth="1"/>
    <col min="9409" max="9409" width="1" style="7" customWidth="1"/>
    <col min="9410" max="9410" width="9.85546875" style="7" customWidth="1"/>
    <col min="9411" max="9411" width="0.85546875" style="7" customWidth="1"/>
    <col min="9412" max="9412" width="9.140625" style="7"/>
    <col min="9413" max="9413" width="1" style="7" customWidth="1"/>
    <col min="9414" max="9414" width="10.42578125" style="7" customWidth="1"/>
    <col min="9415" max="9415" width="0.85546875" style="7" customWidth="1"/>
    <col min="9416" max="9416" width="11.7109375" style="7" bestFit="1" customWidth="1"/>
    <col min="9417" max="9417" width="1" style="7" customWidth="1"/>
    <col min="9418" max="9418" width="11.28515625" style="7" bestFit="1" customWidth="1"/>
    <col min="9419" max="9419" width="1" style="7" customWidth="1"/>
    <col min="9420" max="9422" width="7" style="7" bestFit="1" customWidth="1"/>
    <col min="9423" max="9423" width="1" style="7" customWidth="1"/>
    <col min="9424" max="9424" width="8.42578125" style="7" customWidth="1"/>
    <col min="9425" max="9426" width="7" style="7" bestFit="1" customWidth="1"/>
    <col min="9427" max="9427" width="1" style="7" customWidth="1"/>
    <col min="9428" max="9428" width="12.140625" style="7" bestFit="1" customWidth="1"/>
    <col min="9429" max="9662" width="9.140625" style="7"/>
    <col min="9663" max="9663" width="13.85546875" style="7" customWidth="1"/>
    <col min="9664" max="9664" width="8.5703125" style="7" customWidth="1"/>
    <col min="9665" max="9665" width="1" style="7" customWidth="1"/>
    <col min="9666" max="9666" width="9.85546875" style="7" customWidth="1"/>
    <col min="9667" max="9667" width="0.85546875" style="7" customWidth="1"/>
    <col min="9668" max="9668" width="9.140625" style="7"/>
    <col min="9669" max="9669" width="1" style="7" customWidth="1"/>
    <col min="9670" max="9670" width="10.42578125" style="7" customWidth="1"/>
    <col min="9671" max="9671" width="0.85546875" style="7" customWidth="1"/>
    <col min="9672" max="9672" width="11.7109375" style="7" bestFit="1" customWidth="1"/>
    <col min="9673" max="9673" width="1" style="7" customWidth="1"/>
    <col min="9674" max="9674" width="11.28515625" style="7" bestFit="1" customWidth="1"/>
    <col min="9675" max="9675" width="1" style="7" customWidth="1"/>
    <col min="9676" max="9678" width="7" style="7" bestFit="1" customWidth="1"/>
    <col min="9679" max="9679" width="1" style="7" customWidth="1"/>
    <col min="9680" max="9680" width="8.42578125" style="7" customWidth="1"/>
    <col min="9681" max="9682" width="7" style="7" bestFit="1" customWidth="1"/>
    <col min="9683" max="9683" width="1" style="7" customWidth="1"/>
    <col min="9684" max="9684" width="12.140625" style="7" bestFit="1" customWidth="1"/>
    <col min="9685" max="9918" width="9.140625" style="7"/>
    <col min="9919" max="9919" width="13.85546875" style="7" customWidth="1"/>
    <col min="9920" max="9920" width="8.5703125" style="7" customWidth="1"/>
    <col min="9921" max="9921" width="1" style="7" customWidth="1"/>
    <col min="9922" max="9922" width="9.85546875" style="7" customWidth="1"/>
    <col min="9923" max="9923" width="0.85546875" style="7" customWidth="1"/>
    <col min="9924" max="9924" width="9.140625" style="7"/>
    <col min="9925" max="9925" width="1" style="7" customWidth="1"/>
    <col min="9926" max="9926" width="10.42578125" style="7" customWidth="1"/>
    <col min="9927" max="9927" width="0.85546875" style="7" customWidth="1"/>
    <col min="9928" max="9928" width="11.7109375" style="7" bestFit="1" customWidth="1"/>
    <col min="9929" max="9929" width="1" style="7" customWidth="1"/>
    <col min="9930" max="9930" width="11.28515625" style="7" bestFit="1" customWidth="1"/>
    <col min="9931" max="9931" width="1" style="7" customWidth="1"/>
    <col min="9932" max="9934" width="7" style="7" bestFit="1" customWidth="1"/>
    <col min="9935" max="9935" width="1" style="7" customWidth="1"/>
    <col min="9936" max="9936" width="8.42578125" style="7" customWidth="1"/>
    <col min="9937" max="9938" width="7" style="7" bestFit="1" customWidth="1"/>
    <col min="9939" max="9939" width="1" style="7" customWidth="1"/>
    <col min="9940" max="9940" width="12.140625" style="7" bestFit="1" customWidth="1"/>
    <col min="9941" max="10174" width="9.140625" style="7"/>
    <col min="10175" max="10175" width="13.85546875" style="7" customWidth="1"/>
    <col min="10176" max="10176" width="8.5703125" style="7" customWidth="1"/>
    <col min="10177" max="10177" width="1" style="7" customWidth="1"/>
    <col min="10178" max="10178" width="9.85546875" style="7" customWidth="1"/>
    <col min="10179" max="10179" width="0.85546875" style="7" customWidth="1"/>
    <col min="10180" max="10180" width="9.140625" style="7"/>
    <col min="10181" max="10181" width="1" style="7" customWidth="1"/>
    <col min="10182" max="10182" width="10.42578125" style="7" customWidth="1"/>
    <col min="10183" max="10183" width="0.85546875" style="7" customWidth="1"/>
    <col min="10184" max="10184" width="11.7109375" style="7" bestFit="1" customWidth="1"/>
    <col min="10185" max="10185" width="1" style="7" customWidth="1"/>
    <col min="10186" max="10186" width="11.28515625" style="7" bestFit="1" customWidth="1"/>
    <col min="10187" max="10187" width="1" style="7" customWidth="1"/>
    <col min="10188" max="10190" width="7" style="7" bestFit="1" customWidth="1"/>
    <col min="10191" max="10191" width="1" style="7" customWidth="1"/>
    <col min="10192" max="10192" width="8.42578125" style="7" customWidth="1"/>
    <col min="10193" max="10194" width="7" style="7" bestFit="1" customWidth="1"/>
    <col min="10195" max="10195" width="1" style="7" customWidth="1"/>
    <col min="10196" max="10196" width="12.140625" style="7" bestFit="1" customWidth="1"/>
    <col min="10197" max="10430" width="9.140625" style="7"/>
    <col min="10431" max="10431" width="13.85546875" style="7" customWidth="1"/>
    <col min="10432" max="10432" width="8.5703125" style="7" customWidth="1"/>
    <col min="10433" max="10433" width="1" style="7" customWidth="1"/>
    <col min="10434" max="10434" width="9.85546875" style="7" customWidth="1"/>
    <col min="10435" max="10435" width="0.85546875" style="7" customWidth="1"/>
    <col min="10436" max="10436" width="9.140625" style="7"/>
    <col min="10437" max="10437" width="1" style="7" customWidth="1"/>
    <col min="10438" max="10438" width="10.42578125" style="7" customWidth="1"/>
    <col min="10439" max="10439" width="0.85546875" style="7" customWidth="1"/>
    <col min="10440" max="10440" width="11.7109375" style="7" bestFit="1" customWidth="1"/>
    <col min="10441" max="10441" width="1" style="7" customWidth="1"/>
    <col min="10442" max="10442" width="11.28515625" style="7" bestFit="1" customWidth="1"/>
    <col min="10443" max="10443" width="1" style="7" customWidth="1"/>
    <col min="10444" max="10446" width="7" style="7" bestFit="1" customWidth="1"/>
    <col min="10447" max="10447" width="1" style="7" customWidth="1"/>
    <col min="10448" max="10448" width="8.42578125" style="7" customWidth="1"/>
    <col min="10449" max="10450" width="7" style="7" bestFit="1" customWidth="1"/>
    <col min="10451" max="10451" width="1" style="7" customWidth="1"/>
    <col min="10452" max="10452" width="12.140625" style="7" bestFit="1" customWidth="1"/>
    <col min="10453" max="10686" width="9.140625" style="7"/>
    <col min="10687" max="10687" width="13.85546875" style="7" customWidth="1"/>
    <col min="10688" max="10688" width="8.5703125" style="7" customWidth="1"/>
    <col min="10689" max="10689" width="1" style="7" customWidth="1"/>
    <col min="10690" max="10690" width="9.85546875" style="7" customWidth="1"/>
    <col min="10691" max="10691" width="0.85546875" style="7" customWidth="1"/>
    <col min="10692" max="10692" width="9.140625" style="7"/>
    <col min="10693" max="10693" width="1" style="7" customWidth="1"/>
    <col min="10694" max="10694" width="10.42578125" style="7" customWidth="1"/>
    <col min="10695" max="10695" width="0.85546875" style="7" customWidth="1"/>
    <col min="10696" max="10696" width="11.7109375" style="7" bestFit="1" customWidth="1"/>
    <col min="10697" max="10697" width="1" style="7" customWidth="1"/>
    <col min="10698" max="10698" width="11.28515625" style="7" bestFit="1" customWidth="1"/>
    <col min="10699" max="10699" width="1" style="7" customWidth="1"/>
    <col min="10700" max="10702" width="7" style="7" bestFit="1" customWidth="1"/>
    <col min="10703" max="10703" width="1" style="7" customWidth="1"/>
    <col min="10704" max="10704" width="8.42578125" style="7" customWidth="1"/>
    <col min="10705" max="10706" width="7" style="7" bestFit="1" customWidth="1"/>
    <col min="10707" max="10707" width="1" style="7" customWidth="1"/>
    <col min="10708" max="10708" width="12.140625" style="7" bestFit="1" customWidth="1"/>
    <col min="10709" max="10942" width="9.140625" style="7"/>
    <col min="10943" max="10943" width="13.85546875" style="7" customWidth="1"/>
    <col min="10944" max="10944" width="8.5703125" style="7" customWidth="1"/>
    <col min="10945" max="10945" width="1" style="7" customWidth="1"/>
    <col min="10946" max="10946" width="9.85546875" style="7" customWidth="1"/>
    <col min="10947" max="10947" width="0.85546875" style="7" customWidth="1"/>
    <col min="10948" max="10948" width="9.140625" style="7"/>
    <col min="10949" max="10949" width="1" style="7" customWidth="1"/>
    <col min="10950" max="10950" width="10.42578125" style="7" customWidth="1"/>
    <col min="10951" max="10951" width="0.85546875" style="7" customWidth="1"/>
    <col min="10952" max="10952" width="11.7109375" style="7" bestFit="1" customWidth="1"/>
    <col min="10953" max="10953" width="1" style="7" customWidth="1"/>
    <col min="10954" max="10954" width="11.28515625" style="7" bestFit="1" customWidth="1"/>
    <col min="10955" max="10955" width="1" style="7" customWidth="1"/>
    <col min="10956" max="10958" width="7" style="7" bestFit="1" customWidth="1"/>
    <col min="10959" max="10959" width="1" style="7" customWidth="1"/>
    <col min="10960" max="10960" width="8.42578125" style="7" customWidth="1"/>
    <col min="10961" max="10962" width="7" style="7" bestFit="1" customWidth="1"/>
    <col min="10963" max="10963" width="1" style="7" customWidth="1"/>
    <col min="10964" max="10964" width="12.140625" style="7" bestFit="1" customWidth="1"/>
    <col min="10965" max="11198" width="9.140625" style="7"/>
    <col min="11199" max="11199" width="13.85546875" style="7" customWidth="1"/>
    <col min="11200" max="11200" width="8.5703125" style="7" customWidth="1"/>
    <col min="11201" max="11201" width="1" style="7" customWidth="1"/>
    <col min="11202" max="11202" width="9.85546875" style="7" customWidth="1"/>
    <col min="11203" max="11203" width="0.85546875" style="7" customWidth="1"/>
    <col min="11204" max="11204" width="9.140625" style="7"/>
    <col min="11205" max="11205" width="1" style="7" customWidth="1"/>
    <col min="11206" max="11206" width="10.42578125" style="7" customWidth="1"/>
    <col min="11207" max="11207" width="0.85546875" style="7" customWidth="1"/>
    <col min="11208" max="11208" width="11.7109375" style="7" bestFit="1" customWidth="1"/>
    <col min="11209" max="11209" width="1" style="7" customWidth="1"/>
    <col min="11210" max="11210" width="11.28515625" style="7" bestFit="1" customWidth="1"/>
    <col min="11211" max="11211" width="1" style="7" customWidth="1"/>
    <col min="11212" max="11214" width="7" style="7" bestFit="1" customWidth="1"/>
    <col min="11215" max="11215" width="1" style="7" customWidth="1"/>
    <col min="11216" max="11216" width="8.42578125" style="7" customWidth="1"/>
    <col min="11217" max="11218" width="7" style="7" bestFit="1" customWidth="1"/>
    <col min="11219" max="11219" width="1" style="7" customWidth="1"/>
    <col min="11220" max="11220" width="12.140625" style="7" bestFit="1" customWidth="1"/>
    <col min="11221" max="11454" width="9.140625" style="7"/>
    <col min="11455" max="11455" width="13.85546875" style="7" customWidth="1"/>
    <col min="11456" max="11456" width="8.5703125" style="7" customWidth="1"/>
    <col min="11457" max="11457" width="1" style="7" customWidth="1"/>
    <col min="11458" max="11458" width="9.85546875" style="7" customWidth="1"/>
    <col min="11459" max="11459" width="0.85546875" style="7" customWidth="1"/>
    <col min="11460" max="11460" width="9.140625" style="7"/>
    <col min="11461" max="11461" width="1" style="7" customWidth="1"/>
    <col min="11462" max="11462" width="10.42578125" style="7" customWidth="1"/>
    <col min="11463" max="11463" width="0.85546875" style="7" customWidth="1"/>
    <col min="11464" max="11464" width="11.7109375" style="7" bestFit="1" customWidth="1"/>
    <col min="11465" max="11465" width="1" style="7" customWidth="1"/>
    <col min="11466" max="11466" width="11.28515625" style="7" bestFit="1" customWidth="1"/>
    <col min="11467" max="11467" width="1" style="7" customWidth="1"/>
    <col min="11468" max="11470" width="7" style="7" bestFit="1" customWidth="1"/>
    <col min="11471" max="11471" width="1" style="7" customWidth="1"/>
    <col min="11472" max="11472" width="8.42578125" style="7" customWidth="1"/>
    <col min="11473" max="11474" width="7" style="7" bestFit="1" customWidth="1"/>
    <col min="11475" max="11475" width="1" style="7" customWidth="1"/>
    <col min="11476" max="11476" width="12.140625" style="7" bestFit="1" customWidth="1"/>
    <col min="11477" max="11710" width="9.140625" style="7"/>
    <col min="11711" max="11711" width="13.85546875" style="7" customWidth="1"/>
    <col min="11712" max="11712" width="8.5703125" style="7" customWidth="1"/>
    <col min="11713" max="11713" width="1" style="7" customWidth="1"/>
    <col min="11714" max="11714" width="9.85546875" style="7" customWidth="1"/>
    <col min="11715" max="11715" width="0.85546875" style="7" customWidth="1"/>
    <col min="11716" max="11716" width="9.140625" style="7"/>
    <col min="11717" max="11717" width="1" style="7" customWidth="1"/>
    <col min="11718" max="11718" width="10.42578125" style="7" customWidth="1"/>
    <col min="11719" max="11719" width="0.85546875" style="7" customWidth="1"/>
    <col min="11720" max="11720" width="11.7109375" style="7" bestFit="1" customWidth="1"/>
    <col min="11721" max="11721" width="1" style="7" customWidth="1"/>
    <col min="11722" max="11722" width="11.28515625" style="7" bestFit="1" customWidth="1"/>
    <col min="11723" max="11723" width="1" style="7" customWidth="1"/>
    <col min="11724" max="11726" width="7" style="7" bestFit="1" customWidth="1"/>
    <col min="11727" max="11727" width="1" style="7" customWidth="1"/>
    <col min="11728" max="11728" width="8.42578125" style="7" customWidth="1"/>
    <col min="11729" max="11730" width="7" style="7" bestFit="1" customWidth="1"/>
    <col min="11731" max="11731" width="1" style="7" customWidth="1"/>
    <col min="11732" max="11732" width="12.140625" style="7" bestFit="1" customWidth="1"/>
    <col min="11733" max="11966" width="9.140625" style="7"/>
    <col min="11967" max="11967" width="13.85546875" style="7" customWidth="1"/>
    <col min="11968" max="11968" width="8.5703125" style="7" customWidth="1"/>
    <col min="11969" max="11969" width="1" style="7" customWidth="1"/>
    <col min="11970" max="11970" width="9.85546875" style="7" customWidth="1"/>
    <col min="11971" max="11971" width="0.85546875" style="7" customWidth="1"/>
    <col min="11972" max="11972" width="9.140625" style="7"/>
    <col min="11973" max="11973" width="1" style="7" customWidth="1"/>
    <col min="11974" max="11974" width="10.42578125" style="7" customWidth="1"/>
    <col min="11975" max="11975" width="0.85546875" style="7" customWidth="1"/>
    <col min="11976" max="11976" width="11.7109375" style="7" bestFit="1" customWidth="1"/>
    <col min="11977" max="11977" width="1" style="7" customWidth="1"/>
    <col min="11978" max="11978" width="11.28515625" style="7" bestFit="1" customWidth="1"/>
    <col min="11979" max="11979" width="1" style="7" customWidth="1"/>
    <col min="11980" max="11982" width="7" style="7" bestFit="1" customWidth="1"/>
    <col min="11983" max="11983" width="1" style="7" customWidth="1"/>
    <col min="11984" max="11984" width="8.42578125" style="7" customWidth="1"/>
    <col min="11985" max="11986" width="7" style="7" bestFit="1" customWidth="1"/>
    <col min="11987" max="11987" width="1" style="7" customWidth="1"/>
    <col min="11988" max="11988" width="12.140625" style="7" bestFit="1" customWidth="1"/>
    <col min="11989" max="12222" width="9.140625" style="7"/>
    <col min="12223" max="12223" width="13.85546875" style="7" customWidth="1"/>
    <col min="12224" max="12224" width="8.5703125" style="7" customWidth="1"/>
    <col min="12225" max="12225" width="1" style="7" customWidth="1"/>
    <col min="12226" max="12226" width="9.85546875" style="7" customWidth="1"/>
    <col min="12227" max="12227" width="0.85546875" style="7" customWidth="1"/>
    <col min="12228" max="12228" width="9.140625" style="7"/>
    <col min="12229" max="12229" width="1" style="7" customWidth="1"/>
    <col min="12230" max="12230" width="10.42578125" style="7" customWidth="1"/>
    <col min="12231" max="12231" width="0.85546875" style="7" customWidth="1"/>
    <col min="12232" max="12232" width="11.7109375" style="7" bestFit="1" customWidth="1"/>
    <col min="12233" max="12233" width="1" style="7" customWidth="1"/>
    <col min="12234" max="12234" width="11.28515625" style="7" bestFit="1" customWidth="1"/>
    <col min="12235" max="12235" width="1" style="7" customWidth="1"/>
    <col min="12236" max="12238" width="7" style="7" bestFit="1" customWidth="1"/>
    <col min="12239" max="12239" width="1" style="7" customWidth="1"/>
    <col min="12240" max="12240" width="8.42578125" style="7" customWidth="1"/>
    <col min="12241" max="12242" width="7" style="7" bestFit="1" customWidth="1"/>
    <col min="12243" max="12243" width="1" style="7" customWidth="1"/>
    <col min="12244" max="12244" width="12.140625" style="7" bestFit="1" customWidth="1"/>
    <col min="12245" max="12478" width="9.140625" style="7"/>
    <col min="12479" max="12479" width="13.85546875" style="7" customWidth="1"/>
    <col min="12480" max="12480" width="8.5703125" style="7" customWidth="1"/>
    <col min="12481" max="12481" width="1" style="7" customWidth="1"/>
    <col min="12482" max="12482" width="9.85546875" style="7" customWidth="1"/>
    <col min="12483" max="12483" width="0.85546875" style="7" customWidth="1"/>
    <col min="12484" max="12484" width="9.140625" style="7"/>
    <col min="12485" max="12485" width="1" style="7" customWidth="1"/>
    <col min="12486" max="12486" width="10.42578125" style="7" customWidth="1"/>
    <col min="12487" max="12487" width="0.85546875" style="7" customWidth="1"/>
    <col min="12488" max="12488" width="11.7109375" style="7" bestFit="1" customWidth="1"/>
    <col min="12489" max="12489" width="1" style="7" customWidth="1"/>
    <col min="12490" max="12490" width="11.28515625" style="7" bestFit="1" customWidth="1"/>
    <col min="12491" max="12491" width="1" style="7" customWidth="1"/>
    <col min="12492" max="12494" width="7" style="7" bestFit="1" customWidth="1"/>
    <col min="12495" max="12495" width="1" style="7" customWidth="1"/>
    <col min="12496" max="12496" width="8.42578125" style="7" customWidth="1"/>
    <col min="12497" max="12498" width="7" style="7" bestFit="1" customWidth="1"/>
    <col min="12499" max="12499" width="1" style="7" customWidth="1"/>
    <col min="12500" max="12500" width="12.140625" style="7" bestFit="1" customWidth="1"/>
    <col min="12501" max="12734" width="9.140625" style="7"/>
    <col min="12735" max="12735" width="13.85546875" style="7" customWidth="1"/>
    <col min="12736" max="12736" width="8.5703125" style="7" customWidth="1"/>
    <col min="12737" max="12737" width="1" style="7" customWidth="1"/>
    <col min="12738" max="12738" width="9.85546875" style="7" customWidth="1"/>
    <col min="12739" max="12739" width="0.85546875" style="7" customWidth="1"/>
    <col min="12740" max="12740" width="9.140625" style="7"/>
    <col min="12741" max="12741" width="1" style="7" customWidth="1"/>
    <col min="12742" max="12742" width="10.42578125" style="7" customWidth="1"/>
    <col min="12743" max="12743" width="0.85546875" style="7" customWidth="1"/>
    <col min="12744" max="12744" width="11.7109375" style="7" bestFit="1" customWidth="1"/>
    <col min="12745" max="12745" width="1" style="7" customWidth="1"/>
    <col min="12746" max="12746" width="11.28515625" style="7" bestFit="1" customWidth="1"/>
    <col min="12747" max="12747" width="1" style="7" customWidth="1"/>
    <col min="12748" max="12750" width="7" style="7" bestFit="1" customWidth="1"/>
    <col min="12751" max="12751" width="1" style="7" customWidth="1"/>
    <col min="12752" max="12752" width="8.42578125" style="7" customWidth="1"/>
    <col min="12753" max="12754" width="7" style="7" bestFit="1" customWidth="1"/>
    <col min="12755" max="12755" width="1" style="7" customWidth="1"/>
    <col min="12756" max="12756" width="12.140625" style="7" bestFit="1" customWidth="1"/>
    <col min="12757" max="12990" width="9.140625" style="7"/>
    <col min="12991" max="12991" width="13.85546875" style="7" customWidth="1"/>
    <col min="12992" max="12992" width="8.5703125" style="7" customWidth="1"/>
    <col min="12993" max="12993" width="1" style="7" customWidth="1"/>
    <col min="12994" max="12994" width="9.85546875" style="7" customWidth="1"/>
    <col min="12995" max="12995" width="0.85546875" style="7" customWidth="1"/>
    <col min="12996" max="12996" width="9.140625" style="7"/>
    <col min="12997" max="12997" width="1" style="7" customWidth="1"/>
    <col min="12998" max="12998" width="10.42578125" style="7" customWidth="1"/>
    <col min="12999" max="12999" width="0.85546875" style="7" customWidth="1"/>
    <col min="13000" max="13000" width="11.7109375" style="7" bestFit="1" customWidth="1"/>
    <col min="13001" max="13001" width="1" style="7" customWidth="1"/>
    <col min="13002" max="13002" width="11.28515625" style="7" bestFit="1" customWidth="1"/>
    <col min="13003" max="13003" width="1" style="7" customWidth="1"/>
    <col min="13004" max="13006" width="7" style="7" bestFit="1" customWidth="1"/>
    <col min="13007" max="13007" width="1" style="7" customWidth="1"/>
    <col min="13008" max="13008" width="8.42578125" style="7" customWidth="1"/>
    <col min="13009" max="13010" width="7" style="7" bestFit="1" customWidth="1"/>
    <col min="13011" max="13011" width="1" style="7" customWidth="1"/>
    <col min="13012" max="13012" width="12.140625" style="7" bestFit="1" customWidth="1"/>
    <col min="13013" max="13246" width="9.140625" style="7"/>
    <col min="13247" max="13247" width="13.85546875" style="7" customWidth="1"/>
    <col min="13248" max="13248" width="8.5703125" style="7" customWidth="1"/>
    <col min="13249" max="13249" width="1" style="7" customWidth="1"/>
    <col min="13250" max="13250" width="9.85546875" style="7" customWidth="1"/>
    <col min="13251" max="13251" width="0.85546875" style="7" customWidth="1"/>
    <col min="13252" max="13252" width="9.140625" style="7"/>
    <col min="13253" max="13253" width="1" style="7" customWidth="1"/>
    <col min="13254" max="13254" width="10.42578125" style="7" customWidth="1"/>
    <col min="13255" max="13255" width="0.85546875" style="7" customWidth="1"/>
    <col min="13256" max="13256" width="11.7109375" style="7" bestFit="1" customWidth="1"/>
    <col min="13257" max="13257" width="1" style="7" customWidth="1"/>
    <col min="13258" max="13258" width="11.28515625" style="7" bestFit="1" customWidth="1"/>
    <col min="13259" max="13259" width="1" style="7" customWidth="1"/>
    <col min="13260" max="13262" width="7" style="7" bestFit="1" customWidth="1"/>
    <col min="13263" max="13263" width="1" style="7" customWidth="1"/>
    <col min="13264" max="13264" width="8.42578125" style="7" customWidth="1"/>
    <col min="13265" max="13266" width="7" style="7" bestFit="1" customWidth="1"/>
    <col min="13267" max="13267" width="1" style="7" customWidth="1"/>
    <col min="13268" max="13268" width="12.140625" style="7" bestFit="1" customWidth="1"/>
    <col min="13269" max="13502" width="9.140625" style="7"/>
    <col min="13503" max="13503" width="13.85546875" style="7" customWidth="1"/>
    <col min="13504" max="13504" width="8.5703125" style="7" customWidth="1"/>
    <col min="13505" max="13505" width="1" style="7" customWidth="1"/>
    <col min="13506" max="13506" width="9.85546875" style="7" customWidth="1"/>
    <col min="13507" max="13507" width="0.85546875" style="7" customWidth="1"/>
    <col min="13508" max="13508" width="9.140625" style="7"/>
    <col min="13509" max="13509" width="1" style="7" customWidth="1"/>
    <col min="13510" max="13510" width="10.42578125" style="7" customWidth="1"/>
    <col min="13511" max="13511" width="0.85546875" style="7" customWidth="1"/>
    <col min="13512" max="13512" width="11.7109375" style="7" bestFit="1" customWidth="1"/>
    <col min="13513" max="13513" width="1" style="7" customWidth="1"/>
    <col min="13514" max="13514" width="11.28515625" style="7" bestFit="1" customWidth="1"/>
    <col min="13515" max="13515" width="1" style="7" customWidth="1"/>
    <col min="13516" max="13518" width="7" style="7" bestFit="1" customWidth="1"/>
    <col min="13519" max="13519" width="1" style="7" customWidth="1"/>
    <col min="13520" max="13520" width="8.42578125" style="7" customWidth="1"/>
    <col min="13521" max="13522" width="7" style="7" bestFit="1" customWidth="1"/>
    <col min="13523" max="13523" width="1" style="7" customWidth="1"/>
    <col min="13524" max="13524" width="12.140625" style="7" bestFit="1" customWidth="1"/>
    <col min="13525" max="13758" width="9.140625" style="7"/>
    <col min="13759" max="13759" width="13.85546875" style="7" customWidth="1"/>
    <col min="13760" max="13760" width="8.5703125" style="7" customWidth="1"/>
    <col min="13761" max="13761" width="1" style="7" customWidth="1"/>
    <col min="13762" max="13762" width="9.85546875" style="7" customWidth="1"/>
    <col min="13763" max="13763" width="0.85546875" style="7" customWidth="1"/>
    <col min="13764" max="13764" width="9.140625" style="7"/>
    <col min="13765" max="13765" width="1" style="7" customWidth="1"/>
    <col min="13766" max="13766" width="10.42578125" style="7" customWidth="1"/>
    <col min="13767" max="13767" width="0.85546875" style="7" customWidth="1"/>
    <col min="13768" max="13768" width="11.7109375" style="7" bestFit="1" customWidth="1"/>
    <col min="13769" max="13769" width="1" style="7" customWidth="1"/>
    <col min="13770" max="13770" width="11.28515625" style="7" bestFit="1" customWidth="1"/>
    <col min="13771" max="13771" width="1" style="7" customWidth="1"/>
    <col min="13772" max="13774" width="7" style="7" bestFit="1" customWidth="1"/>
    <col min="13775" max="13775" width="1" style="7" customWidth="1"/>
    <col min="13776" max="13776" width="8.42578125" style="7" customWidth="1"/>
    <col min="13777" max="13778" width="7" style="7" bestFit="1" customWidth="1"/>
    <col min="13779" max="13779" width="1" style="7" customWidth="1"/>
    <col min="13780" max="13780" width="12.140625" style="7" bestFit="1" customWidth="1"/>
    <col min="13781" max="14014" width="9.140625" style="7"/>
    <col min="14015" max="14015" width="13.85546875" style="7" customWidth="1"/>
    <col min="14016" max="14016" width="8.5703125" style="7" customWidth="1"/>
    <col min="14017" max="14017" width="1" style="7" customWidth="1"/>
    <col min="14018" max="14018" width="9.85546875" style="7" customWidth="1"/>
    <col min="14019" max="14019" width="0.85546875" style="7" customWidth="1"/>
    <col min="14020" max="14020" width="9.140625" style="7"/>
    <col min="14021" max="14021" width="1" style="7" customWidth="1"/>
    <col min="14022" max="14022" width="10.42578125" style="7" customWidth="1"/>
    <col min="14023" max="14023" width="0.85546875" style="7" customWidth="1"/>
    <col min="14024" max="14024" width="11.7109375" style="7" bestFit="1" customWidth="1"/>
    <col min="14025" max="14025" width="1" style="7" customWidth="1"/>
    <col min="14026" max="14026" width="11.28515625" style="7" bestFit="1" customWidth="1"/>
    <col min="14027" max="14027" width="1" style="7" customWidth="1"/>
    <col min="14028" max="14030" width="7" style="7" bestFit="1" customWidth="1"/>
    <col min="14031" max="14031" width="1" style="7" customWidth="1"/>
    <col min="14032" max="14032" width="8.42578125" style="7" customWidth="1"/>
    <col min="14033" max="14034" width="7" style="7" bestFit="1" customWidth="1"/>
    <col min="14035" max="14035" width="1" style="7" customWidth="1"/>
    <col min="14036" max="14036" width="12.140625" style="7" bestFit="1" customWidth="1"/>
    <col min="14037" max="14270" width="9.140625" style="7"/>
    <col min="14271" max="14271" width="13.85546875" style="7" customWidth="1"/>
    <col min="14272" max="14272" width="8.5703125" style="7" customWidth="1"/>
    <col min="14273" max="14273" width="1" style="7" customWidth="1"/>
    <col min="14274" max="14274" width="9.85546875" style="7" customWidth="1"/>
    <col min="14275" max="14275" width="0.85546875" style="7" customWidth="1"/>
    <col min="14276" max="14276" width="9.140625" style="7"/>
    <col min="14277" max="14277" width="1" style="7" customWidth="1"/>
    <col min="14278" max="14278" width="10.42578125" style="7" customWidth="1"/>
    <col min="14279" max="14279" width="0.85546875" style="7" customWidth="1"/>
    <col min="14280" max="14280" width="11.7109375" style="7" bestFit="1" customWidth="1"/>
    <col min="14281" max="14281" width="1" style="7" customWidth="1"/>
    <col min="14282" max="14282" width="11.28515625" style="7" bestFit="1" customWidth="1"/>
    <col min="14283" max="14283" width="1" style="7" customWidth="1"/>
    <col min="14284" max="14286" width="7" style="7" bestFit="1" customWidth="1"/>
    <col min="14287" max="14287" width="1" style="7" customWidth="1"/>
    <col min="14288" max="14288" width="8.42578125" style="7" customWidth="1"/>
    <col min="14289" max="14290" width="7" style="7" bestFit="1" customWidth="1"/>
    <col min="14291" max="14291" width="1" style="7" customWidth="1"/>
    <col min="14292" max="14292" width="12.140625" style="7" bestFit="1" customWidth="1"/>
    <col min="14293" max="14526" width="9.140625" style="7"/>
    <col min="14527" max="14527" width="13.85546875" style="7" customWidth="1"/>
    <col min="14528" max="14528" width="8.5703125" style="7" customWidth="1"/>
    <col min="14529" max="14529" width="1" style="7" customWidth="1"/>
    <col min="14530" max="14530" width="9.85546875" style="7" customWidth="1"/>
    <col min="14531" max="14531" width="0.85546875" style="7" customWidth="1"/>
    <col min="14532" max="14532" width="9.140625" style="7"/>
    <col min="14533" max="14533" width="1" style="7" customWidth="1"/>
    <col min="14534" max="14534" width="10.42578125" style="7" customWidth="1"/>
    <col min="14535" max="14535" width="0.85546875" style="7" customWidth="1"/>
    <col min="14536" max="14536" width="11.7109375" style="7" bestFit="1" customWidth="1"/>
    <col min="14537" max="14537" width="1" style="7" customWidth="1"/>
    <col min="14538" max="14538" width="11.28515625" style="7" bestFit="1" customWidth="1"/>
    <col min="14539" max="14539" width="1" style="7" customWidth="1"/>
    <col min="14540" max="14542" width="7" style="7" bestFit="1" customWidth="1"/>
    <col min="14543" max="14543" width="1" style="7" customWidth="1"/>
    <col min="14544" max="14544" width="8.42578125" style="7" customWidth="1"/>
    <col min="14545" max="14546" width="7" style="7" bestFit="1" customWidth="1"/>
    <col min="14547" max="14547" width="1" style="7" customWidth="1"/>
    <col min="14548" max="14548" width="12.140625" style="7" bestFit="1" customWidth="1"/>
    <col min="14549" max="14782" width="9.140625" style="7"/>
    <col min="14783" max="14783" width="13.85546875" style="7" customWidth="1"/>
    <col min="14784" max="14784" width="8.5703125" style="7" customWidth="1"/>
    <col min="14785" max="14785" width="1" style="7" customWidth="1"/>
    <col min="14786" max="14786" width="9.85546875" style="7" customWidth="1"/>
    <col min="14787" max="14787" width="0.85546875" style="7" customWidth="1"/>
    <col min="14788" max="14788" width="9.140625" style="7"/>
    <col min="14789" max="14789" width="1" style="7" customWidth="1"/>
    <col min="14790" max="14790" width="10.42578125" style="7" customWidth="1"/>
    <col min="14791" max="14791" width="0.85546875" style="7" customWidth="1"/>
    <col min="14792" max="14792" width="11.7109375" style="7" bestFit="1" customWidth="1"/>
    <col min="14793" max="14793" width="1" style="7" customWidth="1"/>
    <col min="14794" max="14794" width="11.28515625" style="7" bestFit="1" customWidth="1"/>
    <col min="14795" max="14795" width="1" style="7" customWidth="1"/>
    <col min="14796" max="14798" width="7" style="7" bestFit="1" customWidth="1"/>
    <col min="14799" max="14799" width="1" style="7" customWidth="1"/>
    <col min="14800" max="14800" width="8.42578125" style="7" customWidth="1"/>
    <col min="14801" max="14802" width="7" style="7" bestFit="1" customWidth="1"/>
    <col min="14803" max="14803" width="1" style="7" customWidth="1"/>
    <col min="14804" max="14804" width="12.140625" style="7" bestFit="1" customWidth="1"/>
    <col min="14805" max="15038" width="9.140625" style="7"/>
    <col min="15039" max="15039" width="13.85546875" style="7" customWidth="1"/>
    <col min="15040" max="15040" width="8.5703125" style="7" customWidth="1"/>
    <col min="15041" max="15041" width="1" style="7" customWidth="1"/>
    <col min="15042" max="15042" width="9.85546875" style="7" customWidth="1"/>
    <col min="15043" max="15043" width="0.85546875" style="7" customWidth="1"/>
    <col min="15044" max="15044" width="9.140625" style="7"/>
    <col min="15045" max="15045" width="1" style="7" customWidth="1"/>
    <col min="15046" max="15046" width="10.42578125" style="7" customWidth="1"/>
    <col min="15047" max="15047" width="0.85546875" style="7" customWidth="1"/>
    <col min="15048" max="15048" width="11.7109375" style="7" bestFit="1" customWidth="1"/>
    <col min="15049" max="15049" width="1" style="7" customWidth="1"/>
    <col min="15050" max="15050" width="11.28515625" style="7" bestFit="1" customWidth="1"/>
    <col min="15051" max="15051" width="1" style="7" customWidth="1"/>
    <col min="15052" max="15054" width="7" style="7" bestFit="1" customWidth="1"/>
    <col min="15055" max="15055" width="1" style="7" customWidth="1"/>
    <col min="15056" max="15056" width="8.42578125" style="7" customWidth="1"/>
    <col min="15057" max="15058" width="7" style="7" bestFit="1" customWidth="1"/>
    <col min="15059" max="15059" width="1" style="7" customWidth="1"/>
    <col min="15060" max="15060" width="12.140625" style="7" bestFit="1" customWidth="1"/>
    <col min="15061" max="15294" width="9.140625" style="7"/>
    <col min="15295" max="15295" width="13.85546875" style="7" customWidth="1"/>
    <col min="15296" max="15296" width="8.5703125" style="7" customWidth="1"/>
    <col min="15297" max="15297" width="1" style="7" customWidth="1"/>
    <col min="15298" max="15298" width="9.85546875" style="7" customWidth="1"/>
    <col min="15299" max="15299" width="0.85546875" style="7" customWidth="1"/>
    <col min="15300" max="15300" width="9.140625" style="7"/>
    <col min="15301" max="15301" width="1" style="7" customWidth="1"/>
    <col min="15302" max="15302" width="10.42578125" style="7" customWidth="1"/>
    <col min="15303" max="15303" width="0.85546875" style="7" customWidth="1"/>
    <col min="15304" max="15304" width="11.7109375" style="7" bestFit="1" customWidth="1"/>
    <col min="15305" max="15305" width="1" style="7" customWidth="1"/>
    <col min="15306" max="15306" width="11.28515625" style="7" bestFit="1" customWidth="1"/>
    <col min="15307" max="15307" width="1" style="7" customWidth="1"/>
    <col min="15308" max="15310" width="7" style="7" bestFit="1" customWidth="1"/>
    <col min="15311" max="15311" width="1" style="7" customWidth="1"/>
    <col min="15312" max="15312" width="8.42578125" style="7" customWidth="1"/>
    <col min="15313" max="15314" width="7" style="7" bestFit="1" customWidth="1"/>
    <col min="15315" max="15315" width="1" style="7" customWidth="1"/>
    <col min="15316" max="15316" width="12.140625" style="7" bestFit="1" customWidth="1"/>
    <col min="15317" max="15550" width="9.140625" style="7"/>
    <col min="15551" max="15551" width="13.85546875" style="7" customWidth="1"/>
    <col min="15552" max="15552" width="8.5703125" style="7" customWidth="1"/>
    <col min="15553" max="15553" width="1" style="7" customWidth="1"/>
    <col min="15554" max="15554" width="9.85546875" style="7" customWidth="1"/>
    <col min="15555" max="15555" width="0.85546875" style="7" customWidth="1"/>
    <col min="15556" max="15556" width="9.140625" style="7"/>
    <col min="15557" max="15557" width="1" style="7" customWidth="1"/>
    <col min="15558" max="15558" width="10.42578125" style="7" customWidth="1"/>
    <col min="15559" max="15559" width="0.85546875" style="7" customWidth="1"/>
    <col min="15560" max="15560" width="11.7109375" style="7" bestFit="1" customWidth="1"/>
    <col min="15561" max="15561" width="1" style="7" customWidth="1"/>
    <col min="15562" max="15562" width="11.28515625" style="7" bestFit="1" customWidth="1"/>
    <col min="15563" max="15563" width="1" style="7" customWidth="1"/>
    <col min="15564" max="15566" width="7" style="7" bestFit="1" customWidth="1"/>
    <col min="15567" max="15567" width="1" style="7" customWidth="1"/>
    <col min="15568" max="15568" width="8.42578125" style="7" customWidth="1"/>
    <col min="15569" max="15570" width="7" style="7" bestFit="1" customWidth="1"/>
    <col min="15571" max="15571" width="1" style="7" customWidth="1"/>
    <col min="15572" max="15572" width="12.140625" style="7" bestFit="1" customWidth="1"/>
    <col min="15573" max="15806" width="9.140625" style="7"/>
    <col min="15807" max="15807" width="13.85546875" style="7" customWidth="1"/>
    <col min="15808" max="15808" width="8.5703125" style="7" customWidth="1"/>
    <col min="15809" max="15809" width="1" style="7" customWidth="1"/>
    <col min="15810" max="15810" width="9.85546875" style="7" customWidth="1"/>
    <col min="15811" max="15811" width="0.85546875" style="7" customWidth="1"/>
    <col min="15812" max="15812" width="9.140625" style="7"/>
    <col min="15813" max="15813" width="1" style="7" customWidth="1"/>
    <col min="15814" max="15814" width="10.42578125" style="7" customWidth="1"/>
    <col min="15815" max="15815" width="0.85546875" style="7" customWidth="1"/>
    <col min="15816" max="15816" width="11.7109375" style="7" bestFit="1" customWidth="1"/>
    <col min="15817" max="15817" width="1" style="7" customWidth="1"/>
    <col min="15818" max="15818" width="11.28515625" style="7" bestFit="1" customWidth="1"/>
    <col min="15819" max="15819" width="1" style="7" customWidth="1"/>
    <col min="15820" max="15822" width="7" style="7" bestFit="1" customWidth="1"/>
    <col min="15823" max="15823" width="1" style="7" customWidth="1"/>
    <col min="15824" max="15824" width="8.42578125" style="7" customWidth="1"/>
    <col min="15825" max="15826" width="7" style="7" bestFit="1" customWidth="1"/>
    <col min="15827" max="15827" width="1" style="7" customWidth="1"/>
    <col min="15828" max="15828" width="12.140625" style="7" bestFit="1" customWidth="1"/>
    <col min="15829" max="16062" width="9.140625" style="7"/>
    <col min="16063" max="16063" width="13.85546875" style="7" customWidth="1"/>
    <col min="16064" max="16064" width="8.5703125" style="7" customWidth="1"/>
    <col min="16065" max="16065" width="1" style="7" customWidth="1"/>
    <col min="16066" max="16066" width="9.85546875" style="7" customWidth="1"/>
    <col min="16067" max="16067" width="0.85546875" style="7" customWidth="1"/>
    <col min="16068" max="16068" width="9.140625" style="7"/>
    <col min="16069" max="16069" width="1" style="7" customWidth="1"/>
    <col min="16070" max="16070" width="10.42578125" style="7" customWidth="1"/>
    <col min="16071" max="16071" width="0.85546875" style="7" customWidth="1"/>
    <col min="16072" max="16072" width="11.7109375" style="7" bestFit="1" customWidth="1"/>
    <col min="16073" max="16073" width="1" style="7" customWidth="1"/>
    <col min="16074" max="16074" width="11.28515625" style="7" bestFit="1" customWidth="1"/>
    <col min="16075" max="16075" width="1" style="7" customWidth="1"/>
    <col min="16076" max="16078" width="7" style="7" bestFit="1" customWidth="1"/>
    <col min="16079" max="16079" width="1" style="7" customWidth="1"/>
    <col min="16080" max="16080" width="8.42578125" style="7" customWidth="1"/>
    <col min="16081" max="16082" width="7" style="7" bestFit="1" customWidth="1"/>
    <col min="16083" max="16083" width="1" style="7" customWidth="1"/>
    <col min="16084" max="16084" width="12.140625" style="7" bestFit="1" customWidth="1"/>
    <col min="16085" max="16384" width="9.140625" style="7"/>
  </cols>
  <sheetData>
    <row r="1" spans="1:31" ht="14.25" x14ac:dyDescent="0.2">
      <c r="A1" s="69" t="s">
        <v>125</v>
      </c>
      <c r="E1" s="7"/>
      <c r="Q1" s="7"/>
      <c r="Y1" s="138"/>
      <c r="AA1" s="138"/>
      <c r="AC1" s="138"/>
      <c r="AE1" s="138"/>
    </row>
    <row r="2" spans="1:31" ht="21" customHeight="1" x14ac:dyDescent="0.2">
      <c r="A2" s="70" t="s">
        <v>126</v>
      </c>
      <c r="B2" s="5"/>
      <c r="C2" s="5"/>
      <c r="D2" s="5"/>
      <c r="E2" s="5"/>
      <c r="F2" s="48"/>
      <c r="G2" s="48"/>
      <c r="H2" s="48"/>
      <c r="I2" s="48"/>
      <c r="J2" s="48"/>
      <c r="K2" s="48"/>
      <c r="L2" s="48"/>
      <c r="M2" s="48"/>
      <c r="N2" s="48"/>
      <c r="O2" s="48"/>
      <c r="P2" s="48"/>
      <c r="Q2" s="5"/>
      <c r="Y2" s="138"/>
      <c r="AA2" s="138"/>
      <c r="AC2" s="138"/>
      <c r="AE2" s="138"/>
    </row>
    <row r="3" spans="1:31" ht="36.75" customHeight="1" x14ac:dyDescent="0.2">
      <c r="A3" s="8"/>
      <c r="B3" s="9" t="s">
        <v>12</v>
      </c>
      <c r="C3" s="28"/>
      <c r="D3" s="9" t="s">
        <v>7</v>
      </c>
      <c r="E3" s="8"/>
      <c r="F3" s="270" t="s">
        <v>15</v>
      </c>
      <c r="G3" s="270"/>
      <c r="H3" s="270"/>
      <c r="I3" s="270"/>
      <c r="J3" s="270"/>
      <c r="K3" s="53"/>
      <c r="L3" s="270" t="s">
        <v>16</v>
      </c>
      <c r="M3" s="270"/>
      <c r="N3" s="270"/>
      <c r="O3" s="270"/>
      <c r="P3" s="270"/>
      <c r="Q3" s="13"/>
      <c r="Y3" s="138"/>
      <c r="AA3" s="138"/>
      <c r="AC3" s="138"/>
      <c r="AE3" s="138"/>
    </row>
    <row r="4" spans="1:31" ht="80.25" customHeight="1" x14ac:dyDescent="0.2">
      <c r="A4" s="15" t="s">
        <v>11</v>
      </c>
      <c r="B4" s="17" t="s">
        <v>26</v>
      </c>
      <c r="C4" s="26"/>
      <c r="D4" s="17" t="s">
        <v>26</v>
      </c>
      <c r="E4" s="16"/>
      <c r="F4" s="51" t="s">
        <v>72</v>
      </c>
      <c r="G4" s="185"/>
      <c r="H4" s="51" t="s">
        <v>19</v>
      </c>
      <c r="I4" s="185"/>
      <c r="J4" s="110" t="s">
        <v>152</v>
      </c>
      <c r="K4" s="51"/>
      <c r="L4" s="51" t="s">
        <v>72</v>
      </c>
      <c r="M4" s="185"/>
      <c r="N4" s="51" t="s">
        <v>19</v>
      </c>
      <c r="O4" s="185"/>
      <c r="P4" s="110" t="s">
        <v>152</v>
      </c>
      <c r="Q4" s="26"/>
      <c r="Y4" s="138"/>
      <c r="AA4" s="138"/>
      <c r="AC4" s="138"/>
      <c r="AE4" s="138"/>
    </row>
    <row r="5" spans="1:31" ht="15" customHeight="1" x14ac:dyDescent="0.2">
      <c r="A5" s="13" t="s">
        <v>17</v>
      </c>
      <c r="B5" s="139">
        <v>22782862</v>
      </c>
      <c r="C5" s="140" t="s">
        <v>3</v>
      </c>
      <c r="D5" s="140">
        <v>38793224</v>
      </c>
      <c r="E5" s="140" t="s">
        <v>3</v>
      </c>
      <c r="F5" s="105">
        <v>13.7188</v>
      </c>
      <c r="G5" s="149" t="s">
        <v>3</v>
      </c>
      <c r="H5" s="105">
        <v>1.3331</v>
      </c>
      <c r="I5" s="149" t="s">
        <v>3</v>
      </c>
      <c r="J5" s="105">
        <v>31.137599999999999</v>
      </c>
      <c r="K5" s="105" t="s">
        <v>3</v>
      </c>
      <c r="L5" s="105">
        <v>23.359400000000001</v>
      </c>
      <c r="M5" s="149" t="s">
        <v>3</v>
      </c>
      <c r="N5" s="105">
        <v>2.27</v>
      </c>
      <c r="O5" s="149" t="s">
        <v>3</v>
      </c>
      <c r="P5" s="105">
        <v>53.019199999999998</v>
      </c>
      <c r="Q5" s="142"/>
      <c r="R5" s="138"/>
      <c r="Y5" s="209"/>
      <c r="AA5" s="209"/>
      <c r="AC5" s="209"/>
      <c r="AE5" s="209"/>
    </row>
    <row r="6" spans="1:31" ht="22.5" x14ac:dyDescent="0.2">
      <c r="A6" s="123" t="s">
        <v>57</v>
      </c>
      <c r="B6" s="139">
        <v>12282373</v>
      </c>
      <c r="C6" s="139" t="s">
        <v>3</v>
      </c>
      <c r="D6" s="139">
        <v>23552197</v>
      </c>
      <c r="E6" s="139" t="s">
        <v>3</v>
      </c>
      <c r="F6" s="152">
        <v>14.237500000000001</v>
      </c>
      <c r="G6" s="148" t="s">
        <v>3</v>
      </c>
      <c r="H6" s="152">
        <v>1.7136</v>
      </c>
      <c r="I6" s="148" t="s">
        <v>3</v>
      </c>
      <c r="J6" s="244">
        <v>19.547000000000001</v>
      </c>
      <c r="K6" s="152" t="s">
        <v>3</v>
      </c>
      <c r="L6" s="152">
        <v>27.301200000000001</v>
      </c>
      <c r="M6" s="148" t="s">
        <v>3</v>
      </c>
      <c r="N6" s="152">
        <v>3.286</v>
      </c>
      <c r="O6" s="148" t="s">
        <v>3</v>
      </c>
      <c r="P6" s="152">
        <v>37.482500000000002</v>
      </c>
      <c r="Q6" s="141"/>
      <c r="R6" s="138"/>
      <c r="Y6" s="209"/>
      <c r="AA6" s="209"/>
      <c r="AC6" s="209"/>
      <c r="AE6" s="209"/>
    </row>
    <row r="7" spans="1:31" x14ac:dyDescent="0.2">
      <c r="A7" s="86" t="s">
        <v>149</v>
      </c>
      <c r="B7" s="139">
        <v>4186146</v>
      </c>
      <c r="C7" s="139" t="s">
        <v>3</v>
      </c>
      <c r="D7" s="139">
        <v>2975347</v>
      </c>
      <c r="E7" s="139" t="s">
        <v>3</v>
      </c>
      <c r="F7" s="152">
        <v>12.063800000000001</v>
      </c>
      <c r="G7" s="148" t="s">
        <v>3</v>
      </c>
      <c r="H7" s="152">
        <v>2.2090000000000001</v>
      </c>
      <c r="I7" s="148" t="s">
        <v>3</v>
      </c>
      <c r="J7" s="152">
        <v>323.40440000000001</v>
      </c>
      <c r="K7" s="152" t="s">
        <v>3</v>
      </c>
      <c r="L7" s="152">
        <v>8.5745000000000005</v>
      </c>
      <c r="M7" s="148" t="s">
        <v>3</v>
      </c>
      <c r="N7" s="152">
        <v>1.5701000000000001</v>
      </c>
      <c r="O7" s="148" t="s">
        <v>3</v>
      </c>
      <c r="P7" s="152">
        <v>229.863</v>
      </c>
      <c r="Q7" s="141"/>
      <c r="R7" s="151"/>
      <c r="Y7" s="209"/>
      <c r="AA7" s="209"/>
      <c r="AC7" s="209"/>
      <c r="AE7" s="209"/>
    </row>
    <row r="8" spans="1:31" x14ac:dyDescent="0.2">
      <c r="A8" s="86" t="s">
        <v>150</v>
      </c>
      <c r="B8" s="139">
        <v>1168966</v>
      </c>
      <c r="C8" s="139" t="s">
        <v>3</v>
      </c>
      <c r="D8" s="139">
        <v>1904766</v>
      </c>
      <c r="E8" s="139" t="s">
        <v>3</v>
      </c>
      <c r="F8" s="152">
        <v>6.1642000000000001</v>
      </c>
      <c r="G8" s="148" t="s">
        <v>3</v>
      </c>
      <c r="H8" s="152">
        <v>1.4442999999999999</v>
      </c>
      <c r="I8" s="148" t="s">
        <v>3</v>
      </c>
      <c r="J8" s="152">
        <v>62.182400000000001</v>
      </c>
      <c r="K8" s="152" t="s">
        <v>3</v>
      </c>
      <c r="L8" s="152">
        <v>10.0442</v>
      </c>
      <c r="M8" s="148" t="s">
        <v>3</v>
      </c>
      <c r="N8" s="152">
        <v>2.3534000000000002</v>
      </c>
      <c r="O8" s="148" t="s">
        <v>3</v>
      </c>
      <c r="P8" s="152">
        <v>101.3227</v>
      </c>
      <c r="Q8" s="141"/>
      <c r="R8" s="138"/>
      <c r="Y8" s="209"/>
      <c r="AA8" s="209"/>
      <c r="AC8" s="209"/>
      <c r="AE8" s="209"/>
    </row>
    <row r="9" spans="1:31" x14ac:dyDescent="0.2">
      <c r="A9" s="86" t="s">
        <v>35</v>
      </c>
      <c r="B9" s="139">
        <v>4988578</v>
      </c>
      <c r="C9" s="139" t="s">
        <v>3</v>
      </c>
      <c r="D9" s="139">
        <v>9483073</v>
      </c>
      <c r="E9" s="139" t="s">
        <v>3</v>
      </c>
      <c r="F9" s="152">
        <v>20.639500000000002</v>
      </c>
      <c r="G9" s="148" t="s">
        <v>3</v>
      </c>
      <c r="H9" s="152">
        <v>0.73089999999999999</v>
      </c>
      <c r="I9" s="148" t="s">
        <v>3</v>
      </c>
      <c r="J9" s="152">
        <v>56.043300000000002</v>
      </c>
      <c r="K9" s="152" t="s">
        <v>3</v>
      </c>
      <c r="L9" s="152">
        <v>38.4512</v>
      </c>
      <c r="M9" s="148" t="s">
        <v>3</v>
      </c>
      <c r="N9" s="152">
        <v>1.3360000000000001</v>
      </c>
      <c r="O9" s="148" t="s">
        <v>3</v>
      </c>
      <c r="P9" s="152">
        <v>106.27079999999999</v>
      </c>
      <c r="Q9" s="141"/>
      <c r="R9" s="138"/>
      <c r="Y9" s="209"/>
      <c r="AA9" s="209"/>
      <c r="AC9" s="209"/>
      <c r="AE9" s="209"/>
    </row>
    <row r="10" spans="1:31" x14ac:dyDescent="0.2">
      <c r="A10" s="103" t="s">
        <v>115</v>
      </c>
      <c r="B10" s="120">
        <v>156799</v>
      </c>
      <c r="C10" s="120" t="s">
        <v>3</v>
      </c>
      <c r="D10" s="120">
        <v>877841</v>
      </c>
      <c r="E10" s="120" t="s">
        <v>3</v>
      </c>
      <c r="F10" s="206">
        <v>11.5463</v>
      </c>
      <c r="G10" s="132" t="s">
        <v>3</v>
      </c>
      <c r="H10" s="207">
        <v>2.1265000000000001</v>
      </c>
      <c r="I10" s="132" t="s">
        <v>3</v>
      </c>
      <c r="J10" s="207">
        <v>90.845299999999995</v>
      </c>
      <c r="K10" s="206" t="s">
        <v>3</v>
      </c>
      <c r="L10" s="206">
        <v>64.642200000000003</v>
      </c>
      <c r="M10" s="132" t="s">
        <v>3</v>
      </c>
      <c r="N10" s="207">
        <v>11.9054</v>
      </c>
      <c r="O10" s="132" t="s">
        <v>3</v>
      </c>
      <c r="P10" s="207">
        <v>508.5985</v>
      </c>
      <c r="Q10" s="142"/>
      <c r="R10" s="138"/>
      <c r="Y10" s="209"/>
      <c r="AA10" s="209"/>
      <c r="AC10" s="209"/>
      <c r="AE10" s="209"/>
    </row>
    <row r="11" spans="1:31" s="138" customFormat="1" ht="38.25" customHeight="1" x14ac:dyDescent="0.2">
      <c r="A11" s="268" t="s">
        <v>172</v>
      </c>
      <c r="B11" s="268"/>
      <c r="C11" s="268"/>
      <c r="D11" s="268"/>
      <c r="E11" s="268"/>
      <c r="F11" s="268"/>
      <c r="G11" s="268"/>
      <c r="H11" s="268"/>
      <c r="I11" s="268"/>
      <c r="J11" s="268"/>
      <c r="K11" s="268"/>
      <c r="L11" s="268"/>
      <c r="M11" s="268"/>
      <c r="N11" s="268"/>
      <c r="O11" s="268"/>
      <c r="P11" s="268"/>
      <c r="Q11" s="142"/>
      <c r="Y11" s="209"/>
      <c r="AA11" s="209"/>
      <c r="AC11" s="209"/>
      <c r="AE11" s="209"/>
    </row>
    <row r="12" spans="1:31" s="73" customFormat="1" ht="47.25" customHeight="1" x14ac:dyDescent="0.2">
      <c r="A12" s="271" t="s">
        <v>169</v>
      </c>
      <c r="B12" s="271"/>
      <c r="C12" s="271"/>
      <c r="D12" s="271"/>
      <c r="E12" s="271"/>
      <c r="F12" s="271"/>
      <c r="G12" s="271"/>
      <c r="H12" s="271"/>
      <c r="I12" s="271"/>
      <c r="J12" s="271"/>
      <c r="K12" s="271"/>
      <c r="L12" s="271"/>
      <c r="M12" s="271"/>
      <c r="N12" s="271"/>
      <c r="O12" s="271"/>
      <c r="P12" s="271"/>
      <c r="Q12" s="208"/>
      <c r="R12" s="6"/>
      <c r="S12" s="72"/>
      <c r="Y12" s="209"/>
      <c r="AA12" s="209"/>
      <c r="AC12" s="209"/>
      <c r="AE12" s="209"/>
    </row>
    <row r="13" spans="1:31" ht="30" customHeight="1" x14ac:dyDescent="0.2">
      <c r="A13" s="262"/>
      <c r="B13" s="262"/>
      <c r="C13" s="262"/>
      <c r="D13" s="262"/>
      <c r="E13" s="262"/>
      <c r="F13" s="262"/>
      <c r="G13" s="262"/>
      <c r="H13" s="262"/>
      <c r="I13" s="262"/>
      <c r="J13" s="262"/>
      <c r="K13" s="262"/>
      <c r="L13" s="262"/>
      <c r="M13" s="262"/>
      <c r="N13" s="262"/>
      <c r="O13" s="262"/>
      <c r="P13" s="262"/>
      <c r="Q13" s="208"/>
      <c r="R13" s="6"/>
      <c r="S13" s="6"/>
      <c r="Y13" s="209"/>
      <c r="AA13" s="209"/>
      <c r="AC13" s="209"/>
      <c r="AE13" s="209"/>
    </row>
    <row r="14" spans="1:31" x14ac:dyDescent="0.2">
      <c r="A14" s="6"/>
      <c r="B14" s="6"/>
      <c r="C14" s="6"/>
      <c r="D14" s="6"/>
      <c r="E14" s="46"/>
      <c r="F14" s="46"/>
      <c r="G14" s="46"/>
      <c r="H14" s="46"/>
      <c r="I14" s="46"/>
      <c r="J14" s="46"/>
      <c r="K14" s="46"/>
      <c r="L14" s="46"/>
      <c r="M14" s="46"/>
      <c r="N14" s="46"/>
      <c r="O14" s="46"/>
      <c r="P14" s="46"/>
      <c r="Q14" s="46"/>
      <c r="R14" s="6"/>
      <c r="S14" s="6"/>
      <c r="Y14" s="209"/>
      <c r="AA14" s="209"/>
      <c r="AC14" s="209"/>
      <c r="AE14" s="209"/>
    </row>
    <row r="15" spans="1:31" x14ac:dyDescent="0.2">
      <c r="S15" s="6"/>
      <c r="Y15" s="209"/>
      <c r="AA15" s="209"/>
      <c r="AC15" s="209"/>
      <c r="AE15" s="209"/>
    </row>
    <row r="16" spans="1:31" x14ac:dyDescent="0.2">
      <c r="Y16" s="209"/>
      <c r="AA16" s="209"/>
      <c r="AC16" s="209"/>
      <c r="AE16" s="209"/>
    </row>
    <row r="17" spans="25:31" x14ac:dyDescent="0.2">
      <c r="Y17" s="209"/>
      <c r="AA17" s="209"/>
      <c r="AC17" s="209"/>
      <c r="AE17" s="209"/>
    </row>
    <row r="18" spans="25:31" x14ac:dyDescent="0.2">
      <c r="Y18" s="209"/>
      <c r="AA18" s="209"/>
      <c r="AC18" s="209"/>
      <c r="AE18" s="209"/>
    </row>
    <row r="19" spans="25:31" x14ac:dyDescent="0.2">
      <c r="Y19" s="209"/>
      <c r="AA19" s="209"/>
      <c r="AC19" s="209"/>
      <c r="AE19" s="209"/>
    </row>
    <row r="20" spans="25:31" x14ac:dyDescent="0.2">
      <c r="Y20" s="209"/>
      <c r="AA20" s="209"/>
      <c r="AC20" s="209"/>
      <c r="AE20" s="209"/>
    </row>
    <row r="21" spans="25:31" x14ac:dyDescent="0.2">
      <c r="Y21" s="209"/>
      <c r="AA21" s="209"/>
      <c r="AC21" s="209"/>
      <c r="AE21" s="209"/>
    </row>
    <row r="22" spans="25:31" x14ac:dyDescent="0.2">
      <c r="Y22" s="209"/>
      <c r="AA22" s="209"/>
      <c r="AC22" s="209"/>
      <c r="AE22" s="209"/>
    </row>
    <row r="23" spans="25:31" x14ac:dyDescent="0.2">
      <c r="Y23" s="209"/>
      <c r="AA23" s="209"/>
      <c r="AC23" s="209"/>
      <c r="AE23" s="209"/>
    </row>
    <row r="24" spans="25:31" x14ac:dyDescent="0.2">
      <c r="Y24" s="209"/>
      <c r="AA24" s="209"/>
      <c r="AC24" s="209"/>
      <c r="AE24" s="209"/>
    </row>
    <row r="25" spans="25:31" x14ac:dyDescent="0.2">
      <c r="Y25" s="209"/>
      <c r="AA25" s="209"/>
      <c r="AC25" s="209"/>
      <c r="AE25" s="209"/>
    </row>
    <row r="26" spans="25:31" x14ac:dyDescent="0.2">
      <c r="Y26" s="209"/>
      <c r="AA26" s="209"/>
      <c r="AC26" s="209"/>
      <c r="AE26" s="209"/>
    </row>
    <row r="27" spans="25:31" x14ac:dyDescent="0.2">
      <c r="Y27" s="209"/>
      <c r="AA27" s="209"/>
      <c r="AC27" s="209"/>
      <c r="AE27" s="209"/>
    </row>
  </sheetData>
  <mergeCells count="5">
    <mergeCell ref="F3:J3"/>
    <mergeCell ref="L3:P3"/>
    <mergeCell ref="A11:P11"/>
    <mergeCell ref="A12:P12"/>
    <mergeCell ref="A13:P13"/>
  </mergeCells>
  <conditionalFormatting sqref="Y5:Y7">
    <cfRule type="colorScale" priority="7">
      <colorScale>
        <cfvo type="min"/>
        <cfvo type="percentile" val="50"/>
        <cfvo type="max"/>
        <color rgb="FF63BE7B"/>
        <color rgb="FFFFEB84"/>
        <color rgb="FFF8696B"/>
      </colorScale>
    </cfRule>
  </conditionalFormatting>
  <conditionalFormatting sqref="AA5:AA7">
    <cfRule type="colorScale" priority="5">
      <colorScale>
        <cfvo type="min"/>
        <cfvo type="percentile" val="50"/>
        <cfvo type="max"/>
        <color rgb="FF63BE7B"/>
        <color rgb="FFFFEB84"/>
        <color rgb="FFF8696B"/>
      </colorScale>
    </cfRule>
  </conditionalFormatting>
  <conditionalFormatting sqref="AC5:AC7">
    <cfRule type="colorScale" priority="3">
      <colorScale>
        <cfvo type="min"/>
        <cfvo type="percentile" val="50"/>
        <cfvo type="max"/>
        <color rgb="FF63BE7B"/>
        <color rgb="FFFFEB84"/>
        <color rgb="FFF8696B"/>
      </colorScale>
    </cfRule>
  </conditionalFormatting>
  <conditionalFormatting sqref="AE5:AE7">
    <cfRule type="colorScale" priority="1">
      <colorScale>
        <cfvo type="min"/>
        <cfvo type="percentile" val="50"/>
        <cfvo type="max"/>
        <color rgb="FF63BE7B"/>
        <color rgb="FFFFEB84"/>
        <color rgb="FFF8696B"/>
      </colorScale>
    </cfRule>
  </conditionalFormatting>
  <conditionalFormatting sqref="Y8:Y27">
    <cfRule type="colorScale" priority="53">
      <colorScale>
        <cfvo type="min"/>
        <cfvo type="percentile" val="50"/>
        <cfvo type="max"/>
        <color rgb="FF63BE7B"/>
        <color rgb="FFFFEB84"/>
        <color rgb="FFF8696B"/>
      </colorScale>
    </cfRule>
  </conditionalFormatting>
  <conditionalFormatting sqref="AA8:AA27">
    <cfRule type="colorScale" priority="55">
      <colorScale>
        <cfvo type="min"/>
        <cfvo type="percentile" val="50"/>
        <cfvo type="max"/>
        <color rgb="FF63BE7B"/>
        <color rgb="FFFFEB84"/>
        <color rgb="FFF8696B"/>
      </colorScale>
    </cfRule>
  </conditionalFormatting>
  <conditionalFormatting sqref="AC8:AC27">
    <cfRule type="colorScale" priority="57">
      <colorScale>
        <cfvo type="min"/>
        <cfvo type="percentile" val="50"/>
        <cfvo type="max"/>
        <color rgb="FF63BE7B"/>
        <color rgb="FFFFEB84"/>
        <color rgb="FFF8696B"/>
      </colorScale>
    </cfRule>
  </conditionalFormatting>
  <conditionalFormatting sqref="AE8:AE27">
    <cfRule type="colorScale" priority="59">
      <colorScale>
        <cfvo type="min"/>
        <cfvo type="percentile" val="50"/>
        <cfvo type="max"/>
        <color rgb="FF63BE7B"/>
        <color rgb="FFFFEB84"/>
        <color rgb="FFF8696B"/>
      </colorScale>
    </cfRule>
  </conditionalFormatting>
  <pageMargins left="0.62" right="0.56999999999999995" top="1" bottom="1" header="0.5" footer="0.5"/>
  <pageSetup paperSize="9" scale="95"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18</vt:i4>
      </vt:variant>
    </vt:vector>
  </HeadingPairs>
  <TitlesOfParts>
    <vt:vector size="35" baseType="lpstr">
      <vt:lpstr>Titel</vt:lpstr>
      <vt:lpstr>Tabellförteckning</vt:lpstr>
      <vt:lpstr>Teckenförklaring</vt:lpstr>
      <vt:lpstr>T1a trafik</vt:lpstr>
      <vt:lpstr>T1b ekonomi</vt:lpstr>
      <vt:lpstr>T2a buss</vt:lpstr>
      <vt:lpstr>T2b tåg</vt:lpstr>
      <vt:lpstr>T3</vt:lpstr>
      <vt:lpstr>T4</vt:lpstr>
      <vt:lpstr>T5a trafik</vt:lpstr>
      <vt:lpstr>T5b ekonomi</vt:lpstr>
      <vt:lpstr>T6</vt:lpstr>
      <vt:lpstr>T7</vt:lpstr>
      <vt:lpstr>T8</vt:lpstr>
      <vt:lpstr>T9</vt:lpstr>
      <vt:lpstr>T10a</vt:lpstr>
      <vt:lpstr>T10b</vt:lpstr>
      <vt:lpstr>T10a!Tabell_1a</vt:lpstr>
      <vt:lpstr>T10b!Tabell_1a</vt:lpstr>
      <vt:lpstr>Tabell_1a</vt:lpstr>
      <vt:lpstr>T10a!Utskriftsområde</vt:lpstr>
      <vt:lpstr>T10b!Utskriftsområde</vt:lpstr>
      <vt:lpstr>'T1a trafik'!Utskriftsområde</vt:lpstr>
      <vt:lpstr>'T1b ekonomi'!Utskriftsområde</vt:lpstr>
      <vt:lpstr>'T2a buss'!Utskriftsområde</vt:lpstr>
      <vt:lpstr>'T2b tåg'!Utskriftsområde</vt:lpstr>
      <vt:lpstr>'T3'!Utskriftsområde</vt:lpstr>
      <vt:lpstr>'T4'!Utskriftsområde</vt:lpstr>
      <vt:lpstr>'T5a trafik'!Utskriftsområde</vt:lpstr>
      <vt:lpstr>'T5b ekonomi'!Utskriftsområde</vt:lpstr>
      <vt:lpstr>'T6'!Utskriftsområde</vt:lpstr>
      <vt:lpstr>'T7'!Utskriftsområde</vt:lpstr>
      <vt:lpstr>'T8'!Utskriftsområde</vt:lpstr>
      <vt:lpstr>'T9'!Utskriftsområde</vt:lpstr>
      <vt:lpstr>Tabellförteckning!Utskriftsområde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Fredrik Lindberg</cp:lastModifiedBy>
  <cp:lastPrinted>2020-06-18T14:27:49Z</cp:lastPrinted>
  <dcterms:created xsi:type="dcterms:W3CDTF">2007-04-02T10:39:57Z</dcterms:created>
  <dcterms:modified xsi:type="dcterms:W3CDTF">2020-06-18T14:28:41Z</dcterms:modified>
</cp:coreProperties>
</file>