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U:\Verksamhetsstöd\Kommunikation\Publikationer\Statistik\Luftfart\2023\"/>
    </mc:Choice>
  </mc:AlternateContent>
  <xr:revisionPtr revIDLastSave="0" documentId="8_{8E46AF7D-0247-41F6-8FEC-36C3226B482A}" xr6:coauthVersionLast="47" xr6:coauthVersionMax="47" xr10:uidLastSave="{00000000-0000-0000-0000-000000000000}"/>
  <bookViews>
    <workbookView xWindow="-108" yWindow="-108" windowWidth="23256" windowHeight="12456" tabRatio="703" xr2:uid="{00000000-000D-0000-FFFF-FFFF00000000}"/>
  </bookViews>
  <sheets>
    <sheet name="Titel _ Title" sheetId="77" r:id="rId1"/>
    <sheet name="Kort om statistiken _ In brief" sheetId="79" r:id="rId2"/>
    <sheet name="Definitioner" sheetId="51" r:id="rId3"/>
    <sheet name="Teckenförklaring _ Legends" sheetId="81" r:id="rId4"/>
    <sheet name="Innehåll_Content" sheetId="21" r:id="rId5"/>
    <sheet name="1.1" sheetId="62" r:id="rId6"/>
    <sheet name="1.2" sheetId="52" r:id="rId7"/>
    <sheet name="1.3" sheetId="25" r:id="rId8"/>
    <sheet name="2.1" sheetId="26" r:id="rId9"/>
    <sheet name="2.2" sheetId="53" r:id="rId10"/>
    <sheet name="2.3" sheetId="54" r:id="rId11"/>
    <sheet name="3.1" sheetId="39" r:id="rId12"/>
    <sheet name="3.2" sheetId="41" r:id="rId13"/>
    <sheet name="3.3" sheetId="40" r:id="rId14"/>
    <sheet name="3.4" sheetId="42" r:id="rId15"/>
    <sheet name="3.5" sheetId="63" r:id="rId16"/>
    <sheet name="3.6" sheetId="43" r:id="rId17"/>
    <sheet name="3.7" sheetId="64" r:id="rId18"/>
    <sheet name="3.8" sheetId="66" r:id="rId19"/>
    <sheet name="3.9" sheetId="65" r:id="rId20"/>
    <sheet name="3.10" sheetId="44" r:id="rId21"/>
    <sheet name="3.11" sheetId="45" r:id="rId22"/>
    <sheet name="3.12" sheetId="46" r:id="rId23"/>
    <sheet name="3.13" sheetId="47" r:id="rId24"/>
    <sheet name="3.14" sheetId="67" r:id="rId25"/>
    <sheet name="3.15" sheetId="71" r:id="rId26"/>
    <sheet name="3.16" sheetId="48" r:id="rId27"/>
    <sheet name="3.17" sheetId="49" r:id="rId28"/>
    <sheet name="3.18" sheetId="69" r:id="rId29"/>
    <sheet name="3.19" sheetId="68" r:id="rId30"/>
    <sheet name="3.20" sheetId="70" r:id="rId31"/>
    <sheet name="3.21" sheetId="61" r:id="rId32"/>
    <sheet name="4.1" sheetId="73" r:id="rId33"/>
    <sheet name="4.2" sheetId="74" r:id="rId34"/>
    <sheet name="4.3" sheetId="75" r:id="rId35"/>
    <sheet name="4.4" sheetId="76" r:id="rId36"/>
    <sheet name="5" sheetId="60" r:id="rId37"/>
    <sheet name="6" sheetId="37" r:id="rId38"/>
  </sheets>
  <externalReferences>
    <externalReference r:id="rId39"/>
    <externalReference r:id="rId40"/>
    <externalReference r:id="rId41"/>
    <externalReference r:id="rId42"/>
  </externalReferences>
  <definedNames>
    <definedName name="_Hlk130982666" localSheetId="1">'Kort om statistiken _ In brief'!#REF!</definedName>
    <definedName name="adsfasdassdf" localSheetId="1">#REF!</definedName>
    <definedName name="adsfasdassdf" localSheetId="3">#REF!</definedName>
    <definedName name="adsfasdassdf">#REF!</definedName>
    <definedName name="afa" localSheetId="1">'[1]RSK-Tabell 1_2012'!#REF!</definedName>
    <definedName name="afa" localSheetId="3">'[1]RSK-Tabell 1_2012'!#REF!</definedName>
    <definedName name="afa">'[1]RSK-Tabell 1_2012'!#REF!</definedName>
    <definedName name="asaf" localSheetId="1">#REF!</definedName>
    <definedName name="asaf" localSheetId="3">#REF!</definedName>
    <definedName name="asaf">#REF!</definedName>
    <definedName name="Excel_BuiltIn__FilterDatabase_1" localSheetId="1">'[2]RSK-Tabell 1_2012'!#REF!</definedName>
    <definedName name="Excel_BuiltIn__FilterDatabase_1" localSheetId="3">'[2]RSK-Tabell 1_2012'!#REF!</definedName>
    <definedName name="Excel_BuiltIn__FilterDatabase_1" localSheetId="0">'[3]RSK-Tabell 1_2011'!#REF!</definedName>
    <definedName name="Excel_BuiltIn__FilterDatabase_1">'[4]Tabell 1'!#REF!</definedName>
    <definedName name="Excel_BuiltIn__FilterDatabase_2" localSheetId="3">#REF!</definedName>
    <definedName name="Excel_BuiltIn__FilterDatabase_2">#REF!</definedName>
    <definedName name="Excel_BuiltIn__FilterDatabase_4" localSheetId="1">#REF!</definedName>
    <definedName name="Excel_BuiltIn__FilterDatabase_4" localSheetId="3">#REF!</definedName>
    <definedName name="Excel_BuiltIn__FilterDatabase_4">#REF!</definedName>
    <definedName name="Excel_BuiltIn_Print_Titles_4" localSheetId="1">#REF!</definedName>
    <definedName name="Excel_BuiltIn_Print_Titles_4" localSheetId="3">#REF!</definedName>
    <definedName name="Excel_BuiltIn_Print_Titles_4">#REF!</definedName>
    <definedName name="Tabell_RS3._Avställda_fordon_efter_län_och_fordonsslag_vid_slutet_av_år_2021.">#REF!</definedName>
    <definedName name="Table_RS3._Vehicles_not_in_use_by_county_and_kind_of_vehicle_at_the_end_of_year_2021.">#REF!</definedName>
    <definedName name="_xlnm.Print_Area" localSheetId="21">'3.11'!$A$1:$M$80</definedName>
    <definedName name="_xlnm.Print_Area" localSheetId="37">'6'!$A$1:$M$63</definedName>
    <definedName name="_xlnm.Print_Area" localSheetId="1">'Kort om statistiken _ In brief'!$A$1:$A$10</definedName>
    <definedName name="_xlnm.Print_Area" localSheetId="3">'Teckenförklaring _ Legends'!$A$1:$C$12</definedName>
    <definedName name="_xlnm.Print_Area" localSheetId="0">'Titel _ Title'!$A$1:$K$20</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2" i="64" l="1"/>
  <c r="F51" i="47" l="1"/>
  <c r="T51" i="47"/>
  <c r="R51" i="47"/>
  <c r="P51" i="47"/>
  <c r="N51" i="47"/>
  <c r="L51" i="47"/>
  <c r="J51" i="47"/>
  <c r="H51" i="47"/>
  <c r="T51" i="46"/>
  <c r="R51" i="46"/>
  <c r="P51" i="46"/>
  <c r="N51" i="46"/>
  <c r="L51" i="46"/>
  <c r="J51" i="46"/>
  <c r="H51" i="46"/>
  <c r="F51" i="46"/>
  <c r="J49" i="65"/>
  <c r="I49" i="65"/>
  <c r="G49" i="65"/>
  <c r="F49" i="65"/>
  <c r="P50" i="40"/>
  <c r="O50" i="40"/>
  <c r="N50" i="40"/>
  <c r="L50" i="40"/>
  <c r="K50" i="40"/>
  <c r="J50" i="40"/>
  <c r="H50" i="40"/>
  <c r="F50" i="40"/>
  <c r="C64" i="21" l="1"/>
  <c r="C63" i="21"/>
  <c r="C62" i="21"/>
  <c r="C61" i="21"/>
  <c r="C60" i="21"/>
  <c r="C59" i="21"/>
  <c r="C58" i="21"/>
  <c r="C57" i="21"/>
  <c r="H27" i="42"/>
  <c r="I27" i="63" l="1"/>
  <c r="I26" i="66" l="1"/>
  <c r="E26" i="66"/>
  <c r="K26" i="66" l="1"/>
  <c r="P12" i="40"/>
  <c r="P13" i="40"/>
  <c r="H13" i="40" s="1"/>
  <c r="P14" i="40"/>
  <c r="P15" i="40"/>
  <c r="P16" i="40"/>
  <c r="P17" i="40"/>
  <c r="P18" i="40"/>
  <c r="P19" i="40"/>
  <c r="P20" i="40"/>
  <c r="P21" i="40"/>
  <c r="P22" i="40"/>
  <c r="P23" i="40"/>
  <c r="P24" i="40"/>
  <c r="P25" i="40"/>
  <c r="H25" i="40" s="1"/>
  <c r="P26" i="40"/>
  <c r="P27" i="40"/>
  <c r="P28" i="40"/>
  <c r="P29" i="40"/>
  <c r="P30" i="40"/>
  <c r="P31" i="40"/>
  <c r="P32" i="40"/>
  <c r="P33" i="40"/>
  <c r="P34" i="40"/>
  <c r="P35" i="40"/>
  <c r="P36" i="40"/>
  <c r="P37" i="40"/>
  <c r="P38" i="40"/>
  <c r="P39" i="40"/>
  <c r="P40" i="40"/>
  <c r="P41" i="40"/>
  <c r="P42" i="40"/>
  <c r="P43" i="40"/>
  <c r="P44" i="40"/>
  <c r="P45" i="40"/>
  <c r="P46" i="40"/>
  <c r="P47" i="40"/>
  <c r="P48" i="40"/>
  <c r="P49" i="40"/>
  <c r="P11" i="40"/>
  <c r="L12" i="40"/>
  <c r="L14" i="40"/>
  <c r="L15" i="40"/>
  <c r="L16" i="40"/>
  <c r="L17" i="40"/>
  <c r="L18" i="40"/>
  <c r="L19" i="40"/>
  <c r="L20" i="40"/>
  <c r="L21" i="40"/>
  <c r="L22" i="40"/>
  <c r="L23" i="40"/>
  <c r="L24" i="40"/>
  <c r="L25" i="40"/>
  <c r="L26" i="40"/>
  <c r="L27" i="40"/>
  <c r="L28" i="40"/>
  <c r="L29" i="40"/>
  <c r="L30" i="40"/>
  <c r="L31" i="40"/>
  <c r="L32" i="40"/>
  <c r="L33" i="40"/>
  <c r="L34" i="40"/>
  <c r="L35" i="40"/>
  <c r="L36" i="40"/>
  <c r="L37" i="40"/>
  <c r="L38" i="40"/>
  <c r="L39" i="40"/>
  <c r="L40" i="40"/>
  <c r="L41" i="40"/>
  <c r="L42" i="40"/>
  <c r="L43" i="40"/>
  <c r="L44" i="40"/>
  <c r="L45" i="40"/>
  <c r="L46" i="40"/>
  <c r="L47" i="40"/>
  <c r="L48" i="40"/>
  <c r="L49" i="40"/>
  <c r="L11" i="40"/>
  <c r="K53" i="41"/>
  <c r="M53" i="41"/>
  <c r="O53" i="41"/>
  <c r="P53" i="41"/>
  <c r="Q53" i="41"/>
  <c r="I42" i="41"/>
  <c r="I29" i="41"/>
  <c r="I27" i="41"/>
  <c r="I20" i="41"/>
  <c r="I19" i="41"/>
  <c r="I15" i="41"/>
  <c r="I16" i="41"/>
  <c r="I17" i="41"/>
  <c r="I18" i="41"/>
  <c r="I21" i="41"/>
  <c r="I22" i="41"/>
  <c r="I23" i="41"/>
  <c r="I24" i="41"/>
  <c r="I25" i="41"/>
  <c r="I26" i="41"/>
  <c r="I28" i="41"/>
  <c r="I30" i="41"/>
  <c r="I31" i="41"/>
  <c r="I32" i="41"/>
  <c r="I33" i="41"/>
  <c r="I34" i="41"/>
  <c r="I35" i="41"/>
  <c r="I36" i="41"/>
  <c r="I37" i="41"/>
  <c r="I38" i="41"/>
  <c r="I39" i="41"/>
  <c r="I40" i="41"/>
  <c r="I41" i="41"/>
  <c r="I43" i="41"/>
  <c r="I44" i="41"/>
  <c r="I45" i="41"/>
  <c r="I46" i="41"/>
  <c r="I47" i="41"/>
  <c r="I48" i="41"/>
  <c r="I49" i="41"/>
  <c r="I50" i="41"/>
  <c r="I51" i="41"/>
  <c r="I52" i="41"/>
  <c r="I14" i="41"/>
  <c r="N75" i="39"/>
  <c r="H75" i="39"/>
  <c r="H33" i="40" l="1"/>
  <c r="H11" i="40"/>
  <c r="H49" i="40"/>
  <c r="H48" i="40"/>
  <c r="H40" i="40"/>
  <c r="H24" i="40"/>
  <c r="H16" i="40"/>
  <c r="H47" i="40"/>
  <c r="H39" i="40"/>
  <c r="H23" i="40"/>
  <c r="H15" i="40"/>
  <c r="H45" i="40"/>
  <c r="H37" i="40"/>
  <c r="H29" i="40"/>
  <c r="H21" i="40"/>
  <c r="H12" i="40"/>
  <c r="H35" i="40"/>
  <c r="H44" i="40"/>
  <c r="H36" i="40"/>
  <c r="H28" i="40"/>
  <c r="H20" i="40"/>
  <c r="H34" i="40"/>
  <c r="H43" i="40"/>
  <c r="H27" i="40"/>
  <c r="H42" i="40"/>
  <c r="H26" i="40"/>
  <c r="H18" i="40"/>
  <c r="H32" i="40"/>
  <c r="H19" i="40"/>
  <c r="H41" i="40"/>
  <c r="H17" i="40"/>
  <c r="H31" i="40"/>
  <c r="H46" i="40"/>
  <c r="H38" i="40"/>
  <c r="H30" i="40"/>
  <c r="H22" i="40"/>
  <c r="H14" i="40"/>
  <c r="I53" i="41"/>
  <c r="H26" i="42"/>
  <c r="I26" i="63" l="1"/>
  <c r="O11" i="71" l="1"/>
  <c r="I25" i="66" l="1"/>
  <c r="E25" i="66"/>
  <c r="K25" i="66" l="1"/>
  <c r="N74" i="39"/>
  <c r="H74" i="39"/>
  <c r="T32" i="60" l="1"/>
  <c r="T20" i="60"/>
  <c r="R13" i="60"/>
  <c r="Q13" i="60"/>
  <c r="P13" i="60"/>
  <c r="O13" i="60"/>
  <c r="N13" i="60"/>
  <c r="M13" i="60"/>
  <c r="L13" i="60"/>
  <c r="J13" i="60"/>
  <c r="H13" i="60"/>
  <c r="C41" i="21" l="1"/>
  <c r="C43" i="21"/>
  <c r="C39" i="21"/>
  <c r="C35" i="21"/>
  <c r="C25" i="21" l="1"/>
  <c r="H25" i="42" l="1"/>
  <c r="I25" i="63" l="1"/>
  <c r="N11" i="71" l="1"/>
  <c r="N12" i="67"/>
  <c r="I24" i="66" l="1"/>
  <c r="E24" i="66"/>
  <c r="K24" i="66" l="1"/>
  <c r="N73" i="39"/>
  <c r="H73" i="39"/>
  <c r="C19" i="21" l="1"/>
  <c r="C17" i="21"/>
  <c r="C15" i="21"/>
  <c r="C36" i="21"/>
  <c r="C16" i="21"/>
  <c r="C29" i="21"/>
  <c r="C30" i="21"/>
  <c r="C22" i="21"/>
  <c r="C21" i="21"/>
  <c r="C20" i="21"/>
  <c r="C18" i="21"/>
  <c r="C4" i="21"/>
  <c r="C3" i="21"/>
  <c r="C56" i="21"/>
  <c r="C55" i="21"/>
  <c r="C54" i="21"/>
  <c r="C53" i="21"/>
  <c r="C52" i="21"/>
  <c r="C51" i="21"/>
  <c r="C50" i="21"/>
  <c r="C49" i="21"/>
  <c r="C48" i="21"/>
  <c r="C47" i="21"/>
  <c r="C46" i="21"/>
  <c r="C45" i="21"/>
  <c r="C44" i="21"/>
  <c r="C42" i="21"/>
  <c r="C40" i="21"/>
  <c r="C38" i="21"/>
  <c r="C37" i="21"/>
  <c r="C34" i="21"/>
  <c r="C33" i="21"/>
  <c r="C32" i="21"/>
  <c r="C31" i="21"/>
  <c r="C28" i="21"/>
  <c r="C27" i="21"/>
  <c r="C24" i="21"/>
  <c r="C23" i="21"/>
  <c r="C10" i="71"/>
  <c r="D10" i="71"/>
  <c r="E10" i="71"/>
  <c r="F10" i="71"/>
  <c r="G10" i="71"/>
  <c r="H10" i="71"/>
  <c r="I10" i="71"/>
  <c r="J10" i="71"/>
  <c r="K10" i="71"/>
  <c r="L10" i="71"/>
  <c r="B10" i="71"/>
  <c r="D10" i="67"/>
  <c r="E10" i="67"/>
  <c r="F10" i="67"/>
  <c r="G10" i="67"/>
  <c r="H10" i="67"/>
  <c r="I10" i="67"/>
  <c r="J10" i="67"/>
  <c r="K10" i="67"/>
  <c r="L10" i="67"/>
  <c r="C10" i="67"/>
  <c r="B10" i="67"/>
  <c r="L70" i="45"/>
  <c r="I23" i="66"/>
  <c r="E23" i="66"/>
  <c r="N72" i="39"/>
  <c r="H72" i="39"/>
  <c r="I22" i="66"/>
  <c r="E22" i="66"/>
  <c r="I21" i="66"/>
  <c r="E21" i="66"/>
  <c r="I20" i="66"/>
  <c r="E20" i="66"/>
  <c r="I19" i="66"/>
  <c r="E19" i="66"/>
  <c r="I18" i="66"/>
  <c r="E18" i="66"/>
  <c r="I17" i="66"/>
  <c r="E17" i="66"/>
  <c r="I16" i="66"/>
  <c r="E16" i="66"/>
  <c r="I15" i="66"/>
  <c r="E15" i="66"/>
  <c r="I14" i="66"/>
  <c r="E14" i="66"/>
  <c r="I13" i="66"/>
  <c r="E13" i="66"/>
  <c r="I12" i="66"/>
  <c r="E12" i="66"/>
  <c r="I11" i="66"/>
  <c r="E11" i="66"/>
  <c r="I10" i="66"/>
  <c r="E10" i="66"/>
  <c r="I9" i="66"/>
  <c r="E9" i="66"/>
  <c r="C26" i="21"/>
  <c r="N71" i="39"/>
  <c r="N59" i="39"/>
  <c r="N60" i="39"/>
  <c r="N61" i="39"/>
  <c r="N62" i="39"/>
  <c r="N63" i="39"/>
  <c r="N64" i="39"/>
  <c r="N65" i="39"/>
  <c r="N66" i="39"/>
  <c r="N67" i="39"/>
  <c r="N68" i="39"/>
  <c r="N69" i="39"/>
  <c r="N70" i="39"/>
  <c r="N58" i="39"/>
  <c r="P17" i="54"/>
  <c r="R17" i="54"/>
  <c r="T17" i="54"/>
  <c r="V17" i="54"/>
  <c r="X17" i="54"/>
  <c r="Z17" i="54"/>
  <c r="AB17" i="54"/>
  <c r="AD17" i="54"/>
  <c r="AF17" i="54"/>
  <c r="AH17" i="54"/>
  <c r="AJ17" i="54"/>
  <c r="N17" i="54"/>
  <c r="P10" i="54"/>
  <c r="R10" i="54"/>
  <c r="T10" i="54"/>
  <c r="V10" i="54"/>
  <c r="X10" i="54"/>
  <c r="Z10" i="54"/>
  <c r="AB10" i="54"/>
  <c r="AD10" i="54"/>
  <c r="AF10" i="54"/>
  <c r="AH10" i="54"/>
  <c r="AJ10" i="54"/>
  <c r="N10" i="54"/>
  <c r="M16" i="53"/>
  <c r="O16" i="53"/>
  <c r="Q16" i="53"/>
  <c r="S16" i="53"/>
  <c r="U16" i="53"/>
  <c r="W16" i="53"/>
  <c r="Y16" i="53"/>
  <c r="AA16" i="53"/>
  <c r="AC16" i="53"/>
  <c r="AE16" i="53"/>
  <c r="AG16" i="53"/>
  <c r="K16" i="53"/>
  <c r="M10" i="53"/>
  <c r="O10" i="53"/>
  <c r="Q10" i="53"/>
  <c r="S10" i="53"/>
  <c r="U10" i="53"/>
  <c r="W10" i="53"/>
  <c r="Y10" i="53"/>
  <c r="AA10" i="53"/>
  <c r="AC10" i="53"/>
  <c r="AE10" i="53"/>
  <c r="AG10" i="53"/>
  <c r="K10" i="53"/>
  <c r="C68" i="21"/>
  <c r="C67" i="21"/>
  <c r="C66" i="21"/>
  <c r="C65" i="21"/>
  <c r="C14" i="21"/>
  <c r="C13" i="21"/>
  <c r="C10" i="21"/>
  <c r="C9" i="21"/>
  <c r="C12" i="21"/>
  <c r="C11" i="21"/>
  <c r="C8" i="21"/>
  <c r="C7" i="21"/>
  <c r="C6" i="21"/>
  <c r="C5" i="21"/>
  <c r="K16" i="66" l="1"/>
  <c r="K12" i="66"/>
  <c r="K19" i="66"/>
  <c r="K11" i="66"/>
  <c r="K15" i="66"/>
  <c r="K10" i="66"/>
  <c r="K14" i="66"/>
  <c r="K21" i="66"/>
  <c r="K13" i="66"/>
  <c r="K9" i="66"/>
  <c r="K17" i="66"/>
  <c r="K18" i="66"/>
  <c r="K20" i="66"/>
  <c r="K22" i="66"/>
  <c r="K23" i="66"/>
</calcChain>
</file>

<file path=xl/sharedStrings.xml><?xml version="1.0" encoding="utf-8"?>
<sst xmlns="http://schemas.openxmlformats.org/spreadsheetml/2006/main" count="4015" uniqueCount="818">
  <si>
    <t>År</t>
  </si>
  <si>
    <t>Landningar</t>
  </si>
  <si>
    <t>Year</t>
  </si>
  <si>
    <t>Landings</t>
  </si>
  <si>
    <t>Linjefart och chartertrafik</t>
  </si>
  <si>
    <t>Taxi- och övrig</t>
  </si>
  <si>
    <t>Summa</t>
  </si>
  <si>
    <t>Scheduled and non-scheduled</t>
  </si>
  <si>
    <t>flygverksamhet</t>
  </si>
  <si>
    <t>Total</t>
  </si>
  <si>
    <t>traffic</t>
  </si>
  <si>
    <t xml:space="preserve">Taxi- and other </t>
  </si>
  <si>
    <t>Utrikes</t>
  </si>
  <si>
    <t>Inrikes</t>
  </si>
  <si>
    <t>flying activity</t>
  </si>
  <si>
    <t>International</t>
  </si>
  <si>
    <t>Domestic</t>
  </si>
  <si>
    <t xml:space="preserve">  Number of arriving and departing passengers in international traffic and number of departing passengers in domestic traffic.</t>
  </si>
  <si>
    <t>Flygplats</t>
  </si>
  <si>
    <t>Totalt</t>
  </si>
  <si>
    <t>Taxiflyg</t>
  </si>
  <si>
    <t>Övrig</t>
  </si>
  <si>
    <t>Airport</t>
  </si>
  <si>
    <t>Scheduled and non-</t>
  </si>
  <si>
    <t>Taxi</t>
  </si>
  <si>
    <t>scheduled traffic</t>
  </si>
  <si>
    <t>flights</t>
  </si>
  <si>
    <t>Other</t>
  </si>
  <si>
    <t xml:space="preserve">Utrikes </t>
  </si>
  <si>
    <t>trafik</t>
  </si>
  <si>
    <t>Jönköping</t>
  </si>
  <si>
    <t>Kalmar</t>
  </si>
  <si>
    <t>Karlstad</t>
  </si>
  <si>
    <t>Kiruna</t>
  </si>
  <si>
    <t>Skellefteå</t>
  </si>
  <si>
    <t>Umeå</t>
  </si>
  <si>
    <t>Visby</t>
  </si>
  <si>
    <t>Örnsköldsvik</t>
  </si>
  <si>
    <t>Ronneby</t>
  </si>
  <si>
    <t>Arvidsjaur</t>
  </si>
  <si>
    <t>Borlänge</t>
  </si>
  <si>
    <t>Gällivare</t>
  </si>
  <si>
    <t>Hagfors</t>
  </si>
  <si>
    <t>Halmstad</t>
  </si>
  <si>
    <t>Kristianstad</t>
  </si>
  <si>
    <t>Lycksele</t>
  </si>
  <si>
    <t>Sveg</t>
  </si>
  <si>
    <t>Torsby</t>
  </si>
  <si>
    <t>Vilhelmina</t>
  </si>
  <si>
    <t>Örebro</t>
  </si>
  <si>
    <t>Utrikes trafik</t>
  </si>
  <si>
    <t>Inrikes trafik</t>
  </si>
  <si>
    <t>International traffic</t>
  </si>
  <si>
    <t>Domestic traffic</t>
  </si>
  <si>
    <t>Ank</t>
  </si>
  <si>
    <t>Avr</t>
  </si>
  <si>
    <t>Arr</t>
  </si>
  <si>
    <t>Dep</t>
  </si>
  <si>
    <t>Avresande passagerare i utrikes trafik efter land för första</t>
  </si>
  <si>
    <t>Passengers embarked in international traffic by country for the first</t>
  </si>
  <si>
    <t>Finland</t>
  </si>
  <si>
    <t>USA</t>
  </si>
  <si>
    <t>Thailand</t>
  </si>
  <si>
    <t>Portugal</t>
  </si>
  <si>
    <t>Avg</t>
  </si>
  <si>
    <t>flying</t>
  </si>
  <si>
    <t>flyg-</t>
  </si>
  <si>
    <t>Flygplanstyp</t>
  </si>
  <si>
    <t>Type of Aircraft</t>
  </si>
  <si>
    <t>Fokker 50</t>
  </si>
  <si>
    <t>Boeing 737-600</t>
  </si>
  <si>
    <t>Boeing 737-800</t>
  </si>
  <si>
    <t>Saab 340</t>
  </si>
  <si>
    <t>Saab 2000</t>
  </si>
  <si>
    <t>Airbus A320</t>
  </si>
  <si>
    <t>Avro RJ85</t>
  </si>
  <si>
    <t>Boeing 737-700</t>
  </si>
  <si>
    <t>Airbus A321</t>
  </si>
  <si>
    <t>Airbus A319</t>
  </si>
  <si>
    <t>Boeing 757-200</t>
  </si>
  <si>
    <t>BAe ATP</t>
  </si>
  <si>
    <t>Boeing 767-300</t>
  </si>
  <si>
    <t>Boeing 737-400</t>
  </si>
  <si>
    <t>Embraer 190</t>
  </si>
  <si>
    <t>Kramfors-Sollefteå</t>
  </si>
  <si>
    <t>Mora/Siljan</t>
  </si>
  <si>
    <t>Norrköping/Kungsängen</t>
  </si>
  <si>
    <t>Stockholm/Arlanda</t>
  </si>
  <si>
    <t>Stockholm/Bromma</t>
  </si>
  <si>
    <t>Stockholm/Skavsta</t>
  </si>
  <si>
    <t>Stockholm/Västerås</t>
  </si>
  <si>
    <t>Växjö/Kronoberg</t>
  </si>
  <si>
    <t>Åre Östersund</t>
  </si>
  <si>
    <t>Ängelholm</t>
  </si>
  <si>
    <t>Canadair Regional Jet 900</t>
  </si>
  <si>
    <t>Dash 8</t>
  </si>
  <si>
    <t>Qatar</t>
  </si>
  <si>
    <t>Bae Jetstream 32</t>
  </si>
  <si>
    <t>ATR 72</t>
  </si>
  <si>
    <t>Fordonskilometer</t>
  </si>
  <si>
    <t>Tonkilometer</t>
  </si>
  <si>
    <t>Tonne- km</t>
  </si>
  <si>
    <t>Vehicular traffic- km</t>
  </si>
  <si>
    <t>Cessna 208</t>
  </si>
  <si>
    <t>Malmö</t>
  </si>
  <si>
    <t>Göteborg/Landvetter</t>
  </si>
  <si>
    <t>Malta</t>
  </si>
  <si>
    <t>r</t>
  </si>
  <si>
    <t>Pajala</t>
  </si>
  <si>
    <t>Sundsvall-Timrå</t>
  </si>
  <si>
    <t>ATR 75</t>
  </si>
  <si>
    <t>Hemavan Tärnaby</t>
  </si>
  <si>
    <t>Linköping/Saab</t>
  </si>
  <si>
    <t>Håkan Brobeck</t>
  </si>
  <si>
    <t>tel: 010-495 41 66, e-post: hakan.brobeck@transportstyrelsen.se</t>
  </si>
  <si>
    <r>
      <t>verksamhet</t>
    </r>
    <r>
      <rPr>
        <vertAlign val="superscript"/>
        <sz val="9"/>
        <rFont val="Arial"/>
        <family val="2"/>
      </rPr>
      <t>1</t>
    </r>
  </si>
  <si>
    <r>
      <t>Ank</t>
    </r>
    <r>
      <rPr>
        <vertAlign val="superscript"/>
        <sz val="9"/>
        <rFont val="Arial"/>
        <family val="2"/>
      </rPr>
      <t>1</t>
    </r>
  </si>
  <si>
    <r>
      <t>Avr</t>
    </r>
    <r>
      <rPr>
        <vertAlign val="superscript"/>
        <sz val="9"/>
        <rFont val="Arial"/>
        <family val="2"/>
      </rPr>
      <t>1</t>
    </r>
  </si>
  <si>
    <t xml:space="preserve">Hela landet </t>
  </si>
  <si>
    <t>Total Sweden</t>
  </si>
  <si>
    <t xml:space="preserve">Varav överflygningar </t>
  </si>
  <si>
    <t>Of which overflights</t>
  </si>
  <si>
    <t>Max antal luftrumsrörelser per dygn</t>
  </si>
  <si>
    <t>Max number of airspace movements per day</t>
  </si>
  <si>
    <t>Min antal luftrumsrörelser per dygn</t>
  </si>
  <si>
    <t>Min number of airspace movements per day</t>
  </si>
  <si>
    <t>Antal luftrumsrörelser i medeltal per dygn</t>
  </si>
  <si>
    <t>Average number of airspace movements per day</t>
  </si>
  <si>
    <t>Tabell 1.1</t>
  </si>
  <si>
    <t>Civil instrumentflygplats</t>
  </si>
  <si>
    <t>2 500x45</t>
  </si>
  <si>
    <t xml:space="preserve">TWR/AFIS, </t>
  </si>
  <si>
    <t>Licensed Instrument Aerodrome</t>
  </si>
  <si>
    <t>FLD, STN</t>
  </si>
  <si>
    <t>2 313x45</t>
  </si>
  <si>
    <t xml:space="preserve">TWR, FLD, </t>
  </si>
  <si>
    <t>STN</t>
  </si>
  <si>
    <t>720x50</t>
  </si>
  <si>
    <t>1 714x45</t>
  </si>
  <si>
    <t>AFIS, FLD,</t>
  </si>
  <si>
    <t>3 299x45</t>
  </si>
  <si>
    <t xml:space="preserve">STN </t>
  </si>
  <si>
    <t>TWR, FLD,</t>
  </si>
  <si>
    <t>2 203x45</t>
  </si>
  <si>
    <t>TWR,</t>
  </si>
  <si>
    <t>656x40</t>
  </si>
  <si>
    <t>2 516x45</t>
  </si>
  <si>
    <t>2 502x45</t>
  </si>
  <si>
    <t>TWR, FLD</t>
  </si>
  <si>
    <t>2 001x45</t>
  </si>
  <si>
    <t>2 215x45</t>
  </si>
  <si>
    <t>Militär/Civil instrumentflygplats</t>
  </si>
  <si>
    <t>3 350x45</t>
  </si>
  <si>
    <t>Military Licensed Instrument Aerodrome</t>
  </si>
  <si>
    <t xml:space="preserve">Malmö </t>
  </si>
  <si>
    <t>2 800x45</t>
  </si>
  <si>
    <t xml:space="preserve"> STN</t>
  </si>
  <si>
    <t>1 814x45</t>
  </si>
  <si>
    <t>600x35</t>
  </si>
  <si>
    <t>2 302x45</t>
  </si>
  <si>
    <t>2 331x45</t>
  </si>
  <si>
    <t>3 301x45</t>
  </si>
  <si>
    <t xml:space="preserve">AIS, STN </t>
  </si>
  <si>
    <t>1 668x45</t>
  </si>
  <si>
    <t>1 954x45</t>
  </si>
  <si>
    <t xml:space="preserve"> </t>
  </si>
  <si>
    <t>1 702x30</t>
  </si>
  <si>
    <t>1 590x30</t>
  </si>
  <si>
    <t>1 710x30</t>
  </si>
  <si>
    <t>1 502x30</t>
  </si>
  <si>
    <t>2 000x45</t>
  </si>
  <si>
    <t>1 100x40</t>
  </si>
  <si>
    <t>TWR</t>
  </si>
  <si>
    <t>1 945x45</t>
  </si>
  <si>
    <t>2 016x45</t>
  </si>
  <si>
    <t>Tabell 1.2</t>
  </si>
  <si>
    <t>Typ av flygplatser</t>
  </si>
  <si>
    <t>Antal</t>
  </si>
  <si>
    <t>Ej klassifice-</t>
  </si>
  <si>
    <t>Summa land-</t>
  </si>
  <si>
    <t>Type of airports</t>
  </si>
  <si>
    <t>flygplatser</t>
  </si>
  <si>
    <t>rade banor</t>
  </si>
  <si>
    <t>ningsbanor</t>
  </si>
  <si>
    <t xml:space="preserve">Number of </t>
  </si>
  <si>
    <t>Not approved</t>
  </si>
  <si>
    <t>airports</t>
  </si>
  <si>
    <t>runways</t>
  </si>
  <si>
    <t>Civila godkända instrumentflygplatser</t>
  </si>
  <si>
    <t>Civil Licensed Instrument</t>
  </si>
  <si>
    <t>Aerodromes</t>
  </si>
  <si>
    <t>Militära/Civila godkända instrumentflygplatser</t>
  </si>
  <si>
    <t xml:space="preserve">Military/Civil Licensed Instrument </t>
  </si>
  <si>
    <t>Civila godkända icke instru-</t>
  </si>
  <si>
    <t>mentflygplatser</t>
  </si>
  <si>
    <t>Civil Licensed Non-Instrument</t>
  </si>
  <si>
    <t>Militära/Civila godkända icke instru-</t>
  </si>
  <si>
    <t>Military/Civil Licensed Non-Instrument</t>
  </si>
  <si>
    <t>Civila ej godkända icke instru-</t>
  </si>
  <si>
    <t>Militära/Civila ej godkända icke-</t>
  </si>
  <si>
    <t>instrumentflygplatser</t>
  </si>
  <si>
    <t xml:space="preserve">Military Non-Licensed </t>
  </si>
  <si>
    <t>Non-Instrument Aerodromes</t>
  </si>
  <si>
    <t>Varav belagda rullbanor</t>
  </si>
  <si>
    <t>Of which paved runways</t>
  </si>
  <si>
    <t xml:space="preserve">  kodsiffra 1 eller 2 är avsedda för lättare flygplan.</t>
  </si>
  <si>
    <t xml:space="preserve">  designed for light aircraft.</t>
  </si>
  <si>
    <t>Tabell 1.3</t>
  </si>
  <si>
    <t>Licensed Helicopter Aerodromes</t>
  </si>
  <si>
    <t>Militära helikopterflygplatser</t>
  </si>
  <si>
    <t>Military Helicopter Aerodromes</t>
  </si>
  <si>
    <t>Tabell 2.1</t>
  </si>
  <si>
    <t>Högsta tillåtna startvikt kg</t>
  </si>
  <si>
    <t>31 december, år</t>
  </si>
  <si>
    <t>Maximum authorized take-off weight kg</t>
  </si>
  <si>
    <t>December 31, year</t>
  </si>
  <si>
    <t>≤ 2 000</t>
  </si>
  <si>
    <t>&gt;</t>
  </si>
  <si>
    <t>Tabell 2.2</t>
  </si>
  <si>
    <t xml:space="preserve">    Segelflygplan, motorsegelflygplan och ballonger</t>
  </si>
  <si>
    <t>Tabell 2.3</t>
  </si>
  <si>
    <t>Antal gällande luftvärdighetsbevis den 31 december</t>
  </si>
  <si>
    <t>Number of valid airworthiness certificates per December 31</t>
  </si>
  <si>
    <t>Antal utfärdade luftvärdighetsbevis under året</t>
  </si>
  <si>
    <t>Number of valid airworthiness certificates issued</t>
  </si>
  <si>
    <t>..</t>
  </si>
  <si>
    <t>Tabell 6</t>
  </si>
  <si>
    <t>Utrikes ankommande och avresande</t>
  </si>
  <si>
    <t>International arriving and departing</t>
  </si>
  <si>
    <t>Utrikes ankommande och avgående</t>
  </si>
  <si>
    <t>International loaded and unloaded</t>
  </si>
  <si>
    <t xml:space="preserve">I Sverige registrerade motordrivna </t>
  </si>
  <si>
    <t>luftfartyg den 31 december</t>
  </si>
  <si>
    <t>Swedish-registered powered</t>
  </si>
  <si>
    <t>aircraft in December 31</t>
  </si>
  <si>
    <t>Passagerare</t>
  </si>
  <si>
    <t>Kabinfaktor %</t>
  </si>
  <si>
    <t>Frakt, ton</t>
  </si>
  <si>
    <t>Passengers</t>
  </si>
  <si>
    <t>Passenger</t>
  </si>
  <si>
    <t>Freight,</t>
  </si>
  <si>
    <t>kilometres</t>
  </si>
  <si>
    <t>Load factor %</t>
  </si>
  <si>
    <t>Frakt</t>
  </si>
  <si>
    <t>Post</t>
  </si>
  <si>
    <t>Freight</t>
  </si>
  <si>
    <t>Mail</t>
  </si>
  <si>
    <t>2 320x45</t>
  </si>
  <si>
    <t>600x50</t>
  </si>
  <si>
    <t>600x30</t>
  </si>
  <si>
    <t>ATR 76</t>
  </si>
  <si>
    <t>Embraer 145</t>
  </si>
  <si>
    <t>Boeing 787-800</t>
  </si>
  <si>
    <t>Definitioner</t>
  </si>
  <si>
    <t>Grekland Greece</t>
  </si>
  <si>
    <t>2 268x45</t>
  </si>
  <si>
    <t>Luleå/Kallax</t>
  </si>
  <si>
    <t>799x18</t>
  </si>
  <si>
    <t>Trollhättan-Vänersborg</t>
  </si>
  <si>
    <t>850x55</t>
  </si>
  <si>
    <t>STN,</t>
  </si>
  <si>
    <t xml:space="preserve"> FLD, STN</t>
  </si>
  <si>
    <t xml:space="preserve">  Available services:</t>
  </si>
  <si>
    <t>–</t>
  </si>
  <si>
    <t>Totalt Grand total</t>
  </si>
  <si>
    <t xml:space="preserve">    Gliders, powered gliders and balloons</t>
  </si>
  <si>
    <t>. .</t>
  </si>
  <si>
    <t>Skillnaden mellan antalet ankommande och avresande passagerare beror på en större noggrannhet i</t>
  </si>
  <si>
    <t>passengers depends on a more accurate report of departing passengers.</t>
  </si>
  <si>
    <t>Spanien Spain</t>
  </si>
  <si>
    <t>Tyskland Germany</t>
  </si>
  <si>
    <t>Storbritannien United Kingdom</t>
  </si>
  <si>
    <t>Danmark Denmark</t>
  </si>
  <si>
    <t>Norge Norway</t>
  </si>
  <si>
    <t>Nederländerna The Netherlands</t>
  </si>
  <si>
    <t>Polen Poland</t>
  </si>
  <si>
    <t>Frankrike France</t>
  </si>
  <si>
    <t>Turkiet Turkey</t>
  </si>
  <si>
    <t>Italien Italy</t>
  </si>
  <si>
    <t>Schweiz Switzerland</t>
  </si>
  <si>
    <t>Belgien Belgium</t>
  </si>
  <si>
    <t>Österrike Austria</t>
  </si>
  <si>
    <t>Ungern Hungary</t>
  </si>
  <si>
    <t>Kroatien Croatia</t>
  </si>
  <si>
    <t>Tjeckien Czech Republic</t>
  </si>
  <si>
    <t xml:space="preserve">Förenade Arabemiraten United Arab Emirates </t>
  </si>
  <si>
    <t>Serbien Serbia</t>
  </si>
  <si>
    <t>Island Iceland</t>
  </si>
  <si>
    <t>Lettland Latvia</t>
  </si>
  <si>
    <t>Cypern Cyprus</t>
  </si>
  <si>
    <t>Ryssland Russia</t>
  </si>
  <si>
    <t>Litauen Lithuania</t>
  </si>
  <si>
    <t>Makedonien Macedonia</t>
  </si>
  <si>
    <t>Rumänien Romania</t>
  </si>
  <si>
    <t>Estland Estonia</t>
  </si>
  <si>
    <t>Bosnien och Hercegovina</t>
  </si>
  <si>
    <t>Kina China</t>
  </si>
  <si>
    <t>Irland</t>
  </si>
  <si>
    <t>Ukraina Ukraine</t>
  </si>
  <si>
    <t>Bulgarien</t>
  </si>
  <si>
    <t>Marocko Morocco</t>
  </si>
  <si>
    <t>Egypten Egypt</t>
  </si>
  <si>
    <t>Övriga länder Other countries</t>
  </si>
  <si>
    <t>Växjö-Kronoberg</t>
  </si>
  <si>
    <t>Skillnaden mellan antalet ankommande och avgående fraktton beror på en större noggrannhet i rapporteringen</t>
  </si>
  <si>
    <t>Avro RJ 1H</t>
  </si>
  <si>
    <t>Flygtrafik Air traffic</t>
  </si>
  <si>
    <t>Landningar Landings</t>
  </si>
  <si>
    <t>Post, ton Mail, tonnes</t>
  </si>
  <si>
    <t>Luftfartyg Aircraft</t>
  </si>
  <si>
    <t>Passagerar-km</t>
  </si>
  <si>
    <t>Tonne-kilometres</t>
  </si>
  <si>
    <t>Handlingen ska vara utfärdad eller godtagen av den stat i vilket luftfartyget är registrerat.</t>
  </si>
  <si>
    <t>Airworthiness certificates shall be on-board each aircraft being flown in international airspace</t>
  </si>
  <si>
    <t xml:space="preserve">according to ICAO regulations. The document shall be issued by or approved by the country </t>
  </si>
  <si>
    <t>where the aircraft is registered.</t>
  </si>
  <si>
    <r>
      <t>Avg</t>
    </r>
    <r>
      <rPr>
        <vertAlign val="superscript"/>
        <sz val="9"/>
        <rFont val="Arial"/>
        <family val="2"/>
      </rPr>
      <t>1</t>
    </r>
  </si>
  <si>
    <r>
      <t>AFIS   Flyginformationstjänst för flygplats.</t>
    </r>
    <r>
      <rPr>
        <i/>
        <sz val="9"/>
        <rFont val="Arial"/>
        <family val="2"/>
      </rPr>
      <t xml:space="preserve"> Aerodrome Flight Information Service.</t>
    </r>
  </si>
  <si>
    <r>
      <t xml:space="preserve">AIS     Informationstjänst för luftfarten. </t>
    </r>
    <r>
      <rPr>
        <i/>
        <sz val="9"/>
        <rFont val="Arial"/>
        <family val="2"/>
      </rPr>
      <t xml:space="preserve">Aeronautical Information Service. </t>
    </r>
  </si>
  <si>
    <r>
      <t xml:space="preserve">STN   Stations-, expeditions-, trafikant-, och ramptjänst. </t>
    </r>
    <r>
      <rPr>
        <i/>
        <sz val="9"/>
        <rFont val="Arial"/>
        <family val="2"/>
      </rPr>
      <t>Ground Handling Services.</t>
    </r>
  </si>
  <si>
    <r>
      <t xml:space="preserve">FLD   Flygdrivmedel. </t>
    </r>
    <r>
      <rPr>
        <i/>
        <sz val="9"/>
        <rFont val="Arial"/>
        <family val="2"/>
      </rPr>
      <t>Fuel.</t>
    </r>
  </si>
  <si>
    <r>
      <t xml:space="preserve">Anmärkning: Avser endast flugen frakt och post. </t>
    </r>
    <r>
      <rPr>
        <i/>
        <sz val="9"/>
        <rFont val="Arial"/>
        <family val="2"/>
      </rPr>
      <t>Only flown freight and mail.</t>
    </r>
  </si>
  <si>
    <t xml:space="preserve">  Weight of loaded and unloaded freight and mail in international traffic and loaded in domestic traffic.</t>
  </si>
  <si>
    <t>Anmärkning: Antalet kilometer är beräknat på antalet inrikes passagerare, antalet passageraravgångar</t>
  </si>
  <si>
    <t>och gods/post mellan svenska flygplatser (första destination efter avgång).</t>
  </si>
  <si>
    <t>The number of kilometres has been calculated based on the number of domestic passengers, number</t>
  </si>
  <si>
    <t>of take-offs (passenger flights) and mail/freight between Swedish airports (first landing after take-off).</t>
  </si>
  <si>
    <t>Etiopien Ethiopia</t>
  </si>
  <si>
    <t>Kap Verdeöarna</t>
  </si>
  <si>
    <t>Iran</t>
  </si>
  <si>
    <t>2 135x40</t>
  </si>
  <si>
    <t>2 092x45</t>
  </si>
  <si>
    <t>2 106x45</t>
  </si>
  <si>
    <t>tonnes</t>
  </si>
  <si>
    <t>Svenska flygplatser med linje- och/eller chartertrafik</t>
  </si>
  <si>
    <t>Swedish airports with scheduled and/or non-scheduled traffic</t>
  </si>
  <si>
    <t>Freight loaded and unloaded at Swedish airports with scheduled and/or</t>
  </si>
  <si>
    <t>Mail loaded and unloaded at Swedish airports with scheduled and/or</t>
  </si>
  <si>
    <t>Passagerare (tusental) Passengers (thousands)</t>
  </si>
  <si>
    <t>Number of passenger-km, vehicular traffic-km and tonne-km (freight and mail)</t>
  </si>
  <si>
    <r>
      <t xml:space="preserve">Anmärkning: Avser endast flugen frakt. </t>
    </r>
    <r>
      <rPr>
        <i/>
        <sz val="9"/>
        <rFont val="Arial"/>
        <family val="2"/>
      </rPr>
      <t>Only flown freight.</t>
    </r>
  </si>
  <si>
    <r>
      <t xml:space="preserve">Anmärkning: Avser endast flugen post. </t>
    </r>
    <r>
      <rPr>
        <i/>
        <sz val="9"/>
        <rFont val="Arial"/>
        <family val="2"/>
      </rPr>
      <t>Only flown mail.</t>
    </r>
  </si>
  <si>
    <t>Antal helikopterflygplatser</t>
  </si>
  <si>
    <t>Number of Helicopter Aerodromes</t>
  </si>
  <si>
    <r>
      <t>1</t>
    </r>
    <r>
      <rPr>
        <sz val="9"/>
        <rFont val="Arial"/>
        <family val="2"/>
      </rPr>
      <t xml:space="preserve"> T.o.m. 1971 avser antalet landningar och passagerare endast statliga flygplatser med linje och/eller chartertrafik.</t>
    </r>
  </si>
  <si>
    <t xml:space="preserve">  Until 1971 the number of landings and passengers refers to state owned airports with scheduled and/or non scheduled traffic.</t>
  </si>
  <si>
    <r>
      <t>1</t>
    </r>
    <r>
      <rPr>
        <sz val="9"/>
        <rFont val="Arial"/>
        <family val="2"/>
      </rPr>
      <t xml:space="preserve"> T.o.m. 2004 avser endast statliga flygplatser med linje och/eller chartertrafik.</t>
    </r>
  </si>
  <si>
    <t xml:space="preserve">  Until 2004 refers to state owned airports with scheduled and/or non scheduled traffic.</t>
  </si>
  <si>
    <t>Boeing 737-300</t>
  </si>
  <si>
    <t>Beechcraft 1900</t>
  </si>
  <si>
    <t>Boeing 737-500</t>
  </si>
  <si>
    <t>Embraer 170</t>
  </si>
  <si>
    <t>Fokker 100</t>
  </si>
  <si>
    <t>Embraer E135</t>
  </si>
  <si>
    <t>Fokker 70</t>
  </si>
  <si>
    <t>ATR 43</t>
  </si>
  <si>
    <t>Beechcraft 2000</t>
  </si>
  <si>
    <t>Boeing 717-200</t>
  </si>
  <si>
    <t>Canadair Regional Jet 700</t>
  </si>
  <si>
    <t>Jetstream JS 31</t>
  </si>
  <si>
    <t>Airbus A332</t>
  </si>
  <si>
    <t>Boeing 737-900</t>
  </si>
  <si>
    <t>Indien India</t>
  </si>
  <si>
    <t>Airbus A333</t>
  </si>
  <si>
    <t>Embraer 175</t>
  </si>
  <si>
    <t>AFIS</t>
  </si>
  <si>
    <t>2 878x45</t>
  </si>
  <si>
    <t>2 043x40</t>
  </si>
  <si>
    <t>3 270x45</t>
  </si>
  <si>
    <t xml:space="preserve">  Runways belonging to code 3 or 4 are dimensioned for heavy aircraft, while those belonging to code 1 or 2 are</t>
  </si>
  <si>
    <r>
      <t xml:space="preserve">rapporteringen av avresande passagerare. </t>
    </r>
    <r>
      <rPr>
        <i/>
        <sz val="10"/>
        <rFont val="Arial"/>
        <family val="2"/>
      </rPr>
      <t xml:space="preserve">The difference between the number of arriving and departing </t>
    </r>
  </si>
  <si>
    <r>
      <t>1</t>
    </r>
    <r>
      <rPr>
        <sz val="9"/>
        <rFont val="Arial"/>
        <family val="2"/>
      </rPr>
      <t xml:space="preserve"> Privatflyg, skolflyg, aerial work</t>
    </r>
    <r>
      <rPr>
        <sz val="9"/>
        <color rgb="FFFF0000"/>
        <rFont val="Arial"/>
        <family val="2"/>
      </rPr>
      <t xml:space="preserve"> </t>
    </r>
    <r>
      <rPr>
        <sz val="9"/>
        <rFont val="Arial"/>
        <family val="2"/>
      </rPr>
      <t xml:space="preserve">och militär. </t>
    </r>
    <r>
      <rPr>
        <i/>
        <sz val="9"/>
        <rFont val="Arial"/>
        <family val="2"/>
      </rPr>
      <t>Private flights, instructional flights, aerial work and military.</t>
    </r>
  </si>
  <si>
    <t xml:space="preserve">Anmärkning: Utöver de godkända flygplatserna finns det i Sverige många mindre flygplatser som används av flygklubbar eller av enskilda personer. </t>
  </si>
  <si>
    <t>Sådana flygplatser behöver inte vara godkända av Transportsstyrelsen men de ska ändå uppfylla vissa krav enligt regelverket.</t>
  </si>
  <si>
    <t>Civila helikopterflygplatser</t>
  </si>
  <si>
    <r>
      <rPr>
        <vertAlign val="superscript"/>
        <sz val="9"/>
        <rFont val="Arial"/>
        <family val="2"/>
      </rPr>
      <t>2</t>
    </r>
    <r>
      <rPr>
        <sz val="9"/>
        <rFont val="Arial"/>
        <family val="2"/>
      </rPr>
      <t>Antal ankommande och avresande passagerare i utrikes trafik samt antal avresande passagerare i inrikes trafik.</t>
    </r>
  </si>
  <si>
    <r>
      <t>Personkilometer</t>
    </r>
    <r>
      <rPr>
        <vertAlign val="superscript"/>
        <sz val="9"/>
        <rFont val="Arial"/>
        <family val="2"/>
      </rPr>
      <t>1</t>
    </r>
  </si>
  <si>
    <r>
      <t xml:space="preserve">    Motordrivna luftfartyg </t>
    </r>
    <r>
      <rPr>
        <i/>
        <sz val="9"/>
        <rFont val="Arial"/>
        <family val="2"/>
      </rPr>
      <t>Powered aircraft</t>
    </r>
  </si>
  <si>
    <r>
      <t xml:space="preserve">Registreringar </t>
    </r>
    <r>
      <rPr>
        <i/>
        <sz val="9"/>
        <rFont val="Arial"/>
        <family val="2"/>
      </rPr>
      <t>Registrations</t>
    </r>
  </si>
  <si>
    <r>
      <t xml:space="preserve">    Motordrivna luftfartyg</t>
    </r>
    <r>
      <rPr>
        <i/>
        <sz val="9"/>
        <rFont val="Arial"/>
        <family val="2"/>
      </rPr>
      <t xml:space="preserve"> Powered aircraft</t>
    </r>
  </si>
  <si>
    <r>
      <t xml:space="preserve">       varav ultralätta luftfartyg </t>
    </r>
    <r>
      <rPr>
        <i/>
        <sz val="9"/>
        <rFont val="Arial"/>
        <family val="2"/>
      </rPr>
      <t>Of which ultralight aircraft</t>
    </r>
  </si>
  <si>
    <r>
      <t xml:space="preserve">    </t>
    </r>
    <r>
      <rPr>
        <i/>
        <sz val="9"/>
        <rFont val="Arial"/>
        <family val="2"/>
      </rPr>
      <t>Gliders, powered gliders and balloons</t>
    </r>
  </si>
  <si>
    <r>
      <t xml:space="preserve">Avregistreringar </t>
    </r>
    <r>
      <rPr>
        <i/>
        <sz val="9"/>
        <rFont val="Arial"/>
        <family val="2"/>
      </rPr>
      <t>Deregistrations</t>
    </r>
  </si>
  <si>
    <r>
      <t xml:space="preserve">Totalt antal </t>
    </r>
    <r>
      <rPr>
        <i/>
        <sz val="9"/>
        <rFont val="Arial"/>
        <family val="2"/>
      </rPr>
      <t>Total number</t>
    </r>
  </si>
  <si>
    <r>
      <t xml:space="preserve">Summa </t>
    </r>
    <r>
      <rPr>
        <i/>
        <sz val="9"/>
        <rFont val="Arial"/>
        <family val="2"/>
      </rPr>
      <t>Total</t>
    </r>
  </si>
  <si>
    <r>
      <t xml:space="preserve">Totalt </t>
    </r>
    <r>
      <rPr>
        <i/>
        <sz val="9"/>
        <rFont val="Arial"/>
        <family val="2"/>
      </rPr>
      <t>Grand total</t>
    </r>
  </si>
  <si>
    <r>
      <t>activity</t>
    </r>
    <r>
      <rPr>
        <i/>
        <vertAlign val="superscript"/>
        <sz val="9"/>
        <rFont val="Arial"/>
        <family val="2"/>
      </rPr>
      <t>1</t>
    </r>
  </si>
  <si>
    <r>
      <t>Arr</t>
    </r>
    <r>
      <rPr>
        <i/>
        <vertAlign val="superscript"/>
        <sz val="9"/>
        <rFont val="Arial"/>
        <family val="2"/>
      </rPr>
      <t>1</t>
    </r>
  </si>
  <si>
    <r>
      <t>Dep</t>
    </r>
    <r>
      <rPr>
        <i/>
        <vertAlign val="superscript"/>
        <sz val="9"/>
        <rFont val="Arial"/>
        <family val="2"/>
      </rPr>
      <t>1</t>
    </r>
  </si>
  <si>
    <t>Antalet personkilometer, fordonskilometer och tonkilometer (frakt och post) i inrikes</t>
  </si>
  <si>
    <r>
      <t>Passenger- km</t>
    </r>
    <r>
      <rPr>
        <i/>
        <vertAlign val="superscript"/>
        <sz val="9"/>
        <rFont val="Arial"/>
        <family val="2"/>
      </rPr>
      <t>1</t>
    </r>
  </si>
  <si>
    <r>
      <t xml:space="preserve">Land </t>
    </r>
    <r>
      <rPr>
        <i/>
        <sz val="9"/>
        <rFont val="Arial"/>
        <family val="2"/>
      </rPr>
      <t>Country</t>
    </r>
  </si>
  <si>
    <r>
      <t>Unloaded</t>
    </r>
    <r>
      <rPr>
        <i/>
        <vertAlign val="superscript"/>
        <sz val="9"/>
        <rFont val="Arial"/>
        <family val="2"/>
      </rPr>
      <t>1</t>
    </r>
  </si>
  <si>
    <r>
      <t>Loaded</t>
    </r>
    <r>
      <rPr>
        <i/>
        <vertAlign val="superscript"/>
        <sz val="9"/>
        <rFont val="Arial"/>
        <family val="2"/>
      </rPr>
      <t>1</t>
    </r>
  </si>
  <si>
    <r>
      <t xml:space="preserve">Taxiflyg </t>
    </r>
    <r>
      <rPr>
        <i/>
        <sz val="8"/>
        <rFont val="Arial"/>
        <family val="2"/>
      </rPr>
      <t>Taxi flights</t>
    </r>
  </si>
  <si>
    <r>
      <t xml:space="preserve">Övrig luftfart </t>
    </r>
    <r>
      <rPr>
        <i/>
        <sz val="8"/>
        <rFont val="Arial"/>
        <family val="2"/>
      </rPr>
      <t>Other flights</t>
    </r>
  </si>
  <si>
    <r>
      <t xml:space="preserve">Summa landningar </t>
    </r>
    <r>
      <rPr>
        <i/>
        <sz val="8"/>
        <rFont val="Arial"/>
        <family val="2"/>
      </rPr>
      <t>Landings, total</t>
    </r>
  </si>
  <si>
    <r>
      <t xml:space="preserve">Inrikes avresande </t>
    </r>
    <r>
      <rPr>
        <i/>
        <sz val="8"/>
        <rFont val="Arial"/>
        <family val="2"/>
      </rPr>
      <t>Domestic departing</t>
    </r>
  </si>
  <si>
    <r>
      <t xml:space="preserve">Summa passagerare </t>
    </r>
    <r>
      <rPr>
        <i/>
        <sz val="8"/>
        <rFont val="Arial"/>
        <family val="2"/>
      </rPr>
      <t>Passengers, total</t>
    </r>
  </si>
  <si>
    <r>
      <t xml:space="preserve">Inrikes avgående </t>
    </r>
    <r>
      <rPr>
        <i/>
        <sz val="8"/>
        <rFont val="Arial"/>
        <family val="2"/>
      </rPr>
      <t>Domestic loaded</t>
    </r>
  </si>
  <si>
    <r>
      <t xml:space="preserve">Summa post </t>
    </r>
    <r>
      <rPr>
        <i/>
        <sz val="8"/>
        <rFont val="Arial"/>
        <family val="2"/>
      </rPr>
      <t>Mail, total</t>
    </r>
  </si>
  <si>
    <t>Civil Non-Licensed Non-Instrument</t>
  </si>
  <si>
    <t>Antalet personkilometer, fordonskilometer och tonkilometer (frakt och post) i utrikes</t>
  </si>
  <si>
    <t>Personkilometer</t>
  </si>
  <si>
    <t>Passenger- km</t>
  </si>
  <si>
    <t xml:space="preserve">Passengers disembarked in international traffic at Swedish airports with scheduled and/or non-scheduled traffic </t>
  </si>
  <si>
    <t>Linjefart</t>
  </si>
  <si>
    <t>Scheduled</t>
  </si>
  <si>
    <t>Charter</t>
  </si>
  <si>
    <t>Non-scheduled</t>
  </si>
  <si>
    <t>Linjetrafik</t>
  </si>
  <si>
    <t>Chartertrafik</t>
  </si>
  <si>
    <t>Region</t>
  </si>
  <si>
    <r>
      <t xml:space="preserve">Övriga världe </t>
    </r>
    <r>
      <rPr>
        <i/>
        <sz val="9"/>
        <rFont val="Arial"/>
        <family val="2"/>
      </rPr>
      <t>Rest of the world</t>
    </r>
  </si>
  <si>
    <r>
      <t xml:space="preserve">Uppgift saknas </t>
    </r>
    <r>
      <rPr>
        <i/>
        <sz val="9"/>
        <rFont val="Arial"/>
        <family val="2"/>
      </rPr>
      <t>Missing</t>
    </r>
  </si>
  <si>
    <t>Summa Total</t>
  </si>
  <si>
    <t>Övriga flygplan Other aircraft</t>
  </si>
  <si>
    <t>Number of international passengers by aircraft type</t>
  </si>
  <si>
    <t>Antalet inrikes passagerare fördelat på flygplanstyp</t>
  </si>
  <si>
    <t>Number of domestic passengers by aircraft type</t>
  </si>
  <si>
    <t>Anmärkning: Luftvärdighetsbevis ska enligt ICAO finnas för varje luftfartyg som nyttjas i internationellt luftrum.</t>
  </si>
  <si>
    <t xml:space="preserve">  Number of passengers is recalculated for the year 2018 to include taxi flights. This has a minor effect on the published statistics. </t>
  </si>
  <si>
    <r>
      <rPr>
        <vertAlign val="superscript"/>
        <sz val="9"/>
        <rFont val="Arial"/>
        <family val="2"/>
      </rPr>
      <t>1</t>
    </r>
    <r>
      <rPr>
        <sz val="9"/>
        <rFont val="Arial"/>
        <family val="2"/>
      </rPr>
      <t xml:space="preserve">Passagerarkilometer är omräknade för åren 2006-2018 för att inkludera taxiflygningar. Detta har en marginell påverkan på den publicerade statistiken. </t>
    </r>
  </si>
  <si>
    <t xml:space="preserve">  Number of passenger-km is recalculated for the years 2006-2018 to include taxi flights. This has a minor effect on the published statistics. </t>
  </si>
  <si>
    <r>
      <rPr>
        <vertAlign val="superscript"/>
        <sz val="9"/>
        <rFont val="Arial"/>
        <family val="2"/>
      </rPr>
      <t>2</t>
    </r>
    <r>
      <rPr>
        <sz val="9"/>
        <rFont val="Arial"/>
        <family val="2"/>
      </rPr>
      <t xml:space="preserve">Tonkilometer är omräknade för åren 2008-2018 för att inkludera taxiflygningar. Detta har en marginell påverkan på den publicerade statistiken. </t>
    </r>
  </si>
  <si>
    <t xml:space="preserve">  Number of tonne-km is recalculated for the years 2008-2018 to include taxi flights. This has a minor effect on the published statistics. </t>
  </si>
  <si>
    <t>Anmärkning: Antalet kilometer är beräknat på antalet utrikes passagerare, antalet passageraravgångar</t>
  </si>
  <si>
    <t xml:space="preserve">och gods/post mellan svensk flygplats och utländsk flygplats (första destination efter avgång). Endast kilometer i svenskt luftrum är inkluderat. </t>
  </si>
  <si>
    <t>The number of kilometres has been calculated based on the number of internationel passengers, number</t>
  </si>
  <si>
    <t xml:space="preserve">of take-offs (passenger flights) and mail/freight between Swedish airport and foreign airport (first landing after take-off). Only kilometres in Swedish airspace is included. </t>
  </si>
  <si>
    <t xml:space="preserve">  Number of tonnes is recalculated for the year 2018 to include taxi flights. This has a minor effect on the published statistics. </t>
  </si>
  <si>
    <r>
      <t xml:space="preserve">Europa </t>
    </r>
    <r>
      <rPr>
        <i/>
        <sz val="9"/>
        <color theme="1"/>
        <rFont val="Arial"/>
        <family val="2"/>
      </rPr>
      <t>Europe</t>
    </r>
  </si>
  <si>
    <t>Freight and mail loaded at Swedish airports with scheduled and/or</t>
  </si>
  <si>
    <t>Freight and mail unloaded at Swedish airports with scheduled and/or</t>
  </si>
  <si>
    <t>Utrikes linjefart</t>
  </si>
  <si>
    <t>Utrikes charter</t>
  </si>
  <si>
    <t xml:space="preserve">International </t>
  </si>
  <si>
    <t xml:space="preserve"> scheduled</t>
  </si>
  <si>
    <t>Antal utbjudna flygstolar i linje- , charter- och taxitrafik</t>
  </si>
  <si>
    <t>Number of passengers in scheduled and non-scheduled traffic</t>
  </si>
  <si>
    <t>Freight and mail at Swedish airports with scheduled and/or</t>
  </si>
  <si>
    <t>Skillnaden mellan antalet ankommande och avgående postton beror på en större noggrannhet i rapporteringen</t>
  </si>
  <si>
    <t>Utrikes totalt</t>
  </si>
  <si>
    <t>total</t>
  </si>
  <si>
    <r>
      <t xml:space="preserve">Utrikes linje och charter </t>
    </r>
    <r>
      <rPr>
        <i/>
        <sz val="8"/>
        <rFont val="Arial"/>
        <family val="2"/>
      </rPr>
      <t>International scheduled and charter</t>
    </r>
  </si>
  <si>
    <r>
      <t xml:space="preserve">Inrikes linjefart och charter </t>
    </r>
    <r>
      <rPr>
        <i/>
        <sz val="8"/>
        <rFont val="Arial"/>
        <family val="2"/>
      </rPr>
      <t>Domestic scheduled and charter</t>
    </r>
  </si>
  <si>
    <r>
      <t>Linjefart och</t>
    </r>
    <r>
      <rPr>
        <sz val="9"/>
        <color rgb="FFFF0000"/>
        <rFont val="Arial"/>
        <family val="2"/>
      </rPr>
      <t xml:space="preserve"> </t>
    </r>
    <r>
      <rPr>
        <sz val="9"/>
        <rFont val="Arial"/>
        <family val="2"/>
      </rPr>
      <t>icke-regelbunden trafik</t>
    </r>
  </si>
  <si>
    <r>
      <rPr>
        <vertAlign val="superscript"/>
        <sz val="9"/>
        <rFont val="Arial"/>
        <family val="2"/>
      </rPr>
      <t>1</t>
    </r>
    <r>
      <rPr>
        <sz val="9"/>
        <rFont val="Arial"/>
        <family val="2"/>
      </rPr>
      <t xml:space="preserve">Landningsbanor med kodsiffra 3 eller 4 är dimensionerade för tyngre transportflyg, medan banor med  </t>
    </r>
  </si>
  <si>
    <t>Number of available seats in scheduled traffic, charter traffic and taxi</t>
  </si>
  <si>
    <r>
      <t xml:space="preserve">av avgående fraktton. </t>
    </r>
    <r>
      <rPr>
        <i/>
        <sz val="9"/>
        <rFont val="Arial"/>
        <family val="2"/>
      </rPr>
      <t>The difference between number of loaded and unloaded freight-tonnes depends on a more accurate</t>
    </r>
    <r>
      <rPr>
        <sz val="9"/>
        <rFont val="Arial"/>
        <family val="2"/>
      </rPr>
      <t xml:space="preserve"> </t>
    </r>
  </si>
  <si>
    <t>report of departing freight-tonnes.</t>
  </si>
  <si>
    <r>
      <t xml:space="preserve">av avgående postton. </t>
    </r>
    <r>
      <rPr>
        <i/>
        <sz val="9"/>
        <rFont val="Arial"/>
        <family val="2"/>
      </rPr>
      <t>The difference between number of loaded and unloaded mail-tonnes depends on a more accurate</t>
    </r>
    <r>
      <rPr>
        <sz val="9"/>
        <rFont val="Arial"/>
        <family val="2"/>
      </rPr>
      <t xml:space="preserve"> </t>
    </r>
  </si>
  <si>
    <r>
      <rPr>
        <i/>
        <sz val="9"/>
        <rFont val="Arial"/>
        <family val="2"/>
      </rPr>
      <t>report of departing mail-tonnes</t>
    </r>
    <r>
      <rPr>
        <sz val="9"/>
        <rFont val="Arial"/>
        <family val="2"/>
      </rPr>
      <t>.</t>
    </r>
  </si>
  <si>
    <r>
      <t xml:space="preserve">Asien </t>
    </r>
    <r>
      <rPr>
        <i/>
        <sz val="9"/>
        <color theme="1"/>
        <rFont val="Arial"/>
        <family val="2"/>
      </rPr>
      <t>Asia</t>
    </r>
  </si>
  <si>
    <t>charter</t>
  </si>
  <si>
    <t>Frakt, ton Freight, tonnes</t>
  </si>
  <si>
    <r>
      <t xml:space="preserve">Summa frakt </t>
    </r>
    <r>
      <rPr>
        <i/>
        <sz val="8"/>
        <rFont val="Arial"/>
        <family val="2"/>
      </rPr>
      <t>Freight, total</t>
    </r>
  </si>
  <si>
    <r>
      <t>Antal landningsbanor efter kodsiffra</t>
    </r>
    <r>
      <rPr>
        <vertAlign val="superscript"/>
        <sz val="9"/>
        <rFont val="Arial"/>
        <family val="2"/>
      </rPr>
      <t>1</t>
    </r>
  </si>
  <si>
    <r>
      <t>Number of runways by assigned code</t>
    </r>
    <r>
      <rPr>
        <i/>
        <vertAlign val="superscript"/>
        <sz val="9"/>
        <rFont val="Arial"/>
        <family val="2"/>
      </rPr>
      <t>1</t>
    </r>
  </si>
  <si>
    <t>1 508x30</t>
  </si>
  <si>
    <t>2 520x45</t>
  </si>
  <si>
    <t xml:space="preserve">Sälen </t>
  </si>
  <si>
    <t>2500x45</t>
  </si>
  <si>
    <t>Tabell 3.1</t>
  </si>
  <si>
    <t>Tabell 3.2</t>
  </si>
  <si>
    <t>Tabell 3.3</t>
  </si>
  <si>
    <t>Tabell 3.4</t>
  </si>
  <si>
    <t>Tabell 3.5</t>
  </si>
  <si>
    <t>Tabell 3.6</t>
  </si>
  <si>
    <t>Tabell 3.7</t>
  </si>
  <si>
    <t>Tabell 3.8</t>
  </si>
  <si>
    <t>Tabell 3.9</t>
  </si>
  <si>
    <t>Tabell 3.10</t>
  </si>
  <si>
    <t>Tabell 3.11</t>
  </si>
  <si>
    <t>Tabell 3.12</t>
  </si>
  <si>
    <t>Tabell 3.13</t>
  </si>
  <si>
    <t>Tabell 3.14</t>
  </si>
  <si>
    <t>Tabell 3.15</t>
  </si>
  <si>
    <t>Tabell 3.16</t>
  </si>
  <si>
    <t xml:space="preserve">Tabell 3.17 </t>
  </si>
  <si>
    <t>Tabell 3.18</t>
  </si>
  <si>
    <t>Tabell 3.19</t>
  </si>
  <si>
    <t>Tabell 3.20</t>
  </si>
  <si>
    <t>Tabell 3.21</t>
  </si>
  <si>
    <t>Tabell 5</t>
  </si>
  <si>
    <t>Sälen</t>
  </si>
  <si>
    <t>Israel</t>
  </si>
  <si>
    <t>Förenade Arabemirat United Arab Emirates</t>
  </si>
  <si>
    <t>Bosnien och Herzegovina</t>
  </si>
  <si>
    <t>Ukrania Ukraine</t>
  </si>
  <si>
    <t>Bulgarien Bulgaria</t>
  </si>
  <si>
    <t>Marocko Morocko</t>
  </si>
  <si>
    <t>Boeing 737 MAX 8</t>
  </si>
  <si>
    <t>Boeing (Douglas) MD 8182/83/87</t>
  </si>
  <si>
    <t>Bomabardier CRJ 700</t>
  </si>
  <si>
    <t>Boeing (Douglas) MD 81/82/83/87/90</t>
  </si>
  <si>
    <t>Övriga</t>
  </si>
  <si>
    <t>Airbus A320NEO</t>
  </si>
  <si>
    <t>Boeing 777W</t>
  </si>
  <si>
    <t>Airbus A321NEO</t>
  </si>
  <si>
    <t>Airbus A359</t>
  </si>
  <si>
    <t>B787-9 Dreamliner</t>
  </si>
  <si>
    <t>Bombardier-CS300</t>
  </si>
  <si>
    <t>Boeing 777-L</t>
  </si>
  <si>
    <t>Boeing 757-300</t>
  </si>
  <si>
    <t>Airbus A318</t>
  </si>
  <si>
    <t>Avro RJ1H</t>
  </si>
  <si>
    <t>Fairchild Dornier 328 JET</t>
  </si>
  <si>
    <t>Bomabardier CRJ 900</t>
  </si>
  <si>
    <t>Boeing 777-200</t>
  </si>
  <si>
    <t>Airbus A350-K</t>
  </si>
  <si>
    <t>Airbus A340-6</t>
  </si>
  <si>
    <t>Airbus A220-100</t>
  </si>
  <si>
    <t>Bomabardier CRJ 100</t>
  </si>
  <si>
    <t>Sukhoi SU95</t>
  </si>
  <si>
    <t>Bomabardier CRJ 200</t>
  </si>
  <si>
    <t>Boeing 747-400</t>
  </si>
  <si>
    <t>Boeing 777-300</t>
  </si>
  <si>
    <t>Cessna 56X</t>
  </si>
  <si>
    <t>Airbus A310</t>
  </si>
  <si>
    <t>Embraer 135</t>
  </si>
  <si>
    <t>Bae 146-200</t>
  </si>
  <si>
    <t>Boeing 747-2</t>
  </si>
  <si>
    <t>Piper PA-31</t>
  </si>
  <si>
    <t>Boeing (Douglas) MD-81/82/83/87/90</t>
  </si>
  <si>
    <t>Hawkwe Siddley HS-748</t>
  </si>
  <si>
    <t xml:space="preserve">  Number of available seats is recalculated for the year 2018 to include taxi flights. This has a minor effect on the published statistics. </t>
  </si>
  <si>
    <t>Boeing 787-800 Dreamliner</t>
  </si>
  <si>
    <t>Airbus A333-200</t>
  </si>
  <si>
    <t>Airbus A350-900</t>
  </si>
  <si>
    <t>Embraer 195</t>
  </si>
  <si>
    <t>Boeing 787-900 Dreamliner</t>
  </si>
  <si>
    <t>Cessna 680A</t>
  </si>
  <si>
    <t>Dassault Falcon 2000</t>
  </si>
  <si>
    <t>Bomabardier Global express</t>
  </si>
  <si>
    <t>Beechcraft 20</t>
  </si>
  <si>
    <t>Avro RJ 85</t>
  </si>
  <si>
    <t>Hawker 800</t>
  </si>
  <si>
    <t>Bombardier CL35</t>
  </si>
  <si>
    <t>Airbus A300-600</t>
  </si>
  <si>
    <t xml:space="preserve">  Number of tonnes is recalculated for the years 2005 to 2018 to include taxi flights. This has a minor effect on the published statistics. </t>
  </si>
  <si>
    <t xml:space="preserve"> Fraktsiffrorna är omräknade för åren 2005 till 2018 för att inkludera taxiflygningar. Detta har en marginell påverkan på den publicerade statistiken. </t>
  </si>
  <si>
    <t xml:space="preserve">Fraktsiffrorna är omräknade för 2018 för att inkludera taxiflygningar. Detta har en marginell påverkan på den publicerade statistiken. </t>
  </si>
  <si>
    <r>
      <rPr>
        <vertAlign val="superscript"/>
        <sz val="9"/>
        <color theme="1"/>
        <rFont val="Arial"/>
        <family val="2"/>
      </rPr>
      <t xml:space="preserve"> </t>
    </r>
    <r>
      <rPr>
        <sz val="9"/>
        <color theme="1"/>
        <rFont val="Arial"/>
        <family val="2"/>
      </rPr>
      <t xml:space="preserve">Postsiffrorna är omräknade för 2018 för att inkludera taxiflygningar. Detta har en marginell påverkan på den publicerade statistiken. </t>
    </r>
  </si>
  <si>
    <r>
      <t>Passagerare</t>
    </r>
    <r>
      <rPr>
        <vertAlign val="superscript"/>
        <sz val="9"/>
        <rFont val="Arial"/>
        <family val="2"/>
      </rPr>
      <t>2</t>
    </r>
  </si>
  <si>
    <r>
      <t>Passengers</t>
    </r>
    <r>
      <rPr>
        <i/>
        <vertAlign val="superscript"/>
        <sz val="9"/>
        <rFont val="Arial"/>
        <family val="2"/>
      </rPr>
      <t>2</t>
    </r>
  </si>
  <si>
    <t xml:space="preserve">Anmärkning: Passagerarsiffrorna är omräknade för åren 2018 för att inkludera taxiflygningar. Detta har en marginell påverkan på den publicerade statistiken. </t>
  </si>
  <si>
    <t xml:space="preserve">Number of landings at Swedish airports with scheduled and/or </t>
  </si>
  <si>
    <t>Tabell 3.17</t>
  </si>
  <si>
    <t xml:space="preserve">Antalet starter i inrikes trafik fördelat på flygplanstyp från </t>
  </si>
  <si>
    <t>Number of departures in domestic traffic by aircraft type from</t>
  </si>
  <si>
    <t>Number of departures in international traffic by aircraft type from</t>
  </si>
  <si>
    <t xml:space="preserve">Antalet starter i utrikes trafik fördelat på flygplanstyp från </t>
  </si>
  <si>
    <t xml:space="preserve">Number of arriving and departing passengers at Swedish airports </t>
  </si>
  <si>
    <r>
      <t>1</t>
    </r>
    <r>
      <rPr>
        <sz val="9"/>
        <rFont val="Arial"/>
        <family val="2"/>
      </rPr>
      <t xml:space="preserve"> Vikt på ankommande och avgående frakt och post i utrikes trafik samt avgående frakt och post i inrikes trafik.</t>
    </r>
  </si>
  <si>
    <r>
      <t>Anmärkning: Passagerarsiffrorna är omräknade för år 2018 för att</t>
    </r>
    <r>
      <rPr>
        <sz val="9"/>
        <color rgb="FFFF0000"/>
        <rFont val="Arial"/>
        <family val="2"/>
      </rPr>
      <t xml:space="preserve"> </t>
    </r>
    <r>
      <rPr>
        <sz val="9"/>
        <rFont val="Arial"/>
        <family val="2"/>
      </rPr>
      <t>inkludera taxiflygningar</t>
    </r>
    <r>
      <rPr>
        <sz val="9"/>
        <color rgb="FFFF0000"/>
        <rFont val="Arial"/>
        <family val="2"/>
      </rPr>
      <t>.</t>
    </r>
    <r>
      <rPr>
        <sz val="9"/>
        <rFont val="Arial"/>
        <family val="2"/>
      </rPr>
      <t xml:space="preserve"> Detta har en marginell påverkan på den publicerade statistiken. </t>
    </r>
  </si>
  <si>
    <t>1 444x30</t>
  </si>
  <si>
    <t xml:space="preserve">Number of landings and passengers at Swedish airports with scheduled or </t>
  </si>
  <si>
    <t>Ankommande passagerare i utrikes trafik på svenska trafikflygplatser</t>
  </si>
  <si>
    <t xml:space="preserve">Antal passagerare i utrikes linjefart och chartertrafik </t>
  </si>
  <si>
    <t>Ankommande och avgående frakt på svenska trafikflygplatser</t>
  </si>
  <si>
    <t>Avgående frakt och post på svenska trafikflygplatser</t>
  </si>
  <si>
    <t>Ankommande frakt och post på svenska trafikflygplatser</t>
  </si>
  <si>
    <t xml:space="preserve">Antalet utrikes passagerare fördelat på flygplanstyp </t>
  </si>
  <si>
    <t xml:space="preserve">Anmärkning: Passagerarsiffrorna är omräknade för åren 2005-2018 för att inkludera taxiflygningar. Detta har en marginell påverkan på den publicerade statistiken. </t>
  </si>
  <si>
    <t xml:space="preserve">  Number of passengers is recalculated for the years 2005-2018 to include taxi flights. This has a minor effect on the published statistics. </t>
  </si>
  <si>
    <t xml:space="preserve">Anmärkning: Utbjudna stolar är omräknade för år 2018 för att inkludera taxiflygningar. Detta har en marginell påverkan på den publicerade statistiken. </t>
  </si>
  <si>
    <t>Fordonskilometer passagerarflyg</t>
  </si>
  <si>
    <t>Fordonskilometer frakt- och postflyg</t>
  </si>
  <si>
    <t>Vehicular traffic- km, passengerflights</t>
  </si>
  <si>
    <t>Vehicular traffic- km freight- and mailflights</t>
  </si>
  <si>
    <t xml:space="preserve">Summa fordonskilometer </t>
  </si>
  <si>
    <t>Sum of vehicular traffic- km</t>
  </si>
  <si>
    <r>
      <t xml:space="preserve">Övriga världen </t>
    </r>
    <r>
      <rPr>
        <i/>
        <sz val="9"/>
        <rFont val="Arial"/>
        <family val="2"/>
      </rPr>
      <t>Rest of the world</t>
    </r>
  </si>
  <si>
    <t>Airbus A320 Neo</t>
  </si>
  <si>
    <t>Embraer E190</t>
  </si>
  <si>
    <t>Cessna 25</t>
  </si>
  <si>
    <t>Embraer 300</t>
  </si>
  <si>
    <t>Beechcraft 40</t>
  </si>
  <si>
    <t>Bomabardier CL 600</t>
  </si>
  <si>
    <t>B748</t>
  </si>
  <si>
    <t>525x25</t>
  </si>
  <si>
    <t xml:space="preserve">1 Tillhandahållna tjänster: </t>
  </si>
  <si>
    <t>2 581x45</t>
  </si>
  <si>
    <t>Kosovo</t>
  </si>
  <si>
    <t xml:space="preserve">Boeing 737 MAX 9 </t>
  </si>
  <si>
    <t>Cessna 560X</t>
  </si>
  <si>
    <t>Ändamål och innehåll</t>
  </si>
  <si>
    <t>Statistikens framställning</t>
  </si>
  <si>
    <t>Statistikens kvalitet</t>
  </si>
  <si>
    <t xml:space="preserve">Statistiken beskriver civil luftfart i Sverige. Det huvudsakliga fokuset är trafik och transporter av passagerare, frakt och post. Statistiken belyser även infrastruktur, luftfartyg och olyckshändelser. </t>
  </si>
  <si>
    <t>Luftfart 2022</t>
  </si>
  <si>
    <t>Civil aviation 2022</t>
  </si>
  <si>
    <t>Maria Melkersson</t>
  </si>
  <si>
    <t>tel: 010-414 42 16, e-post: maria.melkersson@trafa.se</t>
  </si>
  <si>
    <r>
      <t>2021</t>
    </r>
    <r>
      <rPr>
        <b/>
        <sz val="10"/>
        <rFont val="Calibri"/>
        <family val="2"/>
      </rPr>
      <t>–</t>
    </r>
    <r>
      <rPr>
        <b/>
        <sz val="10"/>
        <rFont val="Arial"/>
        <family val="2"/>
      </rPr>
      <t>2022. Ton.</t>
    </r>
  </si>
  <si>
    <t>-</t>
  </si>
  <si>
    <t>Albanien Albania</t>
  </si>
  <si>
    <t>Kanada Canada</t>
  </si>
  <si>
    <t xml:space="preserve">Libanon </t>
  </si>
  <si>
    <t>Luxemburg</t>
  </si>
  <si>
    <t>Mexico</t>
  </si>
  <si>
    <t>Slovakien Slovakia</t>
  </si>
  <si>
    <t>Libanon</t>
  </si>
  <si>
    <t>ATR 45</t>
  </si>
  <si>
    <t>Airbus A330-900</t>
  </si>
  <si>
    <t>Dornier 328</t>
  </si>
  <si>
    <t>Airbus A220</t>
  </si>
  <si>
    <t>Boeing 737 MAX 9</t>
  </si>
  <si>
    <t>Tabell 4.1</t>
  </si>
  <si>
    <r>
      <t>Luftfartsolyckor med motordrivna luftfartyg</t>
    </r>
    <r>
      <rPr>
        <b/>
        <vertAlign val="superscript"/>
        <sz val="10"/>
        <rFont val="Arial"/>
        <family val="2"/>
      </rPr>
      <t>1</t>
    </r>
    <r>
      <rPr>
        <b/>
        <sz val="10"/>
        <rFont val="Arial"/>
        <family val="2"/>
      </rPr>
      <t xml:space="preserve"> efter flygsituation i Sverige </t>
    </r>
  </si>
  <si>
    <r>
      <t>Accidents to powered aircraft</t>
    </r>
    <r>
      <rPr>
        <i/>
        <vertAlign val="superscript"/>
        <sz val="10"/>
        <rFont val="Arial"/>
        <family val="2"/>
      </rPr>
      <t>1</t>
    </r>
    <r>
      <rPr>
        <i/>
        <sz val="10"/>
        <rFont val="Arial"/>
        <family val="2"/>
      </rPr>
      <t xml:space="preserve"> by flight phase in Sweden irrespective of the </t>
    </r>
  </si>
  <si>
    <t>Art av flygning</t>
  </si>
  <si>
    <t>Totalt antal</t>
  </si>
  <si>
    <t>Flygsituation</t>
  </si>
  <si>
    <t>Type of operation</t>
  </si>
  <si>
    <t>luftfartsolyckor</t>
  </si>
  <si>
    <t>Flight phase</t>
  </si>
  <si>
    <t>Total number</t>
  </si>
  <si>
    <t>Taxning/</t>
  </si>
  <si>
    <t>Start</t>
  </si>
  <si>
    <t>Flygning</t>
  </si>
  <si>
    <t>Inflygning/</t>
  </si>
  <si>
    <t>of accidents</t>
  </si>
  <si>
    <t>stationärt</t>
  </si>
  <si>
    <t>Take-off</t>
  </si>
  <si>
    <t>En route</t>
  </si>
  <si>
    <t>Landning</t>
  </si>
  <si>
    <t>Taxiing/</t>
  </si>
  <si>
    <t>Landing</t>
  </si>
  <si>
    <t>Stationary</t>
  </si>
  <si>
    <t xml:space="preserve">Scheduled and non-scheduled </t>
  </si>
  <si>
    <r>
      <t>Bruksflyg</t>
    </r>
    <r>
      <rPr>
        <vertAlign val="superscript"/>
        <sz val="9"/>
        <rFont val="Arial"/>
        <family val="2"/>
      </rPr>
      <t xml:space="preserve"> 2</t>
    </r>
  </si>
  <si>
    <t>Miscellaneous commercial</t>
  </si>
  <si>
    <r>
      <t xml:space="preserve">operations </t>
    </r>
    <r>
      <rPr>
        <i/>
        <vertAlign val="superscript"/>
        <sz val="9"/>
        <rFont val="Arial"/>
        <family val="2"/>
      </rPr>
      <t>2</t>
    </r>
  </si>
  <si>
    <t>Skolflyg</t>
  </si>
  <si>
    <t>Instructional operations</t>
  </si>
  <si>
    <t>Privatflyg</t>
  </si>
  <si>
    <t>Private operations</t>
  </si>
  <si>
    <r>
      <t xml:space="preserve">1 </t>
    </r>
    <r>
      <rPr>
        <sz val="9"/>
        <rFont val="Arial"/>
        <family val="2"/>
      </rPr>
      <t>Från och med 2020 är så kallade sportbetonade flyg exkluderade, det vill säga ultralätt-, segel-, motorsegel-, ballong-, skärm- och hängflyg.</t>
    </r>
  </si>
  <si>
    <t xml:space="preserve">  From 2020 ultralight planes, gliders, motor gliders, hot air balloons, paragliders and hanggliders are excluded.</t>
  </si>
  <si>
    <r>
      <rPr>
        <vertAlign val="superscript"/>
        <sz val="9"/>
        <rFont val="Arial"/>
        <family val="2"/>
      </rPr>
      <t>2</t>
    </r>
    <r>
      <rPr>
        <sz val="9"/>
        <rFont val="Arial"/>
        <family val="2"/>
      </rPr>
      <t xml:space="preserve"> Taxiflyg och aerial work</t>
    </r>
  </si>
  <si>
    <t xml:space="preserve">  Taxi flights and aerial work</t>
  </si>
  <si>
    <t>Tabell 4.2</t>
  </si>
  <si>
    <r>
      <t>Luftfartsolyckor med motordrivna luftfartyg</t>
    </r>
    <r>
      <rPr>
        <b/>
        <vertAlign val="superscript"/>
        <sz val="10"/>
        <rFont val="Arial"/>
        <family val="2"/>
      </rPr>
      <t>1</t>
    </r>
    <r>
      <rPr>
        <b/>
        <sz val="10"/>
        <rFont val="Arial"/>
        <family val="2"/>
      </rPr>
      <t xml:space="preserve"> efter typ av skada i Sverige </t>
    </r>
  </si>
  <si>
    <r>
      <t>Accidents to powered aircraft</t>
    </r>
    <r>
      <rPr>
        <i/>
        <vertAlign val="superscript"/>
        <sz val="10"/>
        <rFont val="Arial"/>
        <family val="2"/>
      </rPr>
      <t>1</t>
    </r>
    <r>
      <rPr>
        <i/>
        <sz val="10"/>
        <rFont val="Arial"/>
        <family val="2"/>
      </rPr>
      <t xml:space="preserve"> by injuries in Sweden irrespective of the </t>
    </r>
  </si>
  <si>
    <t>Antal luftfarts-</t>
  </si>
  <si>
    <t>Personskador</t>
  </si>
  <si>
    <t>olyckor med dödlig</t>
  </si>
  <si>
    <t>Killed and injured persons</t>
  </si>
  <si>
    <t>utgång</t>
  </si>
  <si>
    <t>Antal omkomna</t>
  </si>
  <si>
    <t>Antal allvarlig skadade</t>
  </si>
  <si>
    <t>Antal lindrigt skadade</t>
  </si>
  <si>
    <t>Number of fatal</t>
  </si>
  <si>
    <t>Fatal injuries</t>
  </si>
  <si>
    <t>Serious injuries</t>
  </si>
  <si>
    <t>Minor injuries</t>
  </si>
  <si>
    <t>accidents</t>
  </si>
  <si>
    <t>Materialskador</t>
  </si>
  <si>
    <t>Material damages</t>
  </si>
  <si>
    <t>Totalförstört</t>
  </si>
  <si>
    <t>Omfattande skador</t>
  </si>
  <si>
    <t>Mindre skador</t>
  </si>
  <si>
    <t>Destroyed</t>
  </si>
  <si>
    <t>Substantial damages</t>
  </si>
  <si>
    <t>Minor damages</t>
  </si>
  <si>
    <t>Tabell 4.3</t>
  </si>
  <si>
    <r>
      <t>Luftfartsolyckor med svenskregistrerade motordrivna luftfartyg</t>
    </r>
    <r>
      <rPr>
        <b/>
        <vertAlign val="superscript"/>
        <sz val="10"/>
        <rFont val="Arial"/>
        <family val="2"/>
      </rPr>
      <t>1</t>
    </r>
    <r>
      <rPr>
        <b/>
        <sz val="10"/>
        <rFont val="Arial"/>
        <family val="2"/>
      </rPr>
      <t xml:space="preserve"> efter flygsituation </t>
    </r>
  </si>
  <si>
    <r>
      <t>Accidents to Swedish-registered powered aircraft</t>
    </r>
    <r>
      <rPr>
        <i/>
        <vertAlign val="superscript"/>
        <sz val="10"/>
        <rFont val="Arial"/>
        <family val="2"/>
      </rPr>
      <t>1</t>
    </r>
    <r>
      <rPr>
        <i/>
        <sz val="10"/>
        <rFont val="Arial"/>
        <family val="2"/>
      </rPr>
      <t xml:space="preserve"> by flight phase irrespective of country </t>
    </r>
  </si>
  <si>
    <t>Tabell 4.4</t>
  </si>
  <si>
    <r>
      <t>Luftfartsolyckor med svenskregistrerade motordrivna luftfartyg</t>
    </r>
    <r>
      <rPr>
        <b/>
        <vertAlign val="superscript"/>
        <sz val="10"/>
        <rFont val="Arial"/>
        <family val="2"/>
      </rPr>
      <t>1</t>
    </r>
    <r>
      <rPr>
        <b/>
        <sz val="10"/>
        <rFont val="Arial"/>
        <family val="2"/>
      </rPr>
      <t xml:space="preserve"> efter typ av skada </t>
    </r>
  </si>
  <si>
    <r>
      <t>Accidents to Swedish-registered powered aircraft</t>
    </r>
    <r>
      <rPr>
        <i/>
        <vertAlign val="superscript"/>
        <sz val="10"/>
        <rFont val="Arial"/>
        <family val="2"/>
      </rPr>
      <t>1</t>
    </r>
    <r>
      <rPr>
        <i/>
        <sz val="10"/>
        <rFont val="Arial"/>
        <family val="2"/>
      </rPr>
      <t xml:space="preserve"> by injuries irrespective of country </t>
    </r>
  </si>
  <si>
    <t>Antal allvarligt skadade</t>
  </si>
  <si>
    <t>Linjefart och ej regelb trafik</t>
  </si>
  <si>
    <t>Svenska flygplatser, 2022-12-31.</t>
  </si>
  <si>
    <t>Swedish airports, December 31, 2022.</t>
  </si>
  <si>
    <t>Svenska trafikflygplatser, 2022-12-31.</t>
  </si>
  <si>
    <t>Airports with scheduled and/or non-scheduled traffic, December 31, 2022.</t>
  </si>
  <si>
    <t>Av Transportstyrelsen godkända helikopterflygplatser, 31 december respektive år.</t>
  </si>
  <si>
    <t>Helicopter Aerodromes Licensed by the Swedish Transport Agency by December 31, each year.</t>
  </si>
  <si>
    <t>Motordrivna svenska luftfartyg efter viktklass, åren 2000-2022.</t>
  </si>
  <si>
    <t>Powered aircraft. Distribution by weight, years 2000-2022.</t>
  </si>
  <si>
    <r>
      <t>Registreringar och avregistreringar av svenska luftfartyg, åren 2001</t>
    </r>
    <r>
      <rPr>
        <b/>
        <sz val="10"/>
        <rFont val="Calibri"/>
        <family val="2"/>
      </rPr>
      <t>–</t>
    </r>
    <r>
      <rPr>
        <b/>
        <sz val="10"/>
        <rFont val="Arial"/>
        <family val="2"/>
      </rPr>
      <t>2022.</t>
    </r>
  </si>
  <si>
    <r>
      <t>Number of registrations and deregistrations of aircraft, years 2000</t>
    </r>
    <r>
      <rPr>
        <i/>
        <sz val="10"/>
        <rFont val="Calibri"/>
        <family val="2"/>
      </rPr>
      <t>–</t>
    </r>
    <r>
      <rPr>
        <i/>
        <sz val="10"/>
        <rFont val="Arial"/>
        <family val="2"/>
      </rPr>
      <t>2022.</t>
    </r>
  </si>
  <si>
    <r>
      <t>Luftvärdighetsbevis gällande svenskregistrerade luftfartyg, åren 2001</t>
    </r>
    <r>
      <rPr>
        <b/>
        <sz val="10"/>
        <rFont val="Calibri"/>
        <family val="2"/>
      </rPr>
      <t>–</t>
    </r>
    <r>
      <rPr>
        <b/>
        <sz val="10"/>
        <rFont val="Arial"/>
        <family val="2"/>
      </rPr>
      <t>2022.</t>
    </r>
  </si>
  <si>
    <r>
      <t>Airworthiness certificates regarding Swedish aircrafts, years 2001</t>
    </r>
    <r>
      <rPr>
        <i/>
        <sz val="10"/>
        <rFont val="Calibri"/>
        <family val="2"/>
      </rPr>
      <t>–</t>
    </r>
    <r>
      <rPr>
        <i/>
        <sz val="10"/>
        <rFont val="Arial"/>
        <family val="2"/>
      </rPr>
      <t>2022.</t>
    </r>
  </si>
  <si>
    <r>
      <t>Antal landningar och passagerare på svenska trafikflygplatser, åren 1960-2022.</t>
    </r>
    <r>
      <rPr>
        <b/>
        <vertAlign val="superscript"/>
        <sz val="10"/>
        <rFont val="Arial"/>
        <family val="2"/>
      </rPr>
      <t>1</t>
    </r>
  </si>
  <si>
    <r>
      <t>non-scheduled traffic, years 1960</t>
    </r>
    <r>
      <rPr>
        <i/>
        <sz val="10"/>
        <rFont val="Calibri"/>
        <family val="2"/>
      </rPr>
      <t>–</t>
    </r>
    <r>
      <rPr>
        <i/>
        <sz val="10"/>
        <rFont val="Arial"/>
        <family val="2"/>
      </rPr>
      <t>2022.</t>
    </r>
    <r>
      <rPr>
        <i/>
        <vertAlign val="superscript"/>
        <sz val="10"/>
        <rFont val="Arial"/>
        <family val="2"/>
      </rPr>
      <t>1</t>
    </r>
  </si>
  <si>
    <t>Antal landningar på svenska trafikflygplatser, åren 2021–2022.</t>
  </si>
  <si>
    <r>
      <t>non-scheduled traffic, åren 2021</t>
    </r>
    <r>
      <rPr>
        <i/>
        <sz val="10"/>
        <rFont val="Calibri"/>
        <family val="2"/>
      </rPr>
      <t>–</t>
    </r>
    <r>
      <rPr>
        <i/>
        <sz val="10"/>
        <rFont val="Arial"/>
        <family val="2"/>
      </rPr>
      <t>2022.</t>
    </r>
  </si>
  <si>
    <t>Ankommande och avresande passagerare på svenska trafikflygplatser, åren 2021–2022.</t>
  </si>
  <si>
    <r>
      <t>with scheduled or non-scheduled traffic, years 2021</t>
    </r>
    <r>
      <rPr>
        <i/>
        <sz val="10"/>
        <rFont val="Calibri"/>
        <family val="2"/>
      </rPr>
      <t>–</t>
    </r>
    <r>
      <rPr>
        <i/>
        <sz val="10"/>
        <rFont val="Arial"/>
        <family val="2"/>
      </rPr>
      <t>2022.</t>
    </r>
  </si>
  <si>
    <r>
      <t>in domestic scheduled, charter and taxi, years 2006</t>
    </r>
    <r>
      <rPr>
        <i/>
        <sz val="10"/>
        <rFont val="Calibri"/>
        <family val="2"/>
      </rPr>
      <t>–</t>
    </r>
    <r>
      <rPr>
        <i/>
        <sz val="10"/>
        <rFont val="Arial"/>
        <family val="2"/>
      </rPr>
      <t>2022. Thousands.</t>
    </r>
  </si>
  <si>
    <t xml:space="preserve">linje- och chartertrafik samt taxiflyg åren 2006-2022. Tusentals. </t>
  </si>
  <si>
    <r>
      <t>in international scheduled, charter and taxi, years 2006</t>
    </r>
    <r>
      <rPr>
        <i/>
        <sz val="10"/>
        <rFont val="Calibri"/>
        <family val="2"/>
      </rPr>
      <t>–</t>
    </r>
    <r>
      <rPr>
        <i/>
        <sz val="10"/>
        <rFont val="Arial"/>
        <family val="2"/>
      </rPr>
      <t>2022. Thousands.</t>
    </r>
  </si>
  <si>
    <r>
      <t>landningsflygplats efter start från svenska trafikflygplatser, åren 1998</t>
    </r>
    <r>
      <rPr>
        <b/>
        <sz val="10"/>
        <rFont val="Calibri"/>
        <family val="2"/>
      </rPr>
      <t>–</t>
    </r>
    <r>
      <rPr>
        <b/>
        <sz val="10"/>
        <rFont val="Arial"/>
        <family val="2"/>
      </rPr>
      <t>2022.</t>
    </r>
    <r>
      <rPr>
        <b/>
        <vertAlign val="superscript"/>
        <sz val="10"/>
        <rFont val="Arial"/>
        <family val="2"/>
      </rPr>
      <t>1</t>
    </r>
  </si>
  <si>
    <r>
      <t>landing airport after take-off from Swedish airports with scheduled and/or non-scheduled traffic, years 1998</t>
    </r>
    <r>
      <rPr>
        <i/>
        <sz val="10"/>
        <rFont val="Calibri"/>
        <family val="2"/>
      </rPr>
      <t>–</t>
    </r>
    <r>
      <rPr>
        <i/>
        <sz val="10"/>
        <rFont val="Arial"/>
        <family val="2"/>
      </rPr>
      <t>2022.</t>
    </r>
    <r>
      <rPr>
        <i/>
        <vertAlign val="superscript"/>
        <sz val="10"/>
        <rFont val="Arial"/>
        <family val="2"/>
      </rPr>
      <t>1</t>
    </r>
  </si>
  <si>
    <t>från närmast föregående utrikes flygplats efter land, åren 2005-2022.</t>
  </si>
  <si>
    <t>after landing from a foreign airport by country, years 2005-2022.</t>
  </si>
  <si>
    <t>Antalet ankommande och avresande utrikespassagerare fördelat på linjefart och chartertrafik, åren 2005-2022.</t>
  </si>
  <si>
    <t>Number of arriving and departing international passengers divided by scheduled and charter traffic, years 2005-2022.</t>
  </si>
  <si>
    <r>
      <t>på svenska trafikflygplatser, åren 2021</t>
    </r>
    <r>
      <rPr>
        <b/>
        <sz val="10"/>
        <rFont val="Calibri"/>
        <family val="2"/>
      </rPr>
      <t>–</t>
    </r>
    <r>
      <rPr>
        <b/>
        <sz val="10"/>
        <rFont val="Arial"/>
        <family val="2"/>
      </rPr>
      <t>2022.</t>
    </r>
  </si>
  <si>
    <t xml:space="preserve"> at Swedish airports, åren 2021-2022.</t>
  </si>
  <si>
    <r>
      <t>at Swedish airports, years 2021</t>
    </r>
    <r>
      <rPr>
        <i/>
        <sz val="10"/>
        <rFont val="Calibri"/>
        <family val="2"/>
      </rPr>
      <t>–</t>
    </r>
    <r>
      <rPr>
        <i/>
        <sz val="10"/>
        <rFont val="Arial"/>
        <family val="2"/>
      </rPr>
      <t>2022.</t>
    </r>
  </si>
  <si>
    <t>Frakt och post på svenska trafikflygplatser,</t>
  </si>
  <si>
    <r>
      <t>åren 1960</t>
    </r>
    <r>
      <rPr>
        <b/>
        <sz val="10"/>
        <rFont val="Calibri"/>
        <family val="2"/>
      </rPr>
      <t>–</t>
    </r>
    <r>
      <rPr>
        <b/>
        <sz val="10"/>
        <rFont val="Arial"/>
        <family val="2"/>
      </rPr>
      <t>2022. Ton.</t>
    </r>
    <r>
      <rPr>
        <b/>
        <vertAlign val="superscript"/>
        <sz val="11"/>
        <rFont val="Arial"/>
        <family val="2"/>
      </rPr>
      <t>1</t>
    </r>
  </si>
  <si>
    <r>
      <t>non-scheduled traffic, years 1960-2022. Tonnes.</t>
    </r>
    <r>
      <rPr>
        <i/>
        <vertAlign val="superscript"/>
        <sz val="10"/>
        <rFont val="Arial"/>
        <family val="2"/>
      </rPr>
      <t>1</t>
    </r>
  </si>
  <si>
    <r>
      <t>non-scheduled traffic, years 2021</t>
    </r>
    <r>
      <rPr>
        <i/>
        <sz val="10"/>
        <rFont val="Calibri"/>
        <family val="2"/>
      </rPr>
      <t>–</t>
    </r>
    <r>
      <rPr>
        <i/>
        <sz val="10"/>
        <rFont val="Arial"/>
        <family val="2"/>
      </rPr>
      <t>2022. Tonnes.</t>
    </r>
  </si>
  <si>
    <t>Ankommande och avgående post på svenska trafikflygplatser,</t>
  </si>
  <si>
    <r>
      <t>åren 2021</t>
    </r>
    <r>
      <rPr>
        <b/>
        <sz val="10"/>
        <rFont val="Calibri"/>
        <family val="2"/>
      </rPr>
      <t>–</t>
    </r>
    <r>
      <rPr>
        <b/>
        <sz val="10"/>
        <rFont val="Arial"/>
        <family val="2"/>
      </rPr>
      <t>2022. Ton.</t>
    </r>
    <r>
      <rPr>
        <b/>
        <vertAlign val="superscript"/>
        <sz val="10"/>
        <rFont val="Arial"/>
        <family val="2"/>
      </rPr>
      <t>2</t>
    </r>
  </si>
  <si>
    <r>
      <t>per region, åren 2008</t>
    </r>
    <r>
      <rPr>
        <b/>
        <sz val="10"/>
        <rFont val="Calibri"/>
        <family val="2"/>
      </rPr>
      <t>–</t>
    </r>
    <r>
      <rPr>
        <b/>
        <sz val="10"/>
        <rFont val="Arial"/>
        <family val="2"/>
      </rPr>
      <t>2022.</t>
    </r>
  </si>
  <si>
    <r>
      <t>non-scheduled traffic by region, years 2008</t>
    </r>
    <r>
      <rPr>
        <i/>
        <sz val="10"/>
        <rFont val="Calibri"/>
        <family val="2"/>
      </rPr>
      <t>–</t>
    </r>
    <r>
      <rPr>
        <i/>
        <sz val="10"/>
        <rFont val="Arial"/>
        <family val="2"/>
      </rPr>
      <t>2022. Tonnes.</t>
    </r>
  </si>
  <si>
    <t>Antal flygplansrörelser enligt instrumentflygregler i svenskkontrollerat luftrum, åren 1998–2022.</t>
  </si>
  <si>
    <t>Number of movements in Swedish controlled airspace, years 1998–2022.</t>
  </si>
  <si>
    <r>
      <t>från svenska trafikflygplatser, åren 2005</t>
    </r>
    <r>
      <rPr>
        <b/>
        <sz val="10"/>
        <color theme="1"/>
        <rFont val="Calibri"/>
        <family val="2"/>
      </rPr>
      <t>–</t>
    </r>
    <r>
      <rPr>
        <b/>
        <sz val="10"/>
        <color theme="1"/>
        <rFont val="Arial"/>
        <family val="2"/>
      </rPr>
      <t>2022.</t>
    </r>
  </si>
  <si>
    <r>
      <t>from Swedish airports with scheduled and/or non-scheduled traffic, years 2005</t>
    </r>
    <r>
      <rPr>
        <i/>
        <sz val="10"/>
        <rFont val="Calibri"/>
        <family val="2"/>
      </rPr>
      <t>–</t>
    </r>
    <r>
      <rPr>
        <i/>
        <sz val="10"/>
        <rFont val="Arial"/>
        <family val="2"/>
      </rPr>
      <t>2022.</t>
    </r>
  </si>
  <si>
    <r>
      <t>på svenska trafikflygplatser, åren 2005</t>
    </r>
    <r>
      <rPr>
        <b/>
        <sz val="10"/>
        <rFont val="Calibri"/>
        <family val="2"/>
      </rPr>
      <t>–</t>
    </r>
    <r>
      <rPr>
        <b/>
        <sz val="10"/>
        <rFont val="Arial"/>
        <family val="2"/>
      </rPr>
      <t>2022.</t>
    </r>
  </si>
  <si>
    <r>
      <t>at Swedish airports with scheduled and/or non-scheduled traffic, year 2005</t>
    </r>
    <r>
      <rPr>
        <i/>
        <sz val="10"/>
        <rFont val="Calibri"/>
        <family val="2"/>
      </rPr>
      <t>–</t>
    </r>
    <r>
      <rPr>
        <i/>
        <sz val="10"/>
        <rFont val="Arial"/>
        <family val="2"/>
      </rPr>
      <t>2022.</t>
    </r>
  </si>
  <si>
    <t>svenska trafikflygplatser, åren 2005–2022.</t>
  </si>
  <si>
    <t>Swedish airports with scheduled and/or non-scheduled traffic, years 2005–2022.</t>
  </si>
  <si>
    <t>Kabinfaktorn i linje- och chartertrafik, åren 2005-2022. Procent.</t>
  </si>
  <si>
    <t>Load factor in scheduled and charter traffic, years 2005-2022. Percent.</t>
  </si>
  <si>
    <r>
      <t>oavsett nationalitet, åren 2021</t>
    </r>
    <r>
      <rPr>
        <b/>
        <sz val="10"/>
        <rFont val="Calibri"/>
        <family val="2"/>
      </rPr>
      <t>–</t>
    </r>
    <r>
      <rPr>
        <b/>
        <sz val="10"/>
        <rFont val="Arial"/>
        <family val="2"/>
      </rPr>
      <t>2022.</t>
    </r>
  </si>
  <si>
    <r>
      <t>nationality of the aircraft, years 2021</t>
    </r>
    <r>
      <rPr>
        <i/>
        <sz val="10"/>
        <rFont val="Calibri"/>
        <family val="2"/>
      </rPr>
      <t>–</t>
    </r>
    <r>
      <rPr>
        <i/>
        <sz val="10"/>
        <rFont val="Arial"/>
        <family val="2"/>
      </rPr>
      <t>2022.</t>
    </r>
  </si>
  <si>
    <r>
      <t>oavsett haveriplats, åren 2021</t>
    </r>
    <r>
      <rPr>
        <b/>
        <sz val="10"/>
        <rFont val="Calibri"/>
        <family val="2"/>
      </rPr>
      <t>–</t>
    </r>
    <r>
      <rPr>
        <b/>
        <sz val="10"/>
        <rFont val="Arial"/>
        <family val="2"/>
      </rPr>
      <t>2022.</t>
    </r>
  </si>
  <si>
    <t>of accident, years 2021–2022.</t>
  </si>
  <si>
    <t>oavsett haveriplats, åren 2021-2022.</t>
  </si>
  <si>
    <r>
      <t>of accident, åren 2021</t>
    </r>
    <r>
      <rPr>
        <i/>
        <sz val="10"/>
        <rFont val="Calibri"/>
        <family val="2"/>
      </rPr>
      <t>–</t>
    </r>
    <r>
      <rPr>
        <i/>
        <sz val="10"/>
        <rFont val="Arial"/>
        <family val="2"/>
      </rPr>
      <t>2022.</t>
    </r>
  </si>
  <si>
    <t>Tioårsöversikt, åren 2012-2022.</t>
  </si>
  <si>
    <t>Ten-year summary, years 2013-2022.</t>
  </si>
  <si>
    <r>
      <t>Världsluftfartens utveckling, åren 1970</t>
    </r>
    <r>
      <rPr>
        <b/>
        <sz val="10"/>
        <rFont val="Calibri"/>
        <family val="2"/>
      </rPr>
      <t>–</t>
    </r>
    <r>
      <rPr>
        <b/>
        <sz val="10"/>
        <rFont val="Arial"/>
        <family val="2"/>
      </rPr>
      <t>2021 (linjefart). Miljoner.</t>
    </r>
  </si>
  <si>
    <r>
      <t>Development of world scheduled revenue traffic, years 1970</t>
    </r>
    <r>
      <rPr>
        <i/>
        <sz val="10"/>
        <rFont val="Calibri"/>
        <family val="2"/>
      </rPr>
      <t>–</t>
    </r>
    <r>
      <rPr>
        <i/>
        <sz val="10"/>
        <rFont val="Arial"/>
        <family val="2"/>
      </rPr>
      <t>2021. Millions.</t>
    </r>
  </si>
  <si>
    <r>
      <t>Publiceringsdatum: 2023-04-05/</t>
    </r>
    <r>
      <rPr>
        <b/>
        <i/>
        <sz val="10"/>
        <rFont val="Arial"/>
        <family val="2"/>
      </rPr>
      <t xml:space="preserve"> Date of publication: April 5, 2023</t>
    </r>
  </si>
  <si>
    <r>
      <t>Kort om statistiken /</t>
    </r>
    <r>
      <rPr>
        <b/>
        <i/>
        <sz val="16"/>
        <color rgb="FFFFFFFF"/>
        <rFont val="Tahoma"/>
        <family val="2"/>
      </rPr>
      <t xml:space="preserve"> Statistics in brief</t>
    </r>
  </si>
  <si>
    <t>Purpose and content</t>
  </si>
  <si>
    <t>Generating the statistics</t>
  </si>
  <si>
    <t>Statistical quality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</si>
  <si>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</si>
  <si>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</si>
  <si>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</si>
  <si>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</si>
  <si>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</si>
  <si>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</si>
  <si>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</si>
  <si>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</si>
  <si>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</si>
  <si>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</si>
  <si>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</si>
  <si>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</si>
  <si>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</si>
  <si>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</si>
  <si>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</si>
  <si>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</si>
  <si>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</si>
  <si>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</si>
  <si>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</si>
  <si>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</si>
  <si>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</si>
  <si>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</si>
  <si>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Allmänflyg</t>
  </si>
  <si>
    <t>Bruksflyg</t>
  </si>
  <si>
    <t xml:space="preserve">Chartertrafik </t>
  </si>
  <si>
    <t>En fordonskilometer är tillryggalagd då ett flygplan flugit en kilometer.</t>
  </si>
  <si>
    <t xml:space="preserve">Instrumentflygplats </t>
  </si>
  <si>
    <t>Antalet kabinfaktorpassagerare dividerat med antalet utbjudna flygstolar. ICAO beräknar kabinfaktorn genom att relatera antalet passagerarkilometer med antalet säteskilometer.</t>
  </si>
  <si>
    <t>Kabinfaktor</t>
  </si>
  <si>
    <t xml:space="preserve">Antalet avresande passagerare inklusive transiterande passagerare, men exklusive barn under 2 år. </t>
  </si>
  <si>
    <t>Kabinfaktorpassagerare</t>
  </si>
  <si>
    <t>Befordran av passagerare eller frakt och post enligt en på förhand fastställd och till allmänheten kungjord tidtabell.</t>
  </si>
  <si>
    <t>Luftrumsrörelser</t>
  </si>
  <si>
    <t>Militär luftfart</t>
  </si>
  <si>
    <t>Flygningar som sker med militärregistrerade luftfartyg</t>
  </si>
  <si>
    <t xml:space="preserve">Passagerare utgörs av betalande passagerare, barn under 2 år som inte har en egen flygstol och besättningsöverföringar. Även antalet transferpassagerare ingår. </t>
  </si>
  <si>
    <t xml:space="preserve">En passagerarkilometer är tillryggalagd då en passagerare färdats en kilometer  </t>
  </si>
  <si>
    <t>Passagerarkilometer</t>
  </si>
  <si>
    <t>Yrkesmässig, icke regelbunden luftfart för transport av passagerare med luftfartyg som är typgodkänt för befordran av högst tio passagerare, eller av frakt och post med luftfartyg vars högsta tillåtna startmassa inte överstiger 5,7 ton.</t>
  </si>
  <si>
    <t>En tonkilometer är tillryggalagd då ett ton frakt eller post transporterats en kilometer.</t>
  </si>
  <si>
    <t>Flygplats där det bedrivs linjefart, chartertrafik eller taxiflyg</t>
  </si>
  <si>
    <t>Trafikflygplats</t>
  </si>
  <si>
    <t>Överflygning</t>
  </si>
  <si>
    <r>
      <rPr>
        <b/>
        <sz val="10"/>
        <rFont val="Arial"/>
        <family val="2"/>
      </rPr>
      <t>E</t>
    </r>
    <r>
      <rPr>
        <sz val="10"/>
        <rFont val="Arial"/>
        <family val="2"/>
      </rPr>
      <t>n flygning som sker i svenskt kontrollerat luftrum utan att luftfartyget startar eller landar på någon svensk flygplats.</t>
    </r>
  </si>
  <si>
    <t>Start, landning och överflygning som sker i kontrollerat luftrum enligt instrumentflygregler.</t>
  </si>
  <si>
    <t>Innehåller kategorierna aerial work, privatflyg och skolflyg. Aerial work består av jordbruksflyg, flygfotografering, reklamflyg, skogsbrandsbevakning mm. Som privatflyg räknas dels flygning för privat bruk utan kommersiellt syfte, dels affärsflyg, det vill säga befordran av passagerare eller frakt och post för företag eller myndighet i egna luftfartyg. Skolflyg är sådan verksamhet där ändamålet är pilotutbildning och där flygningen övervakas av instruktör.</t>
  </si>
  <si>
    <t>Ett samlat begrepp för taxiflyg och aerial work.</t>
  </si>
  <si>
    <t>Yrkesmässig, icke regelbunden luftfart för transport av passagerare med luftfartyg som är typgodkänt för befordran av mer än tio passagerare, eller av frakt och post med luftfartyg vars högsta tillåtna startmassa överstiger 5,7 ton.</t>
  </si>
  <si>
    <t xml:space="preserve">En godkänd enskild flygplats, allmän flygplats eller militär flygplats som upplåtits för civil luftfart, och där flygtrafikledningen utövas av personal som är godkänd för sådan ledning. En flygplats klassificeras som instrumentflygplats när en instrumentinflygnings-procedur är etablerad och erforderlig utrustning är installerad och godkänd för operativt bruk till minst en banriktning.
</t>
  </si>
  <si>
    <r>
      <t xml:space="preserve">Kontaktperson Transportstyrelsen (producent) / </t>
    </r>
    <r>
      <rPr>
        <b/>
        <i/>
        <sz val="10"/>
        <rFont val="Arial"/>
        <family val="2"/>
      </rPr>
      <t>Contact person at The Swedish Transport Agency</t>
    </r>
    <r>
      <rPr>
        <b/>
        <sz val="10"/>
        <rFont val="Arial"/>
        <family val="2"/>
      </rPr>
      <t xml:space="preserve"> (producer)</t>
    </r>
  </si>
  <si>
    <r>
      <t xml:space="preserve">För vidare diskussion om kvalitet, se statistikens kvalitetsdeklaration, "Dokumentation" på hemsidan </t>
    </r>
    <r>
      <rPr>
        <u/>
        <sz val="10"/>
        <rFont val="Arial"/>
        <family val="2"/>
      </rPr>
      <t>www.trafa.se/luftfart/</t>
    </r>
  </si>
  <si>
    <t xml:space="preserve">Anmärkning: Exklusive ej ICAO-anslutna stater. </t>
  </si>
  <si>
    <t>Remark: Excluding States not members of ICAO.</t>
  </si>
  <si>
    <r>
      <t xml:space="preserve">Bana / </t>
    </r>
    <r>
      <rPr>
        <i/>
        <sz val="9"/>
        <rFont val="Arial"/>
        <family val="2"/>
      </rPr>
      <t>Runway</t>
    </r>
  </si>
  <si>
    <r>
      <rPr>
        <sz val="9"/>
        <rFont val="Arial"/>
        <family val="2"/>
      </rPr>
      <t xml:space="preserve">Yta / </t>
    </r>
    <r>
      <rPr>
        <i/>
        <sz val="9"/>
        <rFont val="Arial"/>
        <family val="2"/>
      </rPr>
      <t>Surface</t>
    </r>
  </si>
  <si>
    <r>
      <t xml:space="preserve">Landningsbanor / </t>
    </r>
    <r>
      <rPr>
        <i/>
        <sz val="9"/>
        <rFont val="Arial"/>
        <family val="2"/>
      </rPr>
      <t>Runways</t>
    </r>
  </si>
  <si>
    <r>
      <t>Tillhandahållna tjänster</t>
    </r>
    <r>
      <rPr>
        <vertAlign val="superscript"/>
        <sz val="9"/>
        <rFont val="Arial"/>
        <family val="2"/>
      </rPr>
      <t>1</t>
    </r>
  </si>
  <si>
    <r>
      <t>Available services</t>
    </r>
    <r>
      <rPr>
        <i/>
        <vertAlign val="superscript"/>
        <sz val="9"/>
        <rFont val="Arial"/>
        <family val="2"/>
      </rPr>
      <t>1</t>
    </r>
  </si>
  <si>
    <r>
      <t>Typ av flygplats /</t>
    </r>
    <r>
      <rPr>
        <i/>
        <sz val="9"/>
        <rFont val="Arial"/>
        <family val="2"/>
      </rPr>
      <t xml:space="preserve"> Type of airport</t>
    </r>
  </si>
  <si>
    <r>
      <t xml:space="preserve">Flygplats / </t>
    </r>
    <r>
      <rPr>
        <i/>
        <sz val="9"/>
        <rFont val="Arial"/>
        <family val="2"/>
      </rPr>
      <t>Airport</t>
    </r>
  </si>
  <si>
    <r>
      <t xml:space="preserve">Asfalt / </t>
    </r>
    <r>
      <rPr>
        <i/>
        <sz val="9"/>
        <rFont val="Arial"/>
        <family val="2"/>
      </rPr>
      <t>Asphalt</t>
    </r>
  </si>
  <si>
    <r>
      <t xml:space="preserve">Gräs / </t>
    </r>
    <r>
      <rPr>
        <i/>
        <sz val="9"/>
        <rFont val="Arial"/>
        <family val="2"/>
      </rPr>
      <t>Grass</t>
    </r>
  </si>
  <si>
    <t>linje- och chartertrafik samt taxiflyg, åren 2006-2022. Tusental.</t>
  </si>
  <si>
    <r>
      <t>Innehåll /</t>
    </r>
    <r>
      <rPr>
        <b/>
        <i/>
        <sz val="16"/>
        <color rgb="FFFFFFFF"/>
        <rFont val="Tahoma"/>
        <family val="2"/>
      </rPr>
      <t xml:space="preserve"> Content</t>
    </r>
  </si>
  <si>
    <r>
      <t xml:space="preserve">Kontaktperson på Trafikanalys / </t>
    </r>
    <r>
      <rPr>
        <b/>
        <i/>
        <sz val="10"/>
        <rFont val="Arial"/>
        <family val="2"/>
      </rPr>
      <t>Contact person at Transport Analysis</t>
    </r>
  </si>
  <si>
    <t>The statistics describe civil aviation in Sweden. The main focus is traffic and transport of passengers, freight and mail. The statistics also highlight infrastructure, aircraft and accidents.</t>
  </si>
  <si>
    <t xml:space="preserve">Statistiken baseras på administrativa uppgifter från register samt uppgifter från svenska kommersiella trafikflygplatser som Transportstyrelsen redan samlar in för andra ändamål än officiell statistik.  </t>
  </si>
  <si>
    <t>The statistics are based on administrative data from registers as well as data from Swedish commercial airports that the Swedish Transport Agency collects for purposes other than official statistics.</t>
  </si>
  <si>
    <r>
      <rPr>
        <i/>
        <sz val="10"/>
        <rFont val="Arial"/>
        <family val="2"/>
      </rPr>
      <t>Luftfart</t>
    </r>
    <r>
      <rPr>
        <sz val="10"/>
        <rFont val="Arial"/>
        <family val="2"/>
      </rPr>
      <t xml:space="preserve"> är registerbaserad statistik. I den mån det finns bortfall är det uppgifter som saknas i registret. Fraktgods mätt i ton har inget värde för 2019 och därmed finns ett tidsseriebrott. </t>
    </r>
  </si>
  <si>
    <t xml:space="preserve">För beräkningar av trafik- och transportarbete för utrikestrafiken används avståndsmatriser som tillhandahålls av Eurostat. Dock saknar Eurostats matriser flygavstånd för en del av de trafikerade linjerna. Vid beräkning av antal passagerarkilometer saknas det flygavstånd på vissa sträckor. För att skatta antalet kilometrar för de 5 procent av passagerarna som berörs används den genomsnittliga flygsträckan för de linjer där avstånd finns tillgängligt. Ett liknande förfarande används används när tonkilometer skattas. </t>
  </si>
  <si>
    <t>For calculations of vehicular traffic-kms foreign traffic, distance matrices provided by Eurostat are used. However, Eurostat's matrices lack flight distances for some of the busy lines. When calculating the number of passenger kilometres, the flight distance is missing on certain routes. To estimate the number of kilometers for the 5 percent of passengers affected, the average flight distance for the lines where distance is available is used. A similar procedure is used when tonne-kilometers are estimated.</t>
  </si>
  <si>
    <r>
      <t xml:space="preserve">For further discussion of quality, see the statistics' quality declaration, "Documentation" on the website </t>
    </r>
    <r>
      <rPr>
        <u/>
        <sz val="10"/>
        <rFont val="Arial"/>
        <family val="2"/>
      </rPr>
      <t>www.trafa.se/en/civil-aviation/</t>
    </r>
  </si>
  <si>
    <r>
      <rPr>
        <i/>
        <sz val="10"/>
        <rFont val="Arial"/>
        <family val="2"/>
      </rPr>
      <t>Civil aviation</t>
    </r>
    <r>
      <rPr>
        <sz val="10"/>
        <rFont val="Arial"/>
        <family val="2"/>
      </rPr>
      <t xml:space="preserve"> is register-based statistics. To the extent that there are omissions, it is information that is missing from the register. Freight goods measured in tonnes have no value for 2019 and thus there is a time series break.</t>
    </r>
  </si>
  <si>
    <t>Anmärkning: Länder som ej redovisas pga röjanderisk definieras annorlunda 2019-2021 respektive 2022. Se vidare Kvalitetsdeklarationen för beskrivning.</t>
  </si>
  <si>
    <r>
      <t xml:space="preserve">Övriga länder samt länder som ej redovisas pga röjanderisk / </t>
    </r>
    <r>
      <rPr>
        <i/>
        <sz val="9"/>
        <rFont val="Arial"/>
        <family val="2"/>
      </rPr>
      <t>Other countries plus not reported due to risk of disclosure</t>
    </r>
  </si>
  <si>
    <r>
      <t xml:space="preserve">Totalt </t>
    </r>
    <r>
      <rPr>
        <b/>
        <i/>
        <sz val="9"/>
        <rFont val="Arial"/>
        <family val="2"/>
      </rPr>
      <t>Grand total</t>
    </r>
  </si>
  <si>
    <t xml:space="preserve">  Remark: Countries that are not reported due to disclosure risk are defined differently in 2019-2021 and 2022 respectively. See further the Quality Declaration for description.</t>
  </si>
  <si>
    <r>
      <t xml:space="preserve">  Remark: Number of passengers is recalculated for the year 2018</t>
    </r>
    <r>
      <rPr>
        <i/>
        <sz val="9"/>
        <color rgb="FFFF0000"/>
        <rFont val="Arial"/>
        <family val="2"/>
      </rPr>
      <t xml:space="preserve"> </t>
    </r>
    <r>
      <rPr>
        <i/>
        <sz val="9"/>
        <rFont val="Arial"/>
        <family val="2"/>
      </rPr>
      <t>to include taxi flights</t>
    </r>
    <r>
      <rPr>
        <i/>
        <sz val="9"/>
        <color rgb="FFFF0000"/>
        <rFont val="Arial"/>
        <family val="2"/>
      </rPr>
      <t xml:space="preserve">. </t>
    </r>
    <r>
      <rPr>
        <i/>
        <sz val="9"/>
        <rFont val="Arial"/>
        <family val="2"/>
      </rPr>
      <t xml:space="preserve">This has a minor effect on the published statistics. </t>
    </r>
  </si>
  <si>
    <t>k</t>
  </si>
  <si>
    <t xml:space="preserve">                                        Trafikanalys statistik 2023:9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</si>
</sst>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0.0%"/>
    <numFmt numFmtId="168" formatCode="#,##0.00000"/>
    <numFmt numFmtId="169" formatCode="#,##0.000"/>
  </numFmts>
  <fonts count="56" x14ac:knownFonts="1">
    <font>
      <sz val="10"/>
      <name val="Arial"/>
    </font>
    <font>
      <sz val="10"/>
      <name val="Arial"/>
      <family val="2"/>
    </font>
    <font>
      <b/>
      <sz val="10"/>
      <name val="Arial"/>
      <family val="2"/>
    </font>
    <font>
      <sz val="9"/>
      <name val="Arial"/>
      <family val="2"/>
    </font>
    <font>
      <u/>
      <sz val="10"/>
      <color indexed="12"/>
      <name val="Arial"/>
      <family val="2"/>
    </font>
    <font>
      <u/>
      <sz val="10"/>
      <color indexed="36"/>
      <name val="Arial"/>
      <family val="2"/>
    </font>
    <font>
      <b/>
      <sz val="18"/>
      <name val="Arial"/>
      <family val="2"/>
    </font>
    <font>
      <b/>
      <i/>
      <sz val="14"/>
      <name val="Arial"/>
      <family val="2"/>
    </font>
    <font>
      <i/>
      <sz val="14"/>
      <name val="Arial"/>
      <family val="2"/>
    </font>
    <font>
      <vertAlign val="superscript"/>
      <sz val="9"/>
      <name val="Arial"/>
      <family val="2"/>
    </font>
    <font>
      <sz val="9"/>
      <color indexed="8"/>
      <name val="Arial"/>
      <family val="2"/>
    </font>
    <font>
      <i/>
      <sz val="9"/>
      <name val="Arial"/>
      <family val="2"/>
    </font>
    <font>
      <sz val="9"/>
      <name val="Times New Roman"/>
      <family val="1"/>
    </font>
    <font>
      <sz val="10"/>
      <name val="Times New Roman"/>
      <family val="1"/>
    </font>
    <font>
      <i/>
      <sz val="10"/>
      <name val="Arial"/>
      <family val="2"/>
    </font>
    <font>
      <b/>
      <sz val="10"/>
      <name val="Calibri"/>
      <family val="2"/>
    </font>
    <font>
      <sz val="9"/>
      <color theme="1"/>
      <name val="Arial"/>
      <family val="2"/>
    </font>
    <font>
      <b/>
      <sz val="10"/>
      <color theme="1"/>
      <name val="Arial"/>
      <family val="2"/>
    </font>
    <font>
      <b/>
      <sz val="9"/>
      <name val="Times New Roman"/>
      <family val="1"/>
    </font>
    <font>
      <sz val="10"/>
      <name val="Symbol"/>
      <family val="1"/>
      <charset val="2"/>
    </font>
    <font>
      <sz val="8"/>
      <name val="Arial"/>
      <family val="2"/>
    </font>
    <font>
      <sz val="9"/>
      <color rgb="FFFF0000"/>
      <name val="Arial"/>
      <family val="2"/>
    </font>
    <font>
      <b/>
      <sz val="16"/>
      <color theme="0"/>
      <name val="Tahoma"/>
      <family val="2"/>
    </font>
    <font>
      <sz val="11"/>
      <color theme="1"/>
      <name val="Cambria"/>
      <family val="2"/>
      <scheme val="major"/>
    </font>
    <font>
      <b/>
      <vertAlign val="superscript"/>
      <sz val="10"/>
      <name val="Arial"/>
      <family val="2"/>
    </font>
    <font>
      <b/>
      <i/>
      <sz val="8"/>
      <name val="Arial"/>
      <family val="2"/>
    </font>
    <font>
      <i/>
      <sz val="8"/>
      <name val="Arial"/>
      <family val="2"/>
    </font>
    <font>
      <vertAlign val="superscript"/>
      <sz val="8"/>
      <name val="Arial"/>
      <family val="2"/>
    </font>
    <font>
      <b/>
      <vertAlign val="superscript"/>
      <sz val="11"/>
      <name val="Arial"/>
      <family val="2"/>
    </font>
    <font>
      <i/>
      <vertAlign val="superscript"/>
      <sz val="9"/>
      <name val="Arial"/>
      <family val="2"/>
    </font>
    <font>
      <i/>
      <sz val="10"/>
      <name val="Calibri"/>
      <family val="2"/>
    </font>
    <font>
      <i/>
      <vertAlign val="superscript"/>
      <sz val="10"/>
      <name val="Arial"/>
      <family val="2"/>
    </font>
    <font>
      <b/>
      <sz val="9"/>
      <color theme="1"/>
      <name val="Arial"/>
      <family val="2"/>
    </font>
    <font>
      <i/>
      <sz val="9"/>
      <color theme="1"/>
      <name val="Arial"/>
      <family val="2"/>
    </font>
    <font>
      <b/>
      <sz val="9"/>
      <color theme="1"/>
      <name val="Calibri"/>
      <family val="2"/>
      <scheme val="minor"/>
    </font>
    <font>
      <i/>
      <sz val="9"/>
      <color rgb="FFFF0000"/>
      <name val="Arial"/>
      <family val="2"/>
    </font>
    <font>
      <sz val="10"/>
      <color theme="1"/>
      <name val="Arial"/>
      <family val="2"/>
    </font>
    <font>
      <vertAlign val="superscript"/>
      <sz val="9"/>
      <color theme="1"/>
      <name val="Arial"/>
      <family val="2"/>
    </font>
    <font>
      <b/>
      <sz val="10"/>
      <color theme="1"/>
      <name val="Calibri"/>
      <family val="2"/>
    </font>
    <font>
      <sz val="11"/>
      <color theme="1"/>
      <name val="Calibri"/>
      <family val="2"/>
    </font>
    <font>
      <b/>
      <sz val="16"/>
      <color indexed="9"/>
      <name val="Tahoma"/>
      <family val="2"/>
    </font>
    <font>
      <sz val="11"/>
      <color theme="1"/>
      <name val="Arial"/>
      <family val="2"/>
    </font>
    <font>
      <b/>
      <sz val="9"/>
      <color rgb="FFFF0000"/>
      <name val="Arial"/>
      <family val="2"/>
    </font>
    <font>
      <b/>
      <i/>
      <sz val="10"/>
      <name val="Arial"/>
      <family val="2"/>
    </font>
    <font>
      <u/>
      <sz val="10"/>
      <color theme="10"/>
      <name val="Arial"/>
      <family val="2"/>
    </font>
    <font>
      <b/>
      <i/>
      <sz val="16"/>
      <color rgb="FFFFFFFF"/>
      <name val="Tahoma"/>
      <family val="2"/>
    </font>
    <font>
      <b/>
      <sz val="11"/>
      <name val="Calibri"/>
      <family val="2"/>
      <scheme val="minor"/>
    </font>
    <font>
      <sz val="11"/>
      <name val="Calibri"/>
      <family val="2"/>
      <scheme val="minor"/>
    </font>
    <font>
      <b/>
      <sz val="9.5"/>
      <name val="Arial"/>
      <family val="2"/>
    </font>
    <font>
      <sz val="10"/>
      <name val="Calibri"/>
      <family val="2"/>
    </font>
    <font>
      <u/>
      <sz val="10"/>
      <name val="Arial"/>
      <family val="2"/>
    </font>
    <font>
      <sz val="10"/>
      <color rgb="FFFF0000"/>
      <name val="Arial"/>
      <family val="2"/>
    </font>
    <font>
      <b/>
      <sz val="9"/>
      <name val="Arial"/>
      <family val="2"/>
    </font>
    <font>
      <b/>
      <i/>
      <sz val="9"/>
      <name val="Arial"/>
      <family val="2"/>
    </font>
    <font>
      <b/>
      <vertAlign val="superscript"/>
      <sz val="9"/>
      <name val="Arial"/>
      <family val="2"/>
    </font>
    <font>
      <b/>
      <sz val="11"/>
      <color theme="1"/>
      <name val="Cambria"/>
      <family val="2"/>
      <scheme val="major"/>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3" fillId="0" borderId="0"/>
    <xf numFmtId="0" fontId="39" fillId="0" borderId="0"/>
    <xf numFmtId="0" fontId="1" fillId="0" borderId="0"/>
    <xf numFmtId="0" fontId="4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0" fillId="0" borderId="0"/>
  </cellStyleXfs>
  <cellXfs count="305">
    <xf numFmtId="0" fontId="0" fillId="0" borderId="0" xfId="0"/>
    <xf numFmtId="0" fontId="2" fillId="0" borderId="0" xfId="0" applyFont="1"/>
    <xf numFmtId="0" fontId="3" fillId="0" borderId="0" xfId="0" applyFont="1"/>
    <xf numFmtId="0" fontId="1" fillId="0" borderId="0" xfId="0" applyFont="1"/>
    <xf numFmtId="0" fontId="6" fillId="0" borderId="0" xfId="0" applyFont="1"/>
    <xf numFmtId="0" fontId="7" fillId="0" borderId="0" xfId="0" applyFont="1"/>
    <xf numFmtId="0" fontId="4" fillId="0" borderId="0" xfId="2" applyAlignment="1" applyProtection="1">
      <alignment horizontal="left"/>
    </xf>
    <xf numFmtId="0" fontId="4" fillId="0" borderId="0" xfId="2" applyAlignment="1" applyProtection="1"/>
    <xf numFmtId="0" fontId="1" fillId="0" borderId="1" xfId="0" applyFont="1" applyBorder="1"/>
    <xf numFmtId="0" fontId="3" fillId="0" borderId="1" xfId="0" applyFont="1" applyBorder="1"/>
    <xf numFmtId="3" fontId="3" fillId="0" borderId="0" xfId="0" applyNumberFormat="1" applyFont="1"/>
    <xf numFmtId="0" fontId="9" fillId="0" borderId="0" xfId="0" applyFont="1"/>
    <xf numFmtId="3" fontId="3" fillId="0" borderId="0" xfId="0" applyNumberFormat="1" applyFont="1" applyAlignment="1">
      <alignment horizontal="center"/>
    </xf>
    <xf numFmtId="3" fontId="3" fillId="0" borderId="1" xfId="0" applyNumberFormat="1" applyFont="1" applyBorder="1"/>
    <xf numFmtId="0" fontId="3" fillId="0" borderId="2" xfId="0" applyFont="1" applyBorder="1"/>
    <xf numFmtId="3" fontId="3" fillId="0" borderId="0" xfId="0" applyNumberFormat="1" applyFont="1" applyAlignment="1">
      <alignment horizontal="right"/>
    </xf>
    <xf numFmtId="3" fontId="1" fillId="0" borderId="0" xfId="0" applyNumberFormat="1" applyFont="1"/>
    <xf numFmtId="0" fontId="3" fillId="0" borderId="0" xfId="0" applyFont="1" applyAlignment="1">
      <alignment horizontal="right"/>
    </xf>
    <xf numFmtId="0" fontId="1" fillId="0" borderId="0" xfId="0" applyFont="1" applyAlignment="1">
      <alignment horizontal="right"/>
    </xf>
    <xf numFmtId="0" fontId="3" fillId="0" borderId="1" xfId="0" applyFont="1" applyBorder="1" applyAlignment="1">
      <alignment horizontal="right"/>
    </xf>
    <xf numFmtId="0" fontId="1" fillId="0" borderId="2" xfId="0" applyFont="1" applyBorder="1"/>
    <xf numFmtId="0" fontId="9" fillId="0" borderId="0" xfId="0" applyFont="1" applyAlignment="1">
      <alignment horizontal="left"/>
    </xf>
    <xf numFmtId="3" fontId="3" fillId="0" borderId="2" xfId="0" applyNumberFormat="1" applyFont="1" applyBorder="1"/>
    <xf numFmtId="3" fontId="1" fillId="0" borderId="1" xfId="0" applyNumberFormat="1" applyFont="1" applyBorder="1"/>
    <xf numFmtId="0" fontId="3" fillId="0" borderId="3" xfId="0" applyFont="1" applyBorder="1"/>
    <xf numFmtId="0" fontId="3" fillId="0" borderId="3" xfId="0" applyFont="1" applyBorder="1" applyAlignment="1">
      <alignment horizontal="right"/>
    </xf>
    <xf numFmtId="1" fontId="3" fillId="0" borderId="0" xfId="0" applyNumberFormat="1" applyFont="1"/>
    <xf numFmtId="0" fontId="2" fillId="0" borderId="0" xfId="3" applyFont="1"/>
    <xf numFmtId="0" fontId="1" fillId="0" borderId="0" xfId="3"/>
    <xf numFmtId="0" fontId="3" fillId="0" borderId="0" xfId="3" applyFont="1"/>
    <xf numFmtId="0" fontId="11" fillId="0" borderId="0" xfId="3" applyFont="1"/>
    <xf numFmtId="3" fontId="3" fillId="0" borderId="0" xfId="3" applyNumberFormat="1" applyFont="1"/>
    <xf numFmtId="0" fontId="3" fillId="0" borderId="1" xfId="3" applyFont="1" applyBorder="1"/>
    <xf numFmtId="0" fontId="9" fillId="0" borderId="0" xfId="3" applyFont="1"/>
    <xf numFmtId="3"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left"/>
    </xf>
    <xf numFmtId="0" fontId="11" fillId="0" borderId="0" xfId="0" applyFont="1"/>
    <xf numFmtId="0" fontId="12" fillId="0" borderId="0" xfId="0" applyFont="1"/>
    <xf numFmtId="0" fontId="13" fillId="0" borderId="0" xfId="0" applyFont="1"/>
    <xf numFmtId="3" fontId="10" fillId="0" borderId="0" xfId="3" applyNumberFormat="1" applyFont="1"/>
    <xf numFmtId="0" fontId="14" fillId="0" borderId="0" xfId="0" applyFont="1"/>
    <xf numFmtId="0" fontId="14" fillId="0" borderId="0" xfId="3" applyFont="1"/>
    <xf numFmtId="0" fontId="1" fillId="0" borderId="0" xfId="0" applyFont="1" applyAlignment="1">
      <alignment vertical="center" wrapText="1"/>
    </xf>
    <xf numFmtId="164" fontId="3" fillId="0" borderId="0" xfId="4" applyNumberFormat="1" applyFont="1"/>
    <xf numFmtId="3" fontId="3" fillId="0" borderId="0" xfId="0" applyNumberFormat="1" applyFont="1" applyAlignment="1">
      <alignment horizontal="right" vertical="center"/>
    </xf>
    <xf numFmtId="3" fontId="12" fillId="0" borderId="0" xfId="0" applyNumberFormat="1" applyFont="1"/>
    <xf numFmtId="0" fontId="18" fillId="0" borderId="0" xfId="0" applyFont="1"/>
    <xf numFmtId="3" fontId="13" fillId="0" borderId="0" xfId="0" applyNumberFormat="1" applyFont="1"/>
    <xf numFmtId="3" fontId="19" fillId="0" borderId="0" xfId="0" applyNumberFormat="1" applyFont="1"/>
    <xf numFmtId="0" fontId="13" fillId="0" borderId="1" xfId="0" applyFont="1" applyBorder="1"/>
    <xf numFmtId="3" fontId="13" fillId="0" borderId="1" xfId="0" applyNumberFormat="1" applyFont="1" applyBorder="1"/>
    <xf numFmtId="0" fontId="3" fillId="0" borderId="0" xfId="0" applyFont="1" applyAlignment="1">
      <alignment horizontal="left" vertical="top"/>
    </xf>
    <xf numFmtId="3" fontId="3" fillId="0" borderId="0" xfId="0" applyNumberFormat="1" applyFont="1" applyAlignment="1">
      <alignment horizontal="left" vertical="top"/>
    </xf>
    <xf numFmtId="0" fontId="3" fillId="0" borderId="0" xfId="0" applyFont="1" applyAlignment="1">
      <alignment horizontal="left" vertical="center"/>
    </xf>
    <xf numFmtId="3" fontId="3" fillId="0" borderId="0" xfId="0" applyNumberFormat="1" applyFont="1" applyAlignment="1">
      <alignment horizontal="left" vertical="center"/>
    </xf>
    <xf numFmtId="3" fontId="3" fillId="0" borderId="0" xfId="0" applyNumberFormat="1" applyFont="1" applyAlignment="1">
      <alignment vertical="center"/>
    </xf>
    <xf numFmtId="0" fontId="3" fillId="0" borderId="0" xfId="0" applyFont="1" applyAlignment="1">
      <alignment vertical="center"/>
    </xf>
    <xf numFmtId="0" fontId="1" fillId="0" borderId="1" xfId="0" applyFont="1" applyBorder="1" applyAlignment="1">
      <alignment horizontal="right"/>
    </xf>
    <xf numFmtId="0" fontId="3" fillId="0" borderId="0" xfId="0" applyFont="1" applyAlignment="1">
      <alignment horizontal="left"/>
    </xf>
    <xf numFmtId="3" fontId="9" fillId="0" borderId="0" xfId="0" applyNumberFormat="1" applyFont="1" applyAlignment="1">
      <alignment horizontal="center"/>
    </xf>
    <xf numFmtId="1" fontId="9" fillId="0" borderId="0" xfId="0" applyNumberFormat="1" applyFont="1" applyAlignment="1">
      <alignment horizontal="left"/>
    </xf>
    <xf numFmtId="0" fontId="3" fillId="0" borderId="1" xfId="0" applyFont="1" applyBorder="1" applyAlignment="1">
      <alignment horizontal="left"/>
    </xf>
    <xf numFmtId="3" fontId="10" fillId="0" borderId="0" xfId="0" applyNumberFormat="1" applyFont="1"/>
    <xf numFmtId="3" fontId="20" fillId="0" borderId="0" xfId="0" applyNumberFormat="1" applyFont="1" applyAlignment="1">
      <alignment horizontal="right"/>
    </xf>
    <xf numFmtId="3" fontId="10" fillId="0" borderId="0" xfId="0" applyNumberFormat="1" applyFont="1" applyAlignment="1">
      <alignment horizontal="right"/>
    </xf>
    <xf numFmtId="3" fontId="10" fillId="0" borderId="1" xfId="0" applyNumberFormat="1" applyFont="1" applyBorder="1"/>
    <xf numFmtId="0" fontId="3" fillId="0" borderId="0" xfId="0" applyFont="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right"/>
    </xf>
    <xf numFmtId="0" fontId="1" fillId="0" borderId="3" xfId="0" applyFont="1" applyBorder="1" applyAlignment="1">
      <alignment horizontal="right"/>
    </xf>
    <xf numFmtId="0" fontId="20" fillId="0" borderId="0" xfId="0" applyFont="1"/>
    <xf numFmtId="3" fontId="16" fillId="0" borderId="0" xfId="0" applyNumberFormat="1" applyFont="1" applyAlignment="1">
      <alignment horizontal="right"/>
    </xf>
    <xf numFmtId="3" fontId="16" fillId="0" borderId="0" xfId="0" applyNumberFormat="1" applyFont="1"/>
    <xf numFmtId="1" fontId="9" fillId="0" borderId="1" xfId="0" applyNumberFormat="1" applyFont="1" applyBorder="1" applyAlignment="1">
      <alignment horizontal="left"/>
    </xf>
    <xf numFmtId="3" fontId="1" fillId="0" borderId="0" xfId="0" applyNumberFormat="1" applyFont="1" applyAlignment="1">
      <alignment horizontal="right"/>
    </xf>
    <xf numFmtId="165" fontId="3" fillId="0" borderId="0" xfId="0" applyNumberFormat="1" applyFont="1"/>
    <xf numFmtId="166" fontId="3" fillId="0" borderId="0" xfId="0" applyNumberFormat="1" applyFont="1"/>
    <xf numFmtId="0" fontId="2" fillId="0" borderId="0" xfId="0" applyFont="1" applyAlignment="1">
      <alignment wrapText="1"/>
    </xf>
    <xf numFmtId="0" fontId="1" fillId="0" borderId="0" xfId="0" applyFont="1" applyAlignment="1">
      <alignment wrapText="1"/>
    </xf>
    <xf numFmtId="0" fontId="9" fillId="0" borderId="0" xfId="3" applyFont="1" applyAlignment="1">
      <alignment horizontal="left"/>
    </xf>
    <xf numFmtId="3" fontId="10" fillId="0" borderId="0" xfId="0" applyNumberFormat="1" applyFont="1" applyAlignment="1">
      <alignment horizontal="center"/>
    </xf>
    <xf numFmtId="0" fontId="10" fillId="4" borderId="0" xfId="0" applyFont="1" applyFill="1"/>
    <xf numFmtId="0" fontId="0" fillId="0" borderId="2" xfId="0" applyBorder="1"/>
    <xf numFmtId="0" fontId="0" fillId="0" borderId="1" xfId="0" applyBorder="1"/>
    <xf numFmtId="9" fontId="3" fillId="0" borderId="0" xfId="4" applyFont="1"/>
    <xf numFmtId="9" fontId="11" fillId="0" borderId="0" xfId="4" applyFont="1"/>
    <xf numFmtId="9" fontId="13" fillId="0" borderId="0" xfId="4" applyFont="1"/>
    <xf numFmtId="9" fontId="3" fillId="0" borderId="0" xfId="4" applyFont="1" applyAlignment="1">
      <alignment horizontal="right"/>
    </xf>
    <xf numFmtId="3" fontId="1" fillId="0" borderId="0" xfId="3" applyNumberFormat="1"/>
    <xf numFmtId="4" fontId="3" fillId="0" borderId="0" xfId="0" applyNumberFormat="1" applyFont="1"/>
    <xf numFmtId="167" fontId="3" fillId="0" borderId="0" xfId="0" applyNumberFormat="1" applyFont="1" applyAlignment="1">
      <alignment horizontal="right"/>
    </xf>
    <xf numFmtId="0" fontId="1" fillId="0" borderId="3" xfId="0" applyFont="1" applyBorder="1"/>
    <xf numFmtId="1" fontId="3" fillId="0" borderId="2" xfId="0" applyNumberFormat="1" applyFont="1" applyBorder="1"/>
    <xf numFmtId="0" fontId="3" fillId="0" borderId="2" xfId="3" applyFont="1" applyBorder="1"/>
    <xf numFmtId="0" fontId="11" fillId="0" borderId="1" xfId="3" applyFont="1" applyBorder="1"/>
    <xf numFmtId="0" fontId="3" fillId="0" borderId="3" xfId="3" applyFont="1" applyBorder="1"/>
    <xf numFmtId="3" fontId="3" fillId="0" borderId="0" xfId="4" applyNumberFormat="1" applyFont="1"/>
    <xf numFmtId="0" fontId="11" fillId="0" borderId="0" xfId="0" applyFont="1" applyAlignment="1">
      <alignment horizontal="center"/>
    </xf>
    <xf numFmtId="3" fontId="3" fillId="0" borderId="2" xfId="3" applyNumberFormat="1" applyFont="1" applyBorder="1"/>
    <xf numFmtId="3" fontId="3" fillId="0" borderId="1" xfId="3" applyNumberFormat="1" applyFont="1" applyBorder="1"/>
    <xf numFmtId="164" fontId="3" fillId="0" borderId="1" xfId="4" applyNumberFormat="1" applyFont="1" applyBorder="1"/>
    <xf numFmtId="0" fontId="10" fillId="0" borderId="0" xfId="0" applyFont="1"/>
    <xf numFmtId="3" fontId="16" fillId="0" borderId="1" xfId="0" applyNumberFormat="1" applyFont="1" applyBorder="1" applyAlignment="1">
      <alignment horizontal="right"/>
    </xf>
    <xf numFmtId="0" fontId="20" fillId="0" borderId="2" xfId="0" applyFont="1" applyBorder="1"/>
    <xf numFmtId="0" fontId="25" fillId="0" borderId="0" xfId="0" applyFont="1"/>
    <xf numFmtId="0" fontId="26" fillId="0" borderId="0" xfId="0" applyFont="1"/>
    <xf numFmtId="3" fontId="20" fillId="0" borderId="0" xfId="0" applyNumberFormat="1" applyFont="1"/>
    <xf numFmtId="3" fontId="20" fillId="0" borderId="1" xfId="0" applyNumberFormat="1" applyFont="1" applyBorder="1"/>
    <xf numFmtId="0" fontId="27" fillId="0" borderId="0" xfId="0" applyFont="1"/>
    <xf numFmtId="164" fontId="11" fillId="0" borderId="0" xfId="4" applyNumberFormat="1" applyFont="1"/>
    <xf numFmtId="0" fontId="11" fillId="0" borderId="0" xfId="0" applyFont="1" applyAlignment="1">
      <alignment horizontal="left"/>
    </xf>
    <xf numFmtId="0" fontId="2" fillId="0" borderId="0" xfId="0" applyFont="1" applyAlignment="1">
      <alignment vertical="center" wrapText="1"/>
    </xf>
    <xf numFmtId="3" fontId="9" fillId="0" borderId="0" xfId="0" applyNumberFormat="1" applyFont="1"/>
    <xf numFmtId="0" fontId="11" fillId="0" borderId="1" xfId="0" applyFont="1" applyBorder="1"/>
    <xf numFmtId="0" fontId="11" fillId="0" borderId="0" xfId="0" applyFont="1" applyAlignment="1">
      <alignment horizontal="left" vertical="top"/>
    </xf>
    <xf numFmtId="0" fontId="11" fillId="0" borderId="0" xfId="0" applyFont="1" applyAlignment="1">
      <alignment horizontal="left" vertical="center"/>
    </xf>
    <xf numFmtId="0" fontId="14" fillId="0" borderId="2" xfId="0" applyFont="1" applyBorder="1"/>
    <xf numFmtId="3" fontId="11" fillId="0" borderId="0" xfId="0" applyNumberFormat="1" applyFont="1"/>
    <xf numFmtId="0" fontId="11" fillId="0" borderId="1" xfId="0" applyFont="1" applyBorder="1" applyAlignment="1">
      <alignment horizontal="right"/>
    </xf>
    <xf numFmtId="0" fontId="11" fillId="0" borderId="1" xfId="0" applyFont="1" applyBorder="1" applyAlignment="1">
      <alignment horizontal="center"/>
    </xf>
    <xf numFmtId="9" fontId="3" fillId="0" borderId="1" xfId="4" applyFont="1" applyBorder="1" applyAlignment="1">
      <alignment horizontal="right"/>
    </xf>
    <xf numFmtId="9" fontId="3" fillId="0" borderId="2" xfId="4" applyFont="1" applyBorder="1" applyAlignment="1">
      <alignment horizontal="right"/>
    </xf>
    <xf numFmtId="0" fontId="14" fillId="0" borderId="1" xfId="0" applyFont="1" applyBorder="1" applyAlignment="1">
      <alignment horizontal="right"/>
    </xf>
    <xf numFmtId="0" fontId="1" fillId="0" borderId="1" xfId="3" applyBorder="1"/>
    <xf numFmtId="3" fontId="10" fillId="0" borderId="0" xfId="3" applyNumberFormat="1" applyFont="1" applyAlignment="1">
      <alignment horizontal="center"/>
    </xf>
    <xf numFmtId="0" fontId="3" fillId="0" borderId="0" xfId="3" applyFont="1" applyAlignment="1">
      <alignment horizontal="center"/>
    </xf>
    <xf numFmtId="0" fontId="11" fillId="0" borderId="0" xfId="3" applyFont="1" applyAlignment="1">
      <alignment horizontal="center"/>
    </xf>
    <xf numFmtId="3" fontId="10" fillId="0" borderId="0" xfId="3" applyNumberFormat="1" applyFont="1" applyAlignment="1">
      <alignment horizontal="right"/>
    </xf>
    <xf numFmtId="0" fontId="3" fillId="0" borderId="3" xfId="3" applyFont="1" applyBorder="1" applyAlignment="1">
      <alignment horizontal="center"/>
    </xf>
    <xf numFmtId="3" fontId="10" fillId="0" borderId="1" xfId="3" applyNumberFormat="1" applyFont="1" applyBorder="1" applyAlignment="1">
      <alignment horizontal="right"/>
    </xf>
    <xf numFmtId="3" fontId="10" fillId="0" borderId="1" xfId="3" applyNumberFormat="1" applyFont="1" applyBorder="1" applyAlignment="1">
      <alignment horizontal="center"/>
    </xf>
    <xf numFmtId="0" fontId="3" fillId="0" borderId="1" xfId="3" applyFont="1" applyBorder="1" applyAlignment="1">
      <alignment horizontal="center"/>
    </xf>
    <xf numFmtId="0" fontId="23" fillId="0" borderId="0" xfId="5"/>
    <xf numFmtId="0" fontId="16" fillId="0" borderId="0" xfId="5" applyFont="1"/>
    <xf numFmtId="0" fontId="23" fillId="0" borderId="2" xfId="5" applyBorder="1"/>
    <xf numFmtId="0" fontId="16" fillId="0" borderId="2" xfId="5" applyFont="1" applyBorder="1"/>
    <xf numFmtId="3" fontId="16" fillId="0" borderId="0" xfId="5" applyNumberFormat="1" applyFont="1"/>
    <xf numFmtId="0" fontId="32" fillId="0" borderId="0" xfId="5" applyFont="1"/>
    <xf numFmtId="0" fontId="16" fillId="0" borderId="1" xfId="5" applyFont="1" applyBorder="1"/>
    <xf numFmtId="0" fontId="23" fillId="0" borderId="1" xfId="5" applyBorder="1"/>
    <xf numFmtId="3" fontId="16" fillId="0" borderId="1" xfId="5" applyNumberFormat="1" applyFont="1" applyBorder="1"/>
    <xf numFmtId="0" fontId="33" fillId="0" borderId="0" xfId="5" applyFont="1"/>
    <xf numFmtId="3" fontId="34" fillId="0" borderId="0" xfId="3" applyNumberFormat="1" applyFont="1"/>
    <xf numFmtId="0" fontId="16" fillId="0" borderId="0" xfId="0" applyFont="1" applyAlignment="1">
      <alignment horizontal="left"/>
    </xf>
    <xf numFmtId="0" fontId="16" fillId="0" borderId="0" xfId="0" applyFont="1"/>
    <xf numFmtId="0" fontId="16" fillId="0" borderId="0" xfId="3" applyFont="1"/>
    <xf numFmtId="0" fontId="33" fillId="0" borderId="0" xfId="0" applyFont="1" applyAlignment="1">
      <alignment horizontal="left"/>
    </xf>
    <xf numFmtId="0" fontId="17" fillId="0" borderId="0" xfId="0" applyFont="1"/>
    <xf numFmtId="0" fontId="36" fillId="0" borderId="0" xfId="3" applyFont="1"/>
    <xf numFmtId="167" fontId="3" fillId="0" borderId="0" xfId="0" applyNumberFormat="1" applyFont="1" applyAlignment="1">
      <alignment horizontal="center"/>
    </xf>
    <xf numFmtId="167" fontId="20" fillId="0" borderId="0" xfId="0" applyNumberFormat="1" applyFont="1" applyAlignment="1">
      <alignment horizontal="center"/>
    </xf>
    <xf numFmtId="167" fontId="3" fillId="0" borderId="0" xfId="0" applyNumberFormat="1" applyFont="1" applyAlignment="1">
      <alignment horizontal="center" vertical="center"/>
    </xf>
    <xf numFmtId="167" fontId="1" fillId="0" borderId="0" xfId="0" applyNumberFormat="1" applyFont="1" applyAlignment="1">
      <alignment horizontal="center"/>
    </xf>
    <xf numFmtId="167" fontId="3" fillId="0" borderId="0" xfId="4" applyNumberFormat="1" applyFont="1" applyAlignment="1">
      <alignment horizontal="center"/>
    </xf>
    <xf numFmtId="164" fontId="3" fillId="0" borderId="0" xfId="4" applyNumberFormat="1" applyFont="1" applyBorder="1" applyAlignment="1">
      <alignment horizontal="center"/>
    </xf>
    <xf numFmtId="164" fontId="3" fillId="0" borderId="0" xfId="4" applyNumberFormat="1" applyFont="1" applyBorder="1" applyAlignment="1">
      <alignment horizontal="right"/>
    </xf>
    <xf numFmtId="0" fontId="11" fillId="0" borderId="0" xfId="0" applyFont="1" applyAlignment="1">
      <alignment horizontal="right"/>
    </xf>
    <xf numFmtId="0" fontId="14" fillId="0" borderId="0" xfId="0" applyFont="1" applyAlignment="1">
      <alignment horizontal="right"/>
    </xf>
    <xf numFmtId="0" fontId="3" fillId="0" borderId="1" xfId="3" applyFont="1" applyBorder="1" applyAlignment="1">
      <alignment horizontal="right"/>
    </xf>
    <xf numFmtId="3" fontId="3" fillId="2" borderId="0" xfId="0" applyNumberFormat="1" applyFont="1" applyFill="1"/>
    <xf numFmtId="3" fontId="3" fillId="0" borderId="0" xfId="4" applyNumberFormat="1" applyFont="1" applyFill="1"/>
    <xf numFmtId="49" fontId="10" fillId="0" borderId="0" xfId="0" applyNumberFormat="1" applyFont="1"/>
    <xf numFmtId="3" fontId="3" fillId="0" borderId="1" xfId="0" applyNumberFormat="1" applyFont="1" applyBorder="1" applyAlignment="1">
      <alignment horizontal="right" vertical="center"/>
    </xf>
    <xf numFmtId="164" fontId="3" fillId="0" borderId="1" xfId="4" applyNumberFormat="1" applyFont="1" applyBorder="1" applyAlignment="1">
      <alignment horizontal="center"/>
    </xf>
    <xf numFmtId="3" fontId="3" fillId="0" borderId="1" xfId="4" applyNumberFormat="1" applyFont="1" applyBorder="1"/>
    <xf numFmtId="166" fontId="3" fillId="0" borderId="1" xfId="0" applyNumberFormat="1" applyFont="1" applyBorder="1"/>
    <xf numFmtId="3" fontId="3" fillId="0" borderId="0" xfId="4" applyNumberFormat="1" applyFont="1" applyBorder="1" applyAlignment="1">
      <alignment horizontal="right" vertical="top"/>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0" fillId="4" borderId="1" xfId="0" applyFont="1" applyFill="1" applyBorder="1"/>
    <xf numFmtId="3" fontId="23" fillId="0" borderId="0" xfId="5" applyNumberFormat="1"/>
    <xf numFmtId="3" fontId="23" fillId="0" borderId="1" xfId="5" applyNumberFormat="1" applyBorder="1"/>
    <xf numFmtId="9" fontId="3" fillId="0" borderId="0" xfId="4" applyFont="1" applyBorder="1" applyAlignment="1">
      <alignment horizontal="right"/>
    </xf>
    <xf numFmtId="3" fontId="16" fillId="0" borderId="0" xfId="3" applyNumberFormat="1" applyFont="1"/>
    <xf numFmtId="3" fontId="3" fillId="2" borderId="0" xfId="0" applyNumberFormat="1" applyFont="1" applyFill="1" applyAlignment="1">
      <alignment horizontal="right"/>
    </xf>
    <xf numFmtId="0" fontId="20" fillId="2" borderId="0" xfId="0" applyFont="1" applyFill="1"/>
    <xf numFmtId="3" fontId="3" fillId="2" borderId="0" xfId="0" applyNumberFormat="1" applyFont="1" applyFill="1" applyAlignment="1">
      <alignment horizontal="right" vertical="center"/>
    </xf>
    <xf numFmtId="0" fontId="1" fillId="2" borderId="0" xfId="0" applyFont="1" applyFill="1"/>
    <xf numFmtId="3" fontId="9" fillId="2" borderId="0" xfId="0" applyNumberFormat="1" applyFont="1" applyFill="1" applyAlignment="1">
      <alignment horizontal="left"/>
    </xf>
    <xf numFmtId="3" fontId="3" fillId="2" borderId="1" xfId="0" applyNumberFormat="1" applyFont="1" applyFill="1" applyBorder="1" applyAlignment="1">
      <alignment horizontal="right" vertical="center"/>
    </xf>
    <xf numFmtId="3" fontId="20" fillId="2" borderId="0" xfId="0" applyNumberFormat="1" applyFont="1" applyFill="1"/>
    <xf numFmtId="3" fontId="20" fillId="2" borderId="1" xfId="0" applyNumberFormat="1" applyFont="1" applyFill="1" applyBorder="1"/>
    <xf numFmtId="0" fontId="27" fillId="0" borderId="0" xfId="0" applyFont="1" applyAlignment="1">
      <alignment horizontal="left"/>
    </xf>
    <xf numFmtId="3" fontId="3" fillId="0" borderId="0" xfId="4" applyNumberFormat="1" applyFont="1" applyAlignment="1">
      <alignment horizontal="right"/>
    </xf>
    <xf numFmtId="3" fontId="3" fillId="0" borderId="1" xfId="3" applyNumberFormat="1" applyFont="1" applyBorder="1" applyAlignment="1">
      <alignment horizontal="right"/>
    </xf>
    <xf numFmtId="0" fontId="16" fillId="0" borderId="2" xfId="5" applyFont="1" applyBorder="1" applyAlignment="1">
      <alignment horizontal="right"/>
    </xf>
    <xf numFmtId="3" fontId="16" fillId="0" borderId="0" xfId="5" applyNumberFormat="1" applyFont="1" applyAlignment="1">
      <alignment horizontal="right"/>
    </xf>
    <xf numFmtId="3" fontId="16" fillId="0" borderId="2" xfId="5" applyNumberFormat="1" applyFont="1" applyBorder="1" applyAlignment="1">
      <alignment horizontal="right"/>
    </xf>
    <xf numFmtId="3" fontId="9" fillId="0" borderId="0" xfId="0" applyNumberFormat="1" applyFont="1" applyAlignment="1">
      <alignment horizontal="left"/>
    </xf>
    <xf numFmtId="0" fontId="16" fillId="0" borderId="1" xfId="5" applyFont="1" applyBorder="1" applyAlignment="1">
      <alignment horizontal="right"/>
    </xf>
    <xf numFmtId="3" fontId="3" fillId="0" borderId="0" xfId="4" applyNumberFormat="1" applyFont="1" applyBorder="1" applyAlignment="1">
      <alignment horizontal="center" vertical="top"/>
    </xf>
    <xf numFmtId="0" fontId="3" fillId="0" borderId="0" xfId="0" applyFont="1" applyAlignment="1">
      <alignment horizontal="center" vertical="top"/>
    </xf>
    <xf numFmtId="3" fontId="3" fillId="0" borderId="0" xfId="0" applyNumberFormat="1" applyFont="1" applyAlignment="1">
      <alignment horizontal="center" vertical="top"/>
    </xf>
    <xf numFmtId="164" fontId="3" fillId="0" borderId="0" xfId="4" applyNumberFormat="1" applyFont="1" applyBorder="1"/>
    <xf numFmtId="3" fontId="3" fillId="0" borderId="0" xfId="4" applyNumberFormat="1" applyFont="1" applyBorder="1"/>
    <xf numFmtId="3" fontId="16" fillId="0" borderId="2" xfId="5" applyNumberFormat="1" applyFont="1" applyBorder="1"/>
    <xf numFmtId="1" fontId="3" fillId="0" borderId="0" xfId="4" applyNumberFormat="1" applyFont="1"/>
    <xf numFmtId="3" fontId="3" fillId="0" borderId="1" xfId="4" applyNumberFormat="1" applyFont="1" applyBorder="1" applyAlignment="1">
      <alignment horizontal="right" vertical="top"/>
    </xf>
    <xf numFmtId="0" fontId="3" fillId="0" borderId="1" xfId="0" applyFont="1" applyBorder="1" applyAlignment="1">
      <alignment horizontal="right" vertical="top"/>
    </xf>
    <xf numFmtId="3" fontId="3" fillId="0" borderId="1" xfId="0" applyNumberFormat="1" applyFont="1" applyBorder="1" applyAlignment="1">
      <alignment horizontal="right" vertical="top"/>
    </xf>
    <xf numFmtId="3" fontId="12" fillId="0" borderId="0" xfId="4" applyNumberFormat="1" applyFont="1" applyAlignment="1">
      <alignment horizontal="right"/>
    </xf>
    <xf numFmtId="3" fontId="20" fillId="0" borderId="0" xfId="0" applyNumberFormat="1" applyFont="1" applyAlignment="1">
      <alignment horizontal="right" vertical="center"/>
    </xf>
    <xf numFmtId="3" fontId="0" fillId="0" borderId="0" xfId="0" applyNumberFormat="1"/>
    <xf numFmtId="0" fontId="16" fillId="0" borderId="0" xfId="5" applyFont="1" applyAlignment="1">
      <alignment horizontal="right"/>
    </xf>
    <xf numFmtId="0" fontId="3" fillId="0" borderId="2" xfId="3" applyFont="1" applyBorder="1" applyAlignment="1">
      <alignment horizontal="right"/>
    </xf>
    <xf numFmtId="0" fontId="3" fillId="0" borderId="0" xfId="0" applyFont="1" applyAlignment="1">
      <alignment horizontal="right" vertical="top"/>
    </xf>
    <xf numFmtId="3" fontId="3" fillId="0" borderId="0" xfId="0" applyNumberFormat="1" applyFont="1" applyAlignment="1">
      <alignment horizontal="right" vertical="top"/>
    </xf>
    <xf numFmtId="0" fontId="16" fillId="0" borderId="0" xfId="5" applyFont="1" applyAlignment="1">
      <alignment vertical="center"/>
    </xf>
    <xf numFmtId="3" fontId="9" fillId="0" borderId="1" xfId="0" applyNumberFormat="1" applyFont="1" applyBorder="1" applyAlignment="1">
      <alignment horizontal="left"/>
    </xf>
    <xf numFmtId="3" fontId="3" fillId="0" borderId="1" xfId="4" applyNumberFormat="1" applyFont="1" applyBorder="1" applyAlignment="1">
      <alignment horizontal="right"/>
    </xf>
    <xf numFmtId="1" fontId="3" fillId="0" borderId="0" xfId="0" applyNumberFormat="1" applyFont="1" applyAlignment="1">
      <alignment horizontal="right"/>
    </xf>
    <xf numFmtId="1" fontId="16" fillId="0" borderId="1" xfId="5" applyNumberFormat="1" applyFont="1" applyBorder="1"/>
    <xf numFmtId="0" fontId="1" fillId="0" borderId="0" xfId="7"/>
    <xf numFmtId="0" fontId="2" fillId="0" borderId="0" xfId="7" applyFont="1"/>
    <xf numFmtId="0" fontId="1" fillId="0" borderId="0" xfId="7" applyAlignment="1">
      <alignment wrapText="1"/>
    </xf>
    <xf numFmtId="9" fontId="12" fillId="0" borderId="0" xfId="4" applyFont="1"/>
    <xf numFmtId="0" fontId="3" fillId="2" borderId="0" xfId="0" applyFont="1" applyFill="1"/>
    <xf numFmtId="0" fontId="3" fillId="2" borderId="0" xfId="3" applyFont="1" applyFill="1"/>
    <xf numFmtId="3" fontId="3" fillId="2" borderId="0" xfId="3" applyNumberFormat="1" applyFont="1" applyFill="1"/>
    <xf numFmtId="3" fontId="3" fillId="2" borderId="1" xfId="0" applyNumberFormat="1" applyFont="1" applyFill="1" applyBorder="1"/>
    <xf numFmtId="0" fontId="3" fillId="2" borderId="1" xfId="0" applyFont="1" applyFill="1" applyBorder="1"/>
    <xf numFmtId="0" fontId="3" fillId="2" borderId="1" xfId="3" applyFont="1" applyFill="1" applyBorder="1"/>
    <xf numFmtId="3" fontId="21" fillId="0" borderId="1" xfId="0" applyNumberFormat="1" applyFont="1" applyBorder="1"/>
    <xf numFmtId="9" fontId="3" fillId="0" borderId="1" xfId="4" applyFont="1" applyBorder="1"/>
    <xf numFmtId="3" fontId="41" fillId="0" borderId="0" xfId="5" applyNumberFormat="1" applyFont="1"/>
    <xf numFmtId="9" fontId="3" fillId="0" borderId="0" xfId="4" applyFont="1" applyFill="1"/>
    <xf numFmtId="3" fontId="3" fillId="0" borderId="0" xfId="4" applyNumberFormat="1" applyFont="1" applyFill="1" applyAlignment="1">
      <alignment horizontal="right"/>
    </xf>
    <xf numFmtId="3" fontId="12" fillId="0" borderId="0" xfId="4" applyNumberFormat="1" applyFont="1" applyBorder="1" applyAlignment="1">
      <alignment horizontal="right"/>
    </xf>
    <xf numFmtId="3" fontId="10" fillId="4" borderId="1" xfId="0" applyNumberFormat="1" applyFont="1" applyFill="1" applyBorder="1" applyAlignment="1">
      <alignment horizontal="right"/>
    </xf>
    <xf numFmtId="0" fontId="10" fillId="4" borderId="1" xfId="0" applyFont="1" applyFill="1" applyBorder="1" applyAlignment="1">
      <alignment horizontal="right"/>
    </xf>
    <xf numFmtId="164" fontId="12" fillId="0" borderId="1" xfId="4" applyNumberFormat="1" applyFont="1" applyBorder="1" applyAlignment="1">
      <alignment horizontal="right"/>
    </xf>
    <xf numFmtId="3" fontId="10" fillId="0" borderId="1" xfId="3" applyNumberFormat="1" applyFont="1" applyBorder="1"/>
    <xf numFmtId="3" fontId="3" fillId="0" borderId="2" xfId="0" applyNumberFormat="1" applyFont="1" applyBorder="1" applyAlignment="1">
      <alignment horizontal="right"/>
    </xf>
    <xf numFmtId="3" fontId="10" fillId="0" borderId="2" xfId="3" applyNumberFormat="1" applyFont="1" applyBorder="1"/>
    <xf numFmtId="0" fontId="26" fillId="0" borderId="1" xfId="0" applyFont="1" applyBorder="1"/>
    <xf numFmtId="0" fontId="20" fillId="0" borderId="1" xfId="0" applyFont="1" applyBorder="1"/>
    <xf numFmtId="0" fontId="0" fillId="0" borderId="0" xfId="0" applyAlignment="1">
      <alignment wrapText="1"/>
    </xf>
    <xf numFmtId="0" fontId="9" fillId="0" borderId="2" xfId="0" applyFont="1" applyBorder="1" applyAlignment="1">
      <alignment horizontal="left"/>
    </xf>
    <xf numFmtId="0" fontId="3" fillId="0" borderId="2" xfId="0" applyFont="1" applyBorder="1" applyAlignment="1">
      <alignment horizontal="right"/>
    </xf>
    <xf numFmtId="0" fontId="9" fillId="0" borderId="2" xfId="0" applyFont="1" applyBorder="1"/>
    <xf numFmtId="0" fontId="42" fillId="0" borderId="0" xfId="0" applyFont="1"/>
    <xf numFmtId="0" fontId="21" fillId="0" borderId="0" xfId="0" applyFont="1"/>
    <xf numFmtId="0" fontId="42" fillId="0" borderId="1" xfId="0" applyFont="1" applyBorder="1"/>
    <xf numFmtId="0" fontId="21" fillId="0" borderId="1" xfId="0" applyFont="1" applyBorder="1"/>
    <xf numFmtId="0" fontId="42" fillId="0" borderId="0" xfId="0" applyFont="1" applyAlignment="1">
      <alignment horizontal="right"/>
    </xf>
    <xf numFmtId="0" fontId="9" fillId="0" borderId="0" xfId="0" applyFont="1" applyAlignment="1">
      <alignment horizontal="right"/>
    </xf>
    <xf numFmtId="0" fontId="42" fillId="0" borderId="1" xfId="0" applyFont="1" applyBorder="1" applyAlignment="1">
      <alignment horizontal="right"/>
    </xf>
    <xf numFmtId="3" fontId="3" fillId="0" borderId="2" xfId="0" applyNumberFormat="1" applyFont="1" applyBorder="1" applyAlignment="1">
      <alignment horizontal="right" vertical="center"/>
    </xf>
    <xf numFmtId="0" fontId="21" fillId="0" borderId="2" xfId="0" applyFont="1" applyBorder="1"/>
    <xf numFmtId="0" fontId="2" fillId="0" borderId="1" xfId="0" applyFont="1" applyBorder="1"/>
    <xf numFmtId="0" fontId="7" fillId="0" borderId="0" xfId="3" applyFont="1"/>
    <xf numFmtId="0" fontId="1" fillId="2" borderId="0" xfId="3" applyFill="1"/>
    <xf numFmtId="0" fontId="8" fillId="0" borderId="0" xfId="3" applyFont="1"/>
    <xf numFmtId="0" fontId="1" fillId="2" borderId="0" xfId="7" applyFill="1"/>
    <xf numFmtId="0" fontId="46" fillId="0" borderId="0" xfId="7" applyFont="1"/>
    <xf numFmtId="0" fontId="47" fillId="0" borderId="0" xfId="7" applyFont="1"/>
    <xf numFmtId="0" fontId="47" fillId="0" borderId="0" xfId="7" applyFont="1" applyAlignment="1">
      <alignment wrapText="1"/>
    </xf>
    <xf numFmtId="0" fontId="40" fillId="3" borderId="0" xfId="7" applyFont="1" applyFill="1" applyAlignment="1">
      <alignment horizontal="center" vertical="center" wrapText="1"/>
    </xf>
    <xf numFmtId="0" fontId="1" fillId="2" borderId="0" xfId="10" applyFill="1"/>
    <xf numFmtId="0" fontId="48" fillId="2" borderId="0" xfId="10" applyFont="1" applyFill="1" applyAlignment="1">
      <alignment vertical="center"/>
    </xf>
    <xf numFmtId="0" fontId="43" fillId="2" borderId="0" xfId="10" applyFont="1" applyFill="1"/>
    <xf numFmtId="0" fontId="2" fillId="0" borderId="0" xfId="10" applyFont="1"/>
    <xf numFmtId="0" fontId="1" fillId="2" borderId="0" xfId="11" applyFont="1" applyFill="1" applyAlignment="1">
      <alignment horizontal="left"/>
    </xf>
    <xf numFmtId="0" fontId="49" fillId="2" borderId="0" xfId="11" applyFont="1" applyFill="1" applyAlignment="1">
      <alignment horizontal="left"/>
    </xf>
    <xf numFmtId="0" fontId="1" fillId="2" borderId="0" xfId="11" applyFont="1" applyFill="1"/>
    <xf numFmtId="0" fontId="1" fillId="2" borderId="0" xfId="11" quotePrefix="1" applyFont="1" applyFill="1" applyAlignment="1">
      <alignment horizontal="left"/>
    </xf>
    <xf numFmtId="0" fontId="50" fillId="2" borderId="0" xfId="11" applyFont="1" applyFill="1" applyAlignment="1">
      <alignment horizontal="left"/>
    </xf>
    <xf numFmtId="0" fontId="1" fillId="2" borderId="0" xfId="11" applyFont="1" applyFill="1" applyAlignment="1">
      <alignment wrapText="1"/>
    </xf>
    <xf numFmtId="0" fontId="1" fillId="2" borderId="0" xfId="10" applyFill="1" applyAlignment="1">
      <alignment wrapText="1"/>
    </xf>
    <xf numFmtId="0" fontId="51" fillId="0" borderId="0" xfId="0" applyFont="1"/>
    <xf numFmtId="169" fontId="3" fillId="0" borderId="0" xfId="0" applyNumberFormat="1" applyFont="1"/>
    <xf numFmtId="168" fontId="3" fillId="0" borderId="0" xfId="0" applyNumberFormat="1" applyFont="1"/>
    <xf numFmtId="4" fontId="3" fillId="0" borderId="0" xfId="3" applyNumberFormat="1" applyFont="1"/>
    <xf numFmtId="169" fontId="3" fillId="2" borderId="0" xfId="0" applyNumberFormat="1" applyFont="1" applyFill="1"/>
    <xf numFmtId="3" fontId="10" fillId="0" borderId="2" xfId="0" applyNumberFormat="1" applyFont="1" applyBorder="1"/>
    <xf numFmtId="3" fontId="52" fillId="0" borderId="2" xfId="0" applyNumberFormat="1" applyFont="1" applyBorder="1"/>
    <xf numFmtId="0" fontId="52" fillId="0" borderId="2" xfId="3" applyFont="1" applyBorder="1"/>
    <xf numFmtId="3" fontId="52" fillId="0" borderId="1" xfId="3" applyNumberFormat="1" applyFont="1" applyBorder="1"/>
    <xf numFmtId="0" fontId="52" fillId="0" borderId="1" xfId="3" applyFont="1" applyBorder="1"/>
    <xf numFmtId="3" fontId="52" fillId="0" borderId="1" xfId="3" applyNumberFormat="1" applyFont="1" applyBorder="1" applyAlignment="1">
      <alignment horizontal="right"/>
    </xf>
    <xf numFmtId="0" fontId="54" fillId="0" borderId="1" xfId="0" applyFont="1" applyBorder="1" applyAlignment="1">
      <alignment horizontal="left"/>
    </xf>
    <xf numFmtId="3" fontId="52" fillId="0" borderId="1" xfId="0" applyNumberFormat="1" applyFont="1" applyBorder="1"/>
    <xf numFmtId="0" fontId="52" fillId="0" borderId="0" xfId="3" applyFont="1"/>
    <xf numFmtId="0" fontId="3" fillId="0" borderId="2" xfId="0" applyFont="1" applyBorder="1" applyAlignment="1">
      <alignment wrapText="1"/>
    </xf>
    <xf numFmtId="9" fontId="3" fillId="0" borderId="2" xfId="4" applyFont="1" applyFill="1" applyBorder="1"/>
    <xf numFmtId="3" fontId="3" fillId="0" borderId="2" xfId="4" applyNumberFormat="1" applyFont="1" applyBorder="1"/>
    <xf numFmtId="3" fontId="3" fillId="0" borderId="2" xfId="4" applyNumberFormat="1" applyFont="1" applyFill="1" applyBorder="1"/>
    <xf numFmtId="3" fontId="0" fillId="0" borderId="2" xfId="0" applyNumberFormat="1" applyBorder="1"/>
    <xf numFmtId="0" fontId="52" fillId="0" borderId="0" xfId="0" applyFont="1"/>
    <xf numFmtId="0" fontId="52" fillId="0" borderId="0" xfId="0" applyFont="1" applyAlignment="1">
      <alignment horizontal="right"/>
    </xf>
    <xf numFmtId="0" fontId="54" fillId="0" borderId="0" xfId="0" applyFont="1" applyAlignment="1">
      <alignment horizontal="left"/>
    </xf>
    <xf numFmtId="3" fontId="16" fillId="0" borderId="1" xfId="5" applyNumberFormat="1" applyFont="1" applyBorder="1" applyAlignment="1">
      <alignment horizontal="right"/>
    </xf>
    <xf numFmtId="0" fontId="55" fillId="0" borderId="2" xfId="5" applyFont="1" applyBorder="1"/>
    <xf numFmtId="3" fontId="32" fillId="0" borderId="2" xfId="5" applyNumberFormat="1" applyFont="1" applyBorder="1" applyAlignment="1">
      <alignment horizontal="right"/>
    </xf>
    <xf numFmtId="0" fontId="32" fillId="0" borderId="2" xfId="5" applyFont="1" applyBorder="1"/>
    <xf numFmtId="3" fontId="32" fillId="0" borderId="2" xfId="5" applyNumberFormat="1" applyFont="1" applyBorder="1"/>
    <xf numFmtId="0" fontId="55" fillId="0" borderId="1" xfId="5" applyFont="1" applyBorder="1"/>
    <xf numFmtId="0" fontId="55" fillId="0" borderId="0" xfId="5" applyFont="1"/>
    <xf numFmtId="3" fontId="3" fillId="0" borderId="1" xfId="4" applyNumberFormat="1" applyFont="1" applyFill="1" applyBorder="1"/>
    <xf numFmtId="0" fontId="54" fillId="0" borderId="2" xfId="0" applyFont="1" applyBorder="1" applyAlignment="1">
      <alignment horizontal="left"/>
    </xf>
    <xf numFmtId="0" fontId="22" fillId="3" borderId="0" xfId="3" applyFont="1" applyFill="1" applyAlignment="1">
      <alignment vertical="center"/>
    </xf>
    <xf numFmtId="0" fontId="40" fillId="3" borderId="0" xfId="7" applyFont="1" applyFill="1" applyAlignment="1">
      <alignment horizontal="center" vertical="center"/>
    </xf>
    <xf numFmtId="0" fontId="40" fillId="3" borderId="0" xfId="10" applyFont="1" applyFill="1" applyAlignment="1">
      <alignment horizontal="center" vertical="center"/>
    </xf>
  </cellXfs>
  <cellStyles count="12">
    <cellStyle name="Följde hyperlänken" xfId="1" xr:uid="{00000000-0005-0000-0000-000000000000}"/>
    <cellStyle name="Hyperlänk" xfId="2" builtinId="8"/>
    <cellStyle name="Hyperlänk 2" xfId="8" xr:uid="{915436E5-E39E-43C7-A22C-B22473D2B10A}"/>
    <cellStyle name="Hyperlänk 2 2" xfId="9" xr:uid="{EE28FD73-769A-4B35-90C0-433765B3AC7D}"/>
    <cellStyle name="Normal" xfId="0" builtinId="0"/>
    <cellStyle name="Normal 11" xfId="7" xr:uid="{00000000-0005-0000-0000-000003000000}"/>
    <cellStyle name="Normal 2" xfId="3" xr:uid="{00000000-0005-0000-0000-000004000000}"/>
    <cellStyle name="Normal 3" xfId="5" xr:uid="{00000000-0005-0000-0000-000005000000}"/>
    <cellStyle name="Normal 4" xfId="6" xr:uid="{00000000-0005-0000-0000-000006000000}"/>
    <cellStyle name="Normal 5 4" xfId="10" xr:uid="{53567A63-CE59-4CD9-92CC-04A32DF75D58}"/>
    <cellStyle name="Normal 6 4" xfId="11" xr:uid="{574306B6-48A2-4586-8C6E-9A9EBBFD2F03}"/>
    <cellStyle name="Pro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211455</xdr:colOff>
      <xdr:row>3</xdr:row>
      <xdr:rowOff>125730</xdr:rowOff>
    </xdr:from>
    <xdr:to>
      <xdr:col>3</xdr:col>
      <xdr:colOff>542786</xdr:colOff>
      <xdr:row>6</xdr:row>
      <xdr:rowOff>152400</xdr:rowOff>
    </xdr:to>
    <xdr:pic>
      <xdr:nvPicPr>
        <xdr:cNvPr id="2" name="Bildobjekt 1">
          <a:extLst>
            <a:ext uri="{FF2B5EF4-FFF2-40B4-BE49-F238E27FC236}">
              <a16:creationId xmlns:a16="http://schemas.microsoft.com/office/drawing/2014/main" id="{DB091258-AB4C-48F8-9B4C-79317A407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030" y="868680"/>
          <a:ext cx="1912481" cy="541020"/>
        </a:xfrm>
        <a:prstGeom prst="rect">
          <a:avLst/>
        </a:prstGeom>
      </xdr:spPr>
    </xdr:pic>
    <xdr:clientData/>
  </xdr:twoCellAnchor>
  <xdr:twoCellAnchor editAs="oneCell">
    <xdr:from>
      <xdr:col>4</xdr:col>
      <xdr:colOff>762000</xdr:colOff>
      <xdr:row>5</xdr:row>
      <xdr:rowOff>5715</xdr:rowOff>
    </xdr:from>
    <xdr:to>
      <xdr:col>7</xdr:col>
      <xdr:colOff>410210</xdr:colOff>
      <xdr:row>6</xdr:row>
      <xdr:rowOff>156099</xdr:rowOff>
    </xdr:to>
    <xdr:pic>
      <xdr:nvPicPr>
        <xdr:cNvPr id="3" name="Bildobjekt 2">
          <a:extLst>
            <a:ext uri="{FF2B5EF4-FFF2-40B4-BE49-F238E27FC236}">
              <a16:creationId xmlns:a16="http://schemas.microsoft.com/office/drawing/2014/main" id="{14C64786-A9C4-4002-A4DE-39C01B7A6D77}"/>
            </a:ext>
          </a:extLst>
        </xdr:cNvPr>
        <xdr:cNvPicPr>
          <a:picLocks noChangeAspect="1"/>
        </xdr:cNvPicPr>
      </xdr:nvPicPr>
      <xdr:blipFill>
        <a:blip xmlns:r="http://schemas.openxmlformats.org/officeDocument/2006/relationships" r:embed="rId2"/>
        <a:stretch>
          <a:fillRect/>
        </a:stretch>
      </xdr:blipFill>
      <xdr:spPr>
        <a:xfrm>
          <a:off x="3924300" y="1091565"/>
          <a:ext cx="2019935" cy="3218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57</xdr:row>
      <xdr:rowOff>9525</xdr:rowOff>
    </xdr:from>
    <xdr:to>
      <xdr:col>5</xdr:col>
      <xdr:colOff>515967</xdr:colOff>
      <xdr:row>58</xdr:row>
      <xdr:rowOff>133271</xdr:rowOff>
    </xdr:to>
    <xdr:pic>
      <xdr:nvPicPr>
        <xdr:cNvPr id="3" name="Bildobjekt 2">
          <a:extLst>
            <a:ext uri="{FF2B5EF4-FFF2-40B4-BE49-F238E27FC236}">
              <a16:creationId xmlns:a16="http://schemas.microsoft.com/office/drawing/2014/main" id="{47EAEBCE-2B2B-4DF2-B52F-07E8F71FA582}"/>
            </a:ext>
          </a:extLst>
        </xdr:cNvPr>
        <xdr:cNvPicPr>
          <a:picLocks noChangeAspect="1"/>
        </xdr:cNvPicPr>
      </xdr:nvPicPr>
      <xdr:blipFill>
        <a:blip xmlns:r="http://schemas.openxmlformats.org/officeDocument/2006/relationships" r:embed="rId1"/>
        <a:stretch>
          <a:fillRect/>
        </a:stretch>
      </xdr:blipFill>
      <xdr:spPr>
        <a:xfrm>
          <a:off x="19050" y="9077325"/>
          <a:ext cx="1878042" cy="2856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36</xdr:row>
      <xdr:rowOff>114300</xdr:rowOff>
    </xdr:from>
    <xdr:to>
      <xdr:col>1</xdr:col>
      <xdr:colOff>1258917</xdr:colOff>
      <xdr:row>38</xdr:row>
      <xdr:rowOff>95171</xdr:rowOff>
    </xdr:to>
    <xdr:pic>
      <xdr:nvPicPr>
        <xdr:cNvPr id="3" name="Bildobjekt 2">
          <a:extLst>
            <a:ext uri="{FF2B5EF4-FFF2-40B4-BE49-F238E27FC236}">
              <a16:creationId xmlns:a16="http://schemas.microsoft.com/office/drawing/2014/main" id="{3F6C07D1-D9A3-4898-A953-9C6F47146F89}"/>
            </a:ext>
          </a:extLst>
        </xdr:cNvPr>
        <xdr:cNvPicPr>
          <a:picLocks noChangeAspect="1"/>
        </xdr:cNvPicPr>
      </xdr:nvPicPr>
      <xdr:blipFill>
        <a:blip xmlns:r="http://schemas.openxmlformats.org/officeDocument/2006/relationships" r:embed="rId1"/>
        <a:stretch>
          <a:fillRect/>
        </a:stretch>
      </xdr:blipFill>
      <xdr:spPr>
        <a:xfrm>
          <a:off x="66675" y="5791200"/>
          <a:ext cx="1878042" cy="2856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32</xdr:row>
      <xdr:rowOff>133350</xdr:rowOff>
    </xdr:from>
    <xdr:to>
      <xdr:col>2</xdr:col>
      <xdr:colOff>125442</xdr:colOff>
      <xdr:row>34</xdr:row>
      <xdr:rowOff>57071</xdr:rowOff>
    </xdr:to>
    <xdr:pic>
      <xdr:nvPicPr>
        <xdr:cNvPr id="3" name="Bildobjekt 2">
          <a:extLst>
            <a:ext uri="{FF2B5EF4-FFF2-40B4-BE49-F238E27FC236}">
              <a16:creationId xmlns:a16="http://schemas.microsoft.com/office/drawing/2014/main" id="{DDA47AA0-4347-49B0-92AA-3417CFA8F34D}"/>
            </a:ext>
          </a:extLst>
        </xdr:cNvPr>
        <xdr:cNvPicPr>
          <a:picLocks noChangeAspect="1"/>
        </xdr:cNvPicPr>
      </xdr:nvPicPr>
      <xdr:blipFill>
        <a:blip xmlns:r="http://schemas.openxmlformats.org/officeDocument/2006/relationships" r:embed="rId1"/>
        <a:stretch>
          <a:fillRect/>
        </a:stretch>
      </xdr:blipFill>
      <xdr:spPr>
        <a:xfrm>
          <a:off x="57150" y="5743575"/>
          <a:ext cx="1878042" cy="2856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74</xdr:row>
      <xdr:rowOff>133350</xdr:rowOff>
    </xdr:from>
    <xdr:to>
      <xdr:col>0</xdr:col>
      <xdr:colOff>1941542</xdr:colOff>
      <xdr:row>76</xdr:row>
      <xdr:rowOff>114221</xdr:rowOff>
    </xdr:to>
    <xdr:pic>
      <xdr:nvPicPr>
        <xdr:cNvPr id="3" name="Bildobjekt 2">
          <a:extLst>
            <a:ext uri="{FF2B5EF4-FFF2-40B4-BE49-F238E27FC236}">
              <a16:creationId xmlns:a16="http://schemas.microsoft.com/office/drawing/2014/main" id="{4B83D5E6-8974-4399-A7F6-1BDC4D05B4EB}"/>
            </a:ext>
          </a:extLst>
        </xdr:cNvPr>
        <xdr:cNvPicPr>
          <a:picLocks noChangeAspect="1"/>
        </xdr:cNvPicPr>
      </xdr:nvPicPr>
      <xdr:blipFill>
        <a:blip xmlns:r="http://schemas.openxmlformats.org/officeDocument/2006/relationships" r:embed="rId1"/>
        <a:stretch>
          <a:fillRect/>
        </a:stretch>
      </xdr:blipFill>
      <xdr:spPr>
        <a:xfrm>
          <a:off x="0" y="11506200"/>
          <a:ext cx="1941542" cy="2729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273050</xdr:colOff>
      <xdr:row>67</xdr:row>
      <xdr:rowOff>123825</xdr:rowOff>
    </xdr:from>
    <xdr:to>
      <xdr:col>0</xdr:col>
      <xdr:colOff>2246342</xdr:colOff>
      <xdr:row>69</xdr:row>
      <xdr:rowOff>47546</xdr:rowOff>
    </xdr:to>
    <xdr:pic>
      <xdr:nvPicPr>
        <xdr:cNvPr id="3" name="Bildobjekt 2">
          <a:extLst>
            <a:ext uri="{FF2B5EF4-FFF2-40B4-BE49-F238E27FC236}">
              <a16:creationId xmlns:a16="http://schemas.microsoft.com/office/drawing/2014/main" id="{1E49C37B-434C-4E15-91B0-CF7617E9E1A4}"/>
            </a:ext>
          </a:extLst>
        </xdr:cNvPr>
        <xdr:cNvPicPr>
          <a:picLocks noChangeAspect="1"/>
        </xdr:cNvPicPr>
      </xdr:nvPicPr>
      <xdr:blipFill>
        <a:blip xmlns:r="http://schemas.openxmlformats.org/officeDocument/2006/relationships" r:embed="rId1"/>
        <a:stretch>
          <a:fillRect/>
        </a:stretch>
      </xdr:blipFill>
      <xdr:spPr>
        <a:xfrm>
          <a:off x="273050" y="12423775"/>
          <a:ext cx="1973292" cy="279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26</xdr:row>
      <xdr:rowOff>133350</xdr:rowOff>
    </xdr:from>
    <xdr:to>
      <xdr:col>3</xdr:col>
      <xdr:colOff>20667</xdr:colOff>
      <xdr:row>28</xdr:row>
      <xdr:rowOff>57071</xdr:rowOff>
    </xdr:to>
    <xdr:pic>
      <xdr:nvPicPr>
        <xdr:cNvPr id="3" name="Bildobjekt 2">
          <a:extLst>
            <a:ext uri="{FF2B5EF4-FFF2-40B4-BE49-F238E27FC236}">
              <a16:creationId xmlns:a16="http://schemas.microsoft.com/office/drawing/2014/main" id="{276624FE-185A-4CBE-9355-724CE1DF6080}"/>
            </a:ext>
          </a:extLst>
        </xdr:cNvPr>
        <xdr:cNvPicPr>
          <a:picLocks noChangeAspect="1"/>
        </xdr:cNvPicPr>
      </xdr:nvPicPr>
      <xdr:blipFill>
        <a:blip xmlns:r="http://schemas.openxmlformats.org/officeDocument/2006/relationships" r:embed="rId1"/>
        <a:stretch>
          <a:fillRect/>
        </a:stretch>
      </xdr:blipFill>
      <xdr:spPr>
        <a:xfrm>
          <a:off x="47625" y="4657725"/>
          <a:ext cx="1878042" cy="2856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52</xdr:row>
      <xdr:rowOff>111125</xdr:rowOff>
    </xdr:from>
    <xdr:to>
      <xdr:col>3</xdr:col>
      <xdr:colOff>49242</xdr:colOff>
      <xdr:row>54</xdr:row>
      <xdr:rowOff>34846</xdr:rowOff>
    </xdr:to>
    <xdr:pic>
      <xdr:nvPicPr>
        <xdr:cNvPr id="3" name="Bildobjekt 2">
          <a:extLst>
            <a:ext uri="{FF2B5EF4-FFF2-40B4-BE49-F238E27FC236}">
              <a16:creationId xmlns:a16="http://schemas.microsoft.com/office/drawing/2014/main" id="{8A8E9BF2-1F85-47F1-8B61-5397F3E24B2B}"/>
            </a:ext>
          </a:extLst>
        </xdr:cNvPr>
        <xdr:cNvPicPr>
          <a:picLocks noChangeAspect="1"/>
        </xdr:cNvPicPr>
      </xdr:nvPicPr>
      <xdr:blipFill>
        <a:blip xmlns:r="http://schemas.openxmlformats.org/officeDocument/2006/relationships" r:embed="rId1"/>
        <a:stretch>
          <a:fillRect/>
        </a:stretch>
      </xdr:blipFill>
      <xdr:spPr>
        <a:xfrm>
          <a:off x="0" y="9356725"/>
          <a:ext cx="1973292" cy="279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54</xdr:row>
      <xdr:rowOff>123825</xdr:rowOff>
    </xdr:from>
    <xdr:to>
      <xdr:col>3</xdr:col>
      <xdr:colOff>601692</xdr:colOff>
      <xdr:row>56</xdr:row>
      <xdr:rowOff>95171</xdr:rowOff>
    </xdr:to>
    <xdr:pic>
      <xdr:nvPicPr>
        <xdr:cNvPr id="3" name="Bildobjekt 2">
          <a:extLst>
            <a:ext uri="{FF2B5EF4-FFF2-40B4-BE49-F238E27FC236}">
              <a16:creationId xmlns:a16="http://schemas.microsoft.com/office/drawing/2014/main" id="{75A67E36-5268-4225-94DE-D8CDB4FC6A7B}"/>
            </a:ext>
          </a:extLst>
        </xdr:cNvPr>
        <xdr:cNvPicPr>
          <a:picLocks noChangeAspect="1"/>
        </xdr:cNvPicPr>
      </xdr:nvPicPr>
      <xdr:blipFill>
        <a:blip xmlns:r="http://schemas.openxmlformats.org/officeDocument/2006/relationships" r:embed="rId1"/>
        <a:stretch>
          <a:fillRect/>
        </a:stretch>
      </xdr:blipFill>
      <xdr:spPr>
        <a:xfrm>
          <a:off x="47625" y="8867775"/>
          <a:ext cx="1878042" cy="2856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79</xdr:row>
      <xdr:rowOff>76200</xdr:rowOff>
    </xdr:from>
    <xdr:to>
      <xdr:col>3</xdr:col>
      <xdr:colOff>344517</xdr:colOff>
      <xdr:row>81</xdr:row>
      <xdr:rowOff>38021</xdr:rowOff>
    </xdr:to>
    <xdr:pic>
      <xdr:nvPicPr>
        <xdr:cNvPr id="3" name="Bildobjekt 2">
          <a:extLst>
            <a:ext uri="{FF2B5EF4-FFF2-40B4-BE49-F238E27FC236}">
              <a16:creationId xmlns:a16="http://schemas.microsoft.com/office/drawing/2014/main" id="{A0D6BD9D-AC15-422B-8EA2-8C3EA0D8C13A}"/>
            </a:ext>
          </a:extLst>
        </xdr:cNvPr>
        <xdr:cNvPicPr>
          <a:picLocks noChangeAspect="1"/>
        </xdr:cNvPicPr>
      </xdr:nvPicPr>
      <xdr:blipFill>
        <a:blip xmlns:r="http://schemas.openxmlformats.org/officeDocument/2006/relationships" r:embed="rId1"/>
        <a:stretch>
          <a:fillRect/>
        </a:stretch>
      </xdr:blipFill>
      <xdr:spPr>
        <a:xfrm>
          <a:off x="28575" y="12706350"/>
          <a:ext cx="1878042" cy="2856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57</xdr:row>
      <xdr:rowOff>114300</xdr:rowOff>
    </xdr:from>
    <xdr:to>
      <xdr:col>5</xdr:col>
      <xdr:colOff>544542</xdr:colOff>
      <xdr:row>59</xdr:row>
      <xdr:rowOff>95171</xdr:rowOff>
    </xdr:to>
    <xdr:pic>
      <xdr:nvPicPr>
        <xdr:cNvPr id="3" name="Bildobjekt 2">
          <a:extLst>
            <a:ext uri="{FF2B5EF4-FFF2-40B4-BE49-F238E27FC236}">
              <a16:creationId xmlns:a16="http://schemas.microsoft.com/office/drawing/2014/main" id="{A41E3CCF-AB08-4C12-8800-6F01ABBBB6AA}"/>
            </a:ext>
          </a:extLst>
        </xdr:cNvPr>
        <xdr:cNvPicPr>
          <a:picLocks noChangeAspect="1"/>
        </xdr:cNvPicPr>
      </xdr:nvPicPr>
      <xdr:blipFill>
        <a:blip xmlns:r="http://schemas.openxmlformats.org/officeDocument/2006/relationships" r:embed="rId1"/>
        <a:stretch>
          <a:fillRect/>
        </a:stretch>
      </xdr:blipFill>
      <xdr:spPr>
        <a:xfrm>
          <a:off x="38100" y="9344025"/>
          <a:ext cx="1878042" cy="2856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44930</xdr:colOff>
      <xdr:row>54</xdr:row>
      <xdr:rowOff>125802</xdr:rowOff>
    </xdr:from>
    <xdr:to>
      <xdr:col>3</xdr:col>
      <xdr:colOff>862642</xdr:colOff>
      <xdr:row>56</xdr:row>
      <xdr:rowOff>105954</xdr:rowOff>
    </xdr:to>
    <xdr:pic>
      <xdr:nvPicPr>
        <xdr:cNvPr id="3" name="Bildobjekt 2">
          <a:extLst>
            <a:ext uri="{FF2B5EF4-FFF2-40B4-BE49-F238E27FC236}">
              <a16:creationId xmlns:a16="http://schemas.microsoft.com/office/drawing/2014/main" id="{8E6A52DA-8108-45CD-BCBF-4234CB65670F}"/>
            </a:ext>
          </a:extLst>
        </xdr:cNvPr>
        <xdr:cNvPicPr>
          <a:picLocks noChangeAspect="1"/>
        </xdr:cNvPicPr>
      </xdr:nvPicPr>
      <xdr:blipFill>
        <a:blip xmlns:r="http://schemas.openxmlformats.org/officeDocument/2006/relationships" r:embed="rId1"/>
        <a:stretch>
          <a:fillRect/>
        </a:stretch>
      </xdr:blipFill>
      <xdr:spPr>
        <a:xfrm>
          <a:off x="44930" y="8815118"/>
          <a:ext cx="1878042" cy="2856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58</xdr:row>
      <xdr:rowOff>57150</xdr:rowOff>
    </xdr:from>
    <xdr:to>
      <xdr:col>6</xdr:col>
      <xdr:colOff>30192</xdr:colOff>
      <xdr:row>60</xdr:row>
      <xdr:rowOff>28496</xdr:rowOff>
    </xdr:to>
    <xdr:pic>
      <xdr:nvPicPr>
        <xdr:cNvPr id="3" name="Bildobjekt 2">
          <a:extLst>
            <a:ext uri="{FF2B5EF4-FFF2-40B4-BE49-F238E27FC236}">
              <a16:creationId xmlns:a16="http://schemas.microsoft.com/office/drawing/2014/main" id="{94E364CA-5AFA-4A82-94F3-C95A014398E4}"/>
            </a:ext>
          </a:extLst>
        </xdr:cNvPr>
        <xdr:cNvPicPr>
          <a:picLocks noChangeAspect="1"/>
        </xdr:cNvPicPr>
      </xdr:nvPicPr>
      <xdr:blipFill>
        <a:blip xmlns:r="http://schemas.openxmlformats.org/officeDocument/2006/relationships" r:embed="rId1"/>
        <a:stretch>
          <a:fillRect/>
        </a:stretch>
      </xdr:blipFill>
      <xdr:spPr>
        <a:xfrm>
          <a:off x="19050" y="9286875"/>
          <a:ext cx="1878042" cy="2856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12</xdr:row>
      <xdr:rowOff>95250</xdr:rowOff>
    </xdr:from>
    <xdr:to>
      <xdr:col>1</xdr:col>
      <xdr:colOff>201642</xdr:colOff>
      <xdr:row>14</xdr:row>
      <xdr:rowOff>18971</xdr:rowOff>
    </xdr:to>
    <xdr:pic>
      <xdr:nvPicPr>
        <xdr:cNvPr id="3" name="Bildobjekt 2">
          <a:extLst>
            <a:ext uri="{FF2B5EF4-FFF2-40B4-BE49-F238E27FC236}">
              <a16:creationId xmlns:a16="http://schemas.microsoft.com/office/drawing/2014/main" id="{A369CC0D-1799-4A89-A324-07FA309ED491}"/>
            </a:ext>
          </a:extLst>
        </xdr:cNvPr>
        <xdr:cNvPicPr>
          <a:picLocks noChangeAspect="1"/>
        </xdr:cNvPicPr>
      </xdr:nvPicPr>
      <xdr:blipFill>
        <a:blip xmlns:r="http://schemas.openxmlformats.org/officeDocument/2006/relationships" r:embed="rId1"/>
        <a:stretch>
          <a:fillRect/>
        </a:stretch>
      </xdr:blipFill>
      <xdr:spPr>
        <a:xfrm>
          <a:off x="0" y="2228850"/>
          <a:ext cx="1960592" cy="2793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11</xdr:row>
      <xdr:rowOff>152400</xdr:rowOff>
    </xdr:from>
    <xdr:to>
      <xdr:col>1</xdr:col>
      <xdr:colOff>201642</xdr:colOff>
      <xdr:row>13</xdr:row>
      <xdr:rowOff>76121</xdr:rowOff>
    </xdr:to>
    <xdr:pic>
      <xdr:nvPicPr>
        <xdr:cNvPr id="3" name="Bildobjekt 2">
          <a:extLst>
            <a:ext uri="{FF2B5EF4-FFF2-40B4-BE49-F238E27FC236}">
              <a16:creationId xmlns:a16="http://schemas.microsoft.com/office/drawing/2014/main" id="{16BF459B-4C98-4A28-8FF1-01EDA4ACF554}"/>
            </a:ext>
          </a:extLst>
        </xdr:cNvPr>
        <xdr:cNvPicPr>
          <a:picLocks noChangeAspect="1"/>
        </xdr:cNvPicPr>
      </xdr:nvPicPr>
      <xdr:blipFill>
        <a:blip xmlns:r="http://schemas.openxmlformats.org/officeDocument/2006/relationships" r:embed="rId1"/>
        <a:stretch>
          <a:fillRect/>
        </a:stretch>
      </xdr:blipFill>
      <xdr:spPr>
        <a:xfrm>
          <a:off x="0" y="2143125"/>
          <a:ext cx="1878042" cy="2856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19</xdr:row>
      <xdr:rowOff>114300</xdr:rowOff>
    </xdr:from>
    <xdr:to>
      <xdr:col>3</xdr:col>
      <xdr:colOff>1154142</xdr:colOff>
      <xdr:row>21</xdr:row>
      <xdr:rowOff>66596</xdr:rowOff>
    </xdr:to>
    <xdr:pic>
      <xdr:nvPicPr>
        <xdr:cNvPr id="3" name="Bildobjekt 2">
          <a:extLst>
            <a:ext uri="{FF2B5EF4-FFF2-40B4-BE49-F238E27FC236}">
              <a16:creationId xmlns:a16="http://schemas.microsoft.com/office/drawing/2014/main" id="{A67EF80C-36AD-4573-8652-53870F7683FB}"/>
            </a:ext>
          </a:extLst>
        </xdr:cNvPr>
        <xdr:cNvPicPr>
          <a:picLocks noChangeAspect="1"/>
        </xdr:cNvPicPr>
      </xdr:nvPicPr>
      <xdr:blipFill>
        <a:blip xmlns:r="http://schemas.openxmlformats.org/officeDocument/2006/relationships" r:embed="rId1"/>
        <a:stretch>
          <a:fillRect/>
        </a:stretch>
      </xdr:blipFill>
      <xdr:spPr>
        <a:xfrm>
          <a:off x="19050" y="3190875"/>
          <a:ext cx="1878042" cy="2856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39</xdr:row>
      <xdr:rowOff>57150</xdr:rowOff>
    </xdr:from>
    <xdr:to>
      <xdr:col>9</xdr:col>
      <xdr:colOff>58767</xdr:colOff>
      <xdr:row>41</xdr:row>
      <xdr:rowOff>38021</xdr:rowOff>
    </xdr:to>
    <xdr:pic>
      <xdr:nvPicPr>
        <xdr:cNvPr id="3" name="Bildobjekt 2">
          <a:extLst>
            <a:ext uri="{FF2B5EF4-FFF2-40B4-BE49-F238E27FC236}">
              <a16:creationId xmlns:a16="http://schemas.microsoft.com/office/drawing/2014/main" id="{6AAFAAF0-D23D-4763-9184-942A82B75F19}"/>
            </a:ext>
          </a:extLst>
        </xdr:cNvPr>
        <xdr:cNvPicPr>
          <a:picLocks noChangeAspect="1"/>
        </xdr:cNvPicPr>
      </xdr:nvPicPr>
      <xdr:blipFill>
        <a:blip xmlns:r="http://schemas.openxmlformats.org/officeDocument/2006/relationships" r:embed="rId1"/>
        <a:stretch>
          <a:fillRect/>
        </a:stretch>
      </xdr:blipFill>
      <xdr:spPr>
        <a:xfrm>
          <a:off x="47625" y="6032500"/>
          <a:ext cx="1966942" cy="2729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21167</xdr:colOff>
      <xdr:row>74</xdr:row>
      <xdr:rowOff>158750</xdr:rowOff>
    </xdr:from>
    <xdr:to>
      <xdr:col>2</xdr:col>
      <xdr:colOff>135320</xdr:colOff>
      <xdr:row>76</xdr:row>
      <xdr:rowOff>84587</xdr:rowOff>
    </xdr:to>
    <xdr:pic>
      <xdr:nvPicPr>
        <xdr:cNvPr id="3" name="Bildobjekt 2">
          <a:extLst>
            <a:ext uri="{FF2B5EF4-FFF2-40B4-BE49-F238E27FC236}">
              <a16:creationId xmlns:a16="http://schemas.microsoft.com/office/drawing/2014/main" id="{4384F777-EA71-4145-8206-88077927A124}"/>
            </a:ext>
          </a:extLst>
        </xdr:cNvPr>
        <xdr:cNvPicPr>
          <a:picLocks noChangeAspect="1"/>
        </xdr:cNvPicPr>
      </xdr:nvPicPr>
      <xdr:blipFill>
        <a:blip xmlns:r="http://schemas.openxmlformats.org/officeDocument/2006/relationships" r:embed="rId1"/>
        <a:stretch>
          <a:fillRect/>
        </a:stretch>
      </xdr:blipFill>
      <xdr:spPr>
        <a:xfrm>
          <a:off x="21167" y="13112750"/>
          <a:ext cx="1878042" cy="2856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49</xdr:row>
      <xdr:rowOff>142875</xdr:rowOff>
    </xdr:from>
    <xdr:to>
      <xdr:col>2</xdr:col>
      <xdr:colOff>100042</xdr:colOff>
      <xdr:row>51</xdr:row>
      <xdr:rowOff>66596</xdr:rowOff>
    </xdr:to>
    <xdr:pic>
      <xdr:nvPicPr>
        <xdr:cNvPr id="3" name="Bildobjekt 2">
          <a:extLst>
            <a:ext uri="{FF2B5EF4-FFF2-40B4-BE49-F238E27FC236}">
              <a16:creationId xmlns:a16="http://schemas.microsoft.com/office/drawing/2014/main" id="{D03329D3-772F-4E18-A4B6-FEAA0134655D}"/>
            </a:ext>
          </a:extLst>
        </xdr:cNvPr>
        <xdr:cNvPicPr>
          <a:picLocks noChangeAspect="1"/>
        </xdr:cNvPicPr>
      </xdr:nvPicPr>
      <xdr:blipFill>
        <a:blip xmlns:r="http://schemas.openxmlformats.org/officeDocument/2006/relationships" r:embed="rId1"/>
        <a:stretch>
          <a:fillRect/>
        </a:stretch>
      </xdr:blipFill>
      <xdr:spPr>
        <a:xfrm>
          <a:off x="0" y="8286750"/>
          <a:ext cx="1878042" cy="2856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74</xdr:row>
      <xdr:rowOff>123825</xdr:rowOff>
    </xdr:from>
    <xdr:to>
      <xdr:col>0</xdr:col>
      <xdr:colOff>1897092</xdr:colOff>
      <xdr:row>76</xdr:row>
      <xdr:rowOff>47546</xdr:rowOff>
    </xdr:to>
    <xdr:pic>
      <xdr:nvPicPr>
        <xdr:cNvPr id="3" name="Bildobjekt 2">
          <a:extLst>
            <a:ext uri="{FF2B5EF4-FFF2-40B4-BE49-F238E27FC236}">
              <a16:creationId xmlns:a16="http://schemas.microsoft.com/office/drawing/2014/main" id="{6BB04397-877A-495D-B8C3-980A148595C3}"/>
            </a:ext>
          </a:extLst>
        </xdr:cNvPr>
        <xdr:cNvPicPr>
          <a:picLocks noChangeAspect="1"/>
        </xdr:cNvPicPr>
      </xdr:nvPicPr>
      <xdr:blipFill>
        <a:blip xmlns:r="http://schemas.openxmlformats.org/officeDocument/2006/relationships" r:embed="rId1"/>
        <a:stretch>
          <a:fillRect/>
        </a:stretch>
      </xdr:blipFill>
      <xdr:spPr>
        <a:xfrm>
          <a:off x="19050" y="13154025"/>
          <a:ext cx="1878042" cy="2856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25</xdr:row>
      <xdr:rowOff>142875</xdr:rowOff>
    </xdr:from>
    <xdr:to>
      <xdr:col>1</xdr:col>
      <xdr:colOff>1096992</xdr:colOff>
      <xdr:row>27</xdr:row>
      <xdr:rowOff>114221</xdr:rowOff>
    </xdr:to>
    <xdr:pic>
      <xdr:nvPicPr>
        <xdr:cNvPr id="3" name="Bildobjekt 2">
          <a:extLst>
            <a:ext uri="{FF2B5EF4-FFF2-40B4-BE49-F238E27FC236}">
              <a16:creationId xmlns:a16="http://schemas.microsoft.com/office/drawing/2014/main" id="{11787F99-87A6-49EE-8EFC-544CB95B4015}"/>
            </a:ext>
          </a:extLst>
        </xdr:cNvPr>
        <xdr:cNvPicPr>
          <a:picLocks noChangeAspect="1"/>
        </xdr:cNvPicPr>
      </xdr:nvPicPr>
      <xdr:blipFill>
        <a:blip xmlns:r="http://schemas.openxmlformats.org/officeDocument/2006/relationships" r:embed="rId1"/>
        <a:stretch>
          <a:fillRect/>
        </a:stretch>
      </xdr:blipFill>
      <xdr:spPr>
        <a:xfrm>
          <a:off x="0" y="4029075"/>
          <a:ext cx="1878042" cy="2856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158750</xdr:colOff>
      <xdr:row>33</xdr:row>
      <xdr:rowOff>79375</xdr:rowOff>
    </xdr:from>
    <xdr:to>
      <xdr:col>3</xdr:col>
      <xdr:colOff>782667</xdr:colOff>
      <xdr:row>35</xdr:row>
      <xdr:rowOff>41196</xdr:rowOff>
    </xdr:to>
    <xdr:pic>
      <xdr:nvPicPr>
        <xdr:cNvPr id="2" name="Bildobjekt 1">
          <a:extLst>
            <a:ext uri="{FF2B5EF4-FFF2-40B4-BE49-F238E27FC236}">
              <a16:creationId xmlns:a16="http://schemas.microsoft.com/office/drawing/2014/main" id="{A538B09D-4E1F-43B1-BCF7-119519EA5982}"/>
            </a:ext>
          </a:extLst>
        </xdr:cNvPr>
        <xdr:cNvPicPr>
          <a:picLocks noChangeAspect="1"/>
        </xdr:cNvPicPr>
      </xdr:nvPicPr>
      <xdr:blipFill>
        <a:blip xmlns:r="http://schemas.openxmlformats.org/officeDocument/2006/relationships" r:embed="rId1"/>
        <a:stretch>
          <a:fillRect/>
        </a:stretch>
      </xdr:blipFill>
      <xdr:spPr>
        <a:xfrm>
          <a:off x="158750" y="5578475"/>
          <a:ext cx="1970117" cy="279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141</xdr:row>
      <xdr:rowOff>76200</xdr:rowOff>
    </xdr:from>
    <xdr:to>
      <xdr:col>5</xdr:col>
      <xdr:colOff>449292</xdr:colOff>
      <xdr:row>143</xdr:row>
      <xdr:rowOff>38021</xdr:rowOff>
    </xdr:to>
    <xdr:pic>
      <xdr:nvPicPr>
        <xdr:cNvPr id="5" name="Bildobjekt 4">
          <a:extLst>
            <a:ext uri="{FF2B5EF4-FFF2-40B4-BE49-F238E27FC236}">
              <a16:creationId xmlns:a16="http://schemas.microsoft.com/office/drawing/2014/main" id="{E9999E63-4F4C-4A26-8159-046793D1BBD9}"/>
            </a:ext>
          </a:extLst>
        </xdr:cNvPr>
        <xdr:cNvPicPr>
          <a:picLocks noChangeAspect="1"/>
        </xdr:cNvPicPr>
      </xdr:nvPicPr>
      <xdr:blipFill>
        <a:blip xmlns:r="http://schemas.openxmlformats.org/officeDocument/2006/relationships" r:embed="rId1"/>
        <a:stretch>
          <a:fillRect/>
        </a:stretch>
      </xdr:blipFill>
      <xdr:spPr>
        <a:xfrm>
          <a:off x="38100" y="25688925"/>
          <a:ext cx="1878042" cy="28567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98425</xdr:colOff>
      <xdr:row>55</xdr:row>
      <xdr:rowOff>25400</xdr:rowOff>
    </xdr:from>
    <xdr:to>
      <xdr:col>3</xdr:col>
      <xdr:colOff>639792</xdr:colOff>
      <xdr:row>56</xdr:row>
      <xdr:rowOff>136446</xdr:rowOff>
    </xdr:to>
    <xdr:pic>
      <xdr:nvPicPr>
        <xdr:cNvPr id="2" name="Bildobjekt 1">
          <a:extLst>
            <a:ext uri="{FF2B5EF4-FFF2-40B4-BE49-F238E27FC236}">
              <a16:creationId xmlns:a16="http://schemas.microsoft.com/office/drawing/2014/main" id="{4819635E-0D34-4EFF-8ECA-B7B979CCC550}"/>
            </a:ext>
          </a:extLst>
        </xdr:cNvPr>
        <xdr:cNvPicPr>
          <a:picLocks noChangeAspect="1"/>
        </xdr:cNvPicPr>
      </xdr:nvPicPr>
      <xdr:blipFill>
        <a:blip xmlns:r="http://schemas.openxmlformats.org/officeDocument/2006/relationships" r:embed="rId1"/>
        <a:stretch>
          <a:fillRect/>
        </a:stretch>
      </xdr:blipFill>
      <xdr:spPr>
        <a:xfrm>
          <a:off x="98425" y="9150350"/>
          <a:ext cx="1951067" cy="26979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32</xdr:row>
      <xdr:rowOff>133350</xdr:rowOff>
    </xdr:from>
    <xdr:to>
      <xdr:col>3</xdr:col>
      <xdr:colOff>535017</xdr:colOff>
      <xdr:row>34</xdr:row>
      <xdr:rowOff>85646</xdr:rowOff>
    </xdr:to>
    <xdr:pic>
      <xdr:nvPicPr>
        <xdr:cNvPr id="2" name="Bildobjekt 1">
          <a:extLst>
            <a:ext uri="{FF2B5EF4-FFF2-40B4-BE49-F238E27FC236}">
              <a16:creationId xmlns:a16="http://schemas.microsoft.com/office/drawing/2014/main" id="{FD75934E-140F-482A-9C5B-A23D96EF1109}"/>
            </a:ext>
          </a:extLst>
        </xdr:cNvPr>
        <xdr:cNvPicPr>
          <a:picLocks noChangeAspect="1"/>
        </xdr:cNvPicPr>
      </xdr:nvPicPr>
      <xdr:blipFill>
        <a:blip xmlns:r="http://schemas.openxmlformats.org/officeDocument/2006/relationships" r:embed="rId1"/>
        <a:stretch>
          <a:fillRect/>
        </a:stretch>
      </xdr:blipFill>
      <xdr:spPr>
        <a:xfrm>
          <a:off x="28575" y="5486400"/>
          <a:ext cx="1973292" cy="26979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19050</xdr:colOff>
      <xdr:row>53</xdr:row>
      <xdr:rowOff>95250</xdr:rowOff>
    </xdr:from>
    <xdr:to>
      <xdr:col>3</xdr:col>
      <xdr:colOff>573117</xdr:colOff>
      <xdr:row>55</xdr:row>
      <xdr:rowOff>38021</xdr:rowOff>
    </xdr:to>
    <xdr:pic>
      <xdr:nvPicPr>
        <xdr:cNvPr id="2" name="Bildobjekt 1">
          <a:extLst>
            <a:ext uri="{FF2B5EF4-FFF2-40B4-BE49-F238E27FC236}">
              <a16:creationId xmlns:a16="http://schemas.microsoft.com/office/drawing/2014/main" id="{A70C1AFA-3995-4F65-8AC2-AE4A160B11F2}"/>
            </a:ext>
          </a:extLst>
        </xdr:cNvPr>
        <xdr:cNvPicPr>
          <a:picLocks noChangeAspect="1"/>
        </xdr:cNvPicPr>
      </xdr:nvPicPr>
      <xdr:blipFill>
        <a:blip xmlns:r="http://schemas.openxmlformats.org/officeDocument/2006/relationships" r:embed="rId1"/>
        <a:stretch>
          <a:fillRect/>
        </a:stretch>
      </xdr:blipFill>
      <xdr:spPr>
        <a:xfrm>
          <a:off x="19050" y="8896350"/>
          <a:ext cx="1951067" cy="27297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39</xdr:row>
      <xdr:rowOff>69850</xdr:rowOff>
    </xdr:from>
    <xdr:to>
      <xdr:col>3</xdr:col>
      <xdr:colOff>1201767</xdr:colOff>
      <xdr:row>41</xdr:row>
      <xdr:rowOff>18971</xdr:rowOff>
    </xdr:to>
    <xdr:pic>
      <xdr:nvPicPr>
        <xdr:cNvPr id="3" name="Bildobjekt 2">
          <a:extLst>
            <a:ext uri="{FF2B5EF4-FFF2-40B4-BE49-F238E27FC236}">
              <a16:creationId xmlns:a16="http://schemas.microsoft.com/office/drawing/2014/main" id="{E1CD7972-DA05-439C-B3D7-1B03BC97D196}"/>
            </a:ext>
          </a:extLst>
        </xdr:cNvPr>
        <xdr:cNvPicPr>
          <a:picLocks noChangeAspect="1"/>
        </xdr:cNvPicPr>
      </xdr:nvPicPr>
      <xdr:blipFill>
        <a:blip xmlns:r="http://schemas.openxmlformats.org/officeDocument/2006/relationships" r:embed="rId1"/>
        <a:stretch>
          <a:fillRect/>
        </a:stretch>
      </xdr:blipFill>
      <xdr:spPr>
        <a:xfrm>
          <a:off x="66675" y="6273800"/>
          <a:ext cx="1916142" cy="279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15</xdr:row>
      <xdr:rowOff>133350</xdr:rowOff>
    </xdr:from>
    <xdr:to>
      <xdr:col>5</xdr:col>
      <xdr:colOff>96867</xdr:colOff>
      <xdr:row>17</xdr:row>
      <xdr:rowOff>95171</xdr:rowOff>
    </xdr:to>
    <xdr:pic>
      <xdr:nvPicPr>
        <xdr:cNvPr id="3" name="Bildobjekt 2">
          <a:extLst>
            <a:ext uri="{FF2B5EF4-FFF2-40B4-BE49-F238E27FC236}">
              <a16:creationId xmlns:a16="http://schemas.microsoft.com/office/drawing/2014/main" id="{3787031C-6B3B-4A69-96B8-23950F465605}"/>
            </a:ext>
          </a:extLst>
        </xdr:cNvPr>
        <xdr:cNvPicPr>
          <a:picLocks noChangeAspect="1"/>
        </xdr:cNvPicPr>
      </xdr:nvPicPr>
      <xdr:blipFill>
        <a:blip xmlns:r="http://schemas.openxmlformats.org/officeDocument/2006/relationships" r:embed="rId1"/>
        <a:stretch>
          <a:fillRect/>
        </a:stretch>
      </xdr:blipFill>
      <xdr:spPr>
        <a:xfrm>
          <a:off x="19050" y="2562225"/>
          <a:ext cx="1878042" cy="285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16</xdr:row>
      <xdr:rowOff>28575</xdr:rowOff>
    </xdr:from>
    <xdr:to>
      <xdr:col>4</xdr:col>
      <xdr:colOff>20667</xdr:colOff>
      <xdr:row>17</xdr:row>
      <xdr:rowOff>152321</xdr:rowOff>
    </xdr:to>
    <xdr:pic>
      <xdr:nvPicPr>
        <xdr:cNvPr id="3" name="Bildobjekt 2">
          <a:extLst>
            <a:ext uri="{FF2B5EF4-FFF2-40B4-BE49-F238E27FC236}">
              <a16:creationId xmlns:a16="http://schemas.microsoft.com/office/drawing/2014/main" id="{C55AAB73-1469-4628-BEC9-0F1DF7DA55C7}"/>
            </a:ext>
          </a:extLst>
        </xdr:cNvPr>
        <xdr:cNvPicPr>
          <a:picLocks noChangeAspect="1"/>
        </xdr:cNvPicPr>
      </xdr:nvPicPr>
      <xdr:blipFill>
        <a:blip xmlns:r="http://schemas.openxmlformats.org/officeDocument/2006/relationships" r:embed="rId1"/>
        <a:stretch>
          <a:fillRect/>
        </a:stretch>
      </xdr:blipFill>
      <xdr:spPr>
        <a:xfrm>
          <a:off x="9525" y="2619375"/>
          <a:ext cx="1878042" cy="2856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16</xdr:row>
      <xdr:rowOff>104775</xdr:rowOff>
    </xdr:from>
    <xdr:to>
      <xdr:col>3</xdr:col>
      <xdr:colOff>563592</xdr:colOff>
      <xdr:row>18</xdr:row>
      <xdr:rowOff>57071</xdr:rowOff>
    </xdr:to>
    <xdr:pic>
      <xdr:nvPicPr>
        <xdr:cNvPr id="3" name="Bildobjekt 2">
          <a:extLst>
            <a:ext uri="{FF2B5EF4-FFF2-40B4-BE49-F238E27FC236}">
              <a16:creationId xmlns:a16="http://schemas.microsoft.com/office/drawing/2014/main" id="{561DFC8B-058E-4DE1-A7A8-3719E929616A}"/>
            </a:ext>
          </a:extLst>
        </xdr:cNvPr>
        <xdr:cNvPicPr>
          <a:picLocks noChangeAspect="1"/>
        </xdr:cNvPicPr>
      </xdr:nvPicPr>
      <xdr:blipFill>
        <a:blip xmlns:r="http://schemas.openxmlformats.org/officeDocument/2006/relationships" r:embed="rId1"/>
        <a:stretch>
          <a:fillRect/>
        </a:stretch>
      </xdr:blipFill>
      <xdr:spPr>
        <a:xfrm>
          <a:off x="19050" y="2695575"/>
          <a:ext cx="1878042" cy="2856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24</xdr:row>
      <xdr:rowOff>0</xdr:rowOff>
    </xdr:from>
    <xdr:to>
      <xdr:col>4</xdr:col>
      <xdr:colOff>249267</xdr:colOff>
      <xdr:row>25</xdr:row>
      <xdr:rowOff>123746</xdr:rowOff>
    </xdr:to>
    <xdr:pic>
      <xdr:nvPicPr>
        <xdr:cNvPr id="3" name="Bildobjekt 2">
          <a:extLst>
            <a:ext uri="{FF2B5EF4-FFF2-40B4-BE49-F238E27FC236}">
              <a16:creationId xmlns:a16="http://schemas.microsoft.com/office/drawing/2014/main" id="{3BAC6C54-864B-4C45-94AD-BBF3146CA24B}"/>
            </a:ext>
          </a:extLst>
        </xdr:cNvPr>
        <xdr:cNvPicPr>
          <a:picLocks noChangeAspect="1"/>
        </xdr:cNvPicPr>
      </xdr:nvPicPr>
      <xdr:blipFill>
        <a:blip xmlns:r="http://schemas.openxmlformats.org/officeDocument/2006/relationships" r:embed="rId1"/>
        <a:stretch>
          <a:fillRect/>
        </a:stretch>
      </xdr:blipFill>
      <xdr:spPr>
        <a:xfrm>
          <a:off x="19050" y="3886200"/>
          <a:ext cx="1878042" cy="2856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83</xdr:row>
      <xdr:rowOff>9525</xdr:rowOff>
    </xdr:from>
    <xdr:to>
      <xdr:col>3</xdr:col>
      <xdr:colOff>325467</xdr:colOff>
      <xdr:row>84</xdr:row>
      <xdr:rowOff>142796</xdr:rowOff>
    </xdr:to>
    <xdr:pic>
      <xdr:nvPicPr>
        <xdr:cNvPr id="3" name="Bildobjekt 2">
          <a:extLst>
            <a:ext uri="{FF2B5EF4-FFF2-40B4-BE49-F238E27FC236}">
              <a16:creationId xmlns:a16="http://schemas.microsoft.com/office/drawing/2014/main" id="{B51B9227-93FB-4E90-8FA7-BF84E3E19785}"/>
            </a:ext>
          </a:extLst>
        </xdr:cNvPr>
        <xdr:cNvPicPr>
          <a:picLocks noChangeAspect="1"/>
        </xdr:cNvPicPr>
      </xdr:nvPicPr>
      <xdr:blipFill>
        <a:blip xmlns:r="http://schemas.openxmlformats.org/officeDocument/2006/relationships" r:embed="rId1"/>
        <a:stretch>
          <a:fillRect/>
        </a:stretch>
      </xdr:blipFill>
      <xdr:spPr>
        <a:xfrm>
          <a:off x="9525" y="13277850"/>
          <a:ext cx="1878042" cy="2856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56</xdr:row>
      <xdr:rowOff>47625</xdr:rowOff>
    </xdr:from>
    <xdr:to>
      <xdr:col>5</xdr:col>
      <xdr:colOff>306417</xdr:colOff>
      <xdr:row>58</xdr:row>
      <xdr:rowOff>28496</xdr:rowOff>
    </xdr:to>
    <xdr:pic>
      <xdr:nvPicPr>
        <xdr:cNvPr id="3" name="Bildobjekt 2">
          <a:extLst>
            <a:ext uri="{FF2B5EF4-FFF2-40B4-BE49-F238E27FC236}">
              <a16:creationId xmlns:a16="http://schemas.microsoft.com/office/drawing/2014/main" id="{00E4B0B1-02F4-4656-8F72-BCDBF1A3DA2A}"/>
            </a:ext>
          </a:extLst>
        </xdr:cNvPr>
        <xdr:cNvPicPr>
          <a:picLocks noChangeAspect="1"/>
        </xdr:cNvPicPr>
      </xdr:nvPicPr>
      <xdr:blipFill>
        <a:blip xmlns:r="http://schemas.openxmlformats.org/officeDocument/2006/relationships" r:embed="rId1"/>
        <a:stretch>
          <a:fillRect/>
        </a:stretch>
      </xdr:blipFill>
      <xdr:spPr>
        <a:xfrm>
          <a:off x="28575" y="9058275"/>
          <a:ext cx="1878042" cy="2856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48056-A9E2-48D5-959C-81ED4F7A23E4}">
  <sheetPr>
    <pageSetUpPr fitToPage="1"/>
  </sheetPr>
  <dimension ref="A1:Q20"/>
  <sheetViews>
    <sheetView showGridLines="0" tabSelected="1" zoomScaleNormal="100" workbookViewId="0">
      <selection sqref="A1:K1"/>
    </sheetView>
  </sheetViews>
  <sheetFormatPr defaultColWidth="9.109375" defaultRowHeight="13.2" x14ac:dyDescent="0.25"/>
  <cols>
    <col min="1" max="11" width="11.5546875" style="28" customWidth="1"/>
    <col min="12" max="16384" width="9.109375" style="28"/>
  </cols>
  <sheetData>
    <row r="1" spans="1:17" ht="32.25" customHeight="1" x14ac:dyDescent="0.25">
      <c r="A1" s="302" t="s">
        <v>817</v>
      </c>
      <c r="B1" s="302"/>
      <c r="C1" s="302"/>
      <c r="D1" s="302"/>
      <c r="E1" s="302"/>
      <c r="F1" s="302"/>
      <c r="G1" s="302"/>
      <c r="H1" s="302"/>
      <c r="I1" s="302"/>
      <c r="J1" s="302"/>
      <c r="K1" s="302"/>
    </row>
    <row r="8" spans="1:17" ht="43.5" customHeight="1" x14ac:dyDescent="0.4">
      <c r="B8" s="4" t="s">
        <v>591</v>
      </c>
    </row>
    <row r="9" spans="1:17" ht="17.399999999999999" x14ac:dyDescent="0.3">
      <c r="B9" s="5" t="s">
        <v>592</v>
      </c>
    </row>
    <row r="10" spans="1:17" ht="17.399999999999999" x14ac:dyDescent="0.3">
      <c r="B10" s="252"/>
    </row>
    <row r="11" spans="1:17" ht="14.25" customHeight="1" x14ac:dyDescent="0.25">
      <c r="B11" s="215" t="s">
        <v>733</v>
      </c>
      <c r="N11" s="253"/>
      <c r="O11" s="253"/>
      <c r="P11" s="253"/>
      <c r="Q11" s="253"/>
    </row>
    <row r="12" spans="1:17" ht="14.25" customHeight="1" x14ac:dyDescent="0.25"/>
    <row r="13" spans="1:17" ht="16.5" customHeight="1" x14ac:dyDescent="0.25">
      <c r="B13" s="27" t="s">
        <v>802</v>
      </c>
    </row>
    <row r="14" spans="1:17" x14ac:dyDescent="0.25">
      <c r="B14" s="28" t="s">
        <v>593</v>
      </c>
    </row>
    <row r="15" spans="1:17" x14ac:dyDescent="0.25">
      <c r="B15" s="28" t="s">
        <v>594</v>
      </c>
    </row>
    <row r="17" spans="2:2" x14ac:dyDescent="0.25">
      <c r="B17" s="27" t="s">
        <v>787</v>
      </c>
    </row>
    <row r="18" spans="2:2" x14ac:dyDescent="0.25">
      <c r="B18" s="28" t="s">
        <v>113</v>
      </c>
    </row>
    <row r="19" spans="2:2" x14ac:dyDescent="0.25">
      <c r="B19" t="s">
        <v>114</v>
      </c>
    </row>
    <row r="20" spans="2:2" ht="18" x14ac:dyDescent="0.35">
      <c r="B20" s="254"/>
    </row>
  </sheetData>
  <mergeCells count="1">
    <mergeCell ref="A1:K1"/>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F20"/>
  <sheetViews>
    <sheetView showGridLines="0" zoomScaleNormal="100" zoomScaleSheetLayoutView="100" workbookViewId="0"/>
  </sheetViews>
  <sheetFormatPr defaultRowHeight="13.2" outlineLevelCol="1" x14ac:dyDescent="0.25"/>
  <cols>
    <col min="2" max="2" width="1.88671875" customWidth="1"/>
    <col min="5" max="5" width="2.44140625" customWidth="1"/>
    <col min="6" max="7" width="2.109375" customWidth="1"/>
    <col min="8" max="9" width="1.88671875" customWidth="1"/>
    <col min="10" max="10" width="6.44140625" customWidth="1"/>
    <col min="11" max="11" width="5" hidden="1" customWidth="1" outlineLevel="1"/>
    <col min="12" max="12" width="1.88671875" hidden="1" customWidth="1" outlineLevel="1"/>
    <col min="13" max="13" width="5" hidden="1" customWidth="1" outlineLevel="1"/>
    <col min="14" max="14" width="1.88671875" hidden="1" customWidth="1" outlineLevel="1"/>
    <col min="15" max="15" width="5" hidden="1" customWidth="1" outlineLevel="1"/>
    <col min="16" max="16" width="1.88671875" hidden="1" customWidth="1" outlineLevel="1"/>
    <col min="17" max="17" width="5" hidden="1" customWidth="1" outlineLevel="1"/>
    <col min="18" max="18" width="1.88671875" hidden="1" customWidth="1" outlineLevel="1"/>
    <col min="19" max="19" width="5" hidden="1" customWidth="1" outlineLevel="1"/>
    <col min="20" max="20" width="1.88671875" hidden="1" customWidth="1" outlineLevel="1"/>
    <col min="21" max="21" width="5" hidden="1" customWidth="1" outlineLevel="1"/>
    <col min="22" max="22" width="1.88671875" hidden="1" customWidth="1" outlineLevel="1"/>
    <col min="23" max="23" width="5" hidden="1" customWidth="1" outlineLevel="1"/>
    <col min="24" max="24" width="1.88671875" hidden="1" customWidth="1" outlineLevel="1"/>
    <col min="25" max="25" width="5" hidden="1" customWidth="1" outlineLevel="1"/>
    <col min="26" max="26" width="1.88671875" hidden="1" customWidth="1" outlineLevel="1"/>
    <col min="27" max="27" width="5" hidden="1" customWidth="1" outlineLevel="1"/>
    <col min="28" max="28" width="1.88671875" hidden="1" customWidth="1" outlineLevel="1"/>
    <col min="29" max="29" width="5" hidden="1" customWidth="1" outlineLevel="1"/>
    <col min="30" max="30" width="1.88671875" customWidth="1" collapsed="1"/>
    <col min="31" max="31" width="5" bestFit="1" customWidth="1"/>
    <col min="32" max="32" width="2.109375" customWidth="1"/>
    <col min="33" max="33" width="5" bestFit="1" customWidth="1"/>
    <col min="34" max="34" width="1.5546875" customWidth="1"/>
    <col min="35" max="35" width="5" bestFit="1" customWidth="1"/>
    <col min="36" max="36" width="1.5546875" customWidth="1"/>
    <col min="37" max="37" width="5" bestFit="1" customWidth="1"/>
    <col min="38" max="38" width="1.5546875" customWidth="1"/>
    <col min="39" max="39" width="5" bestFit="1" customWidth="1"/>
    <col min="40" max="40" width="1.5546875" customWidth="1"/>
    <col min="41" max="41" width="5" bestFit="1" customWidth="1"/>
    <col min="42" max="42" width="1.5546875" customWidth="1"/>
    <col min="43" max="43" width="5" bestFit="1" customWidth="1"/>
    <col min="44" max="44" width="1.5546875" customWidth="1"/>
    <col min="45" max="45" width="5" bestFit="1" customWidth="1"/>
    <col min="46" max="46" width="1.5546875" customWidth="1"/>
    <col min="47" max="47" width="5" bestFit="1" customWidth="1"/>
    <col min="48" max="48" width="1.44140625" customWidth="1"/>
    <col min="49" max="49" width="5" bestFit="1" customWidth="1"/>
    <col min="50" max="50" width="1.44140625" customWidth="1"/>
    <col min="51" max="51" width="5" bestFit="1" customWidth="1"/>
    <col min="52" max="52" width="1.109375" customWidth="1"/>
    <col min="53" max="53" width="5" bestFit="1" customWidth="1"/>
    <col min="54" max="54" width="2.109375" customWidth="1"/>
    <col min="55" max="55" width="4.44140625" bestFit="1" customWidth="1"/>
  </cols>
  <sheetData>
    <row r="1" spans="1:58" ht="13.8" x14ac:dyDescent="0.3">
      <c r="A1" s="1" t="s">
        <v>218</v>
      </c>
      <c r="B1" s="3"/>
      <c r="C1" s="1" t="s">
        <v>683</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48"/>
      <c r="AJ1" s="39"/>
      <c r="AK1" s="48"/>
      <c r="AL1" s="39"/>
      <c r="AM1" s="39"/>
      <c r="AN1" s="39"/>
      <c r="AO1" s="39"/>
      <c r="AP1" s="39"/>
      <c r="AQ1" s="39"/>
      <c r="AR1" s="39"/>
      <c r="AS1" s="39"/>
      <c r="AT1" s="3"/>
      <c r="AU1" s="3"/>
    </row>
    <row r="2" spans="1:58" ht="13.8" x14ac:dyDescent="0.3">
      <c r="A2" s="1"/>
      <c r="B2" s="3"/>
      <c r="C2" s="41" t="s">
        <v>684</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48"/>
      <c r="AJ2" s="39"/>
      <c r="AK2" s="49"/>
      <c r="AL2" s="39"/>
      <c r="AM2" s="39"/>
      <c r="AN2" s="39"/>
      <c r="AO2" s="39"/>
      <c r="AP2" s="39"/>
      <c r="AQ2" s="39"/>
      <c r="AR2" s="39"/>
      <c r="AS2" s="39"/>
      <c r="AT2" s="3"/>
      <c r="AU2" s="3"/>
    </row>
    <row r="3" spans="1:58" x14ac:dyDescent="0.25">
      <c r="A3" s="13"/>
      <c r="B3" s="9"/>
      <c r="C3" s="9"/>
      <c r="D3" s="13"/>
      <c r="E3" s="9"/>
      <c r="F3" s="9"/>
      <c r="G3" s="9"/>
      <c r="H3" s="13"/>
      <c r="I3" s="13"/>
      <c r="J3" s="13"/>
      <c r="K3" s="13"/>
      <c r="L3" s="13"/>
      <c r="M3" s="13"/>
      <c r="N3" s="13"/>
      <c r="O3" s="13"/>
      <c r="P3" s="13"/>
      <c r="Q3" s="13"/>
      <c r="R3" s="13"/>
      <c r="S3" s="13"/>
      <c r="T3" s="13"/>
      <c r="U3" s="13"/>
      <c r="V3" s="13"/>
      <c r="W3" s="13"/>
      <c r="X3" s="13"/>
      <c r="Y3" s="13"/>
      <c r="Z3" s="13"/>
      <c r="AA3" s="13"/>
      <c r="AB3" s="13"/>
      <c r="AC3" s="13"/>
      <c r="AD3" s="13"/>
      <c r="AE3" s="13"/>
      <c r="AF3" s="13"/>
      <c r="AG3" s="13"/>
      <c r="AH3" s="9"/>
      <c r="AI3" s="13"/>
      <c r="AJ3" s="9"/>
      <c r="AK3" s="2"/>
      <c r="AL3" s="9"/>
      <c r="AM3" s="9"/>
      <c r="AN3" s="2"/>
      <c r="AO3" s="2"/>
      <c r="AP3" s="2"/>
      <c r="AQ3" s="2"/>
      <c r="AR3" s="9"/>
      <c r="AS3" s="9"/>
      <c r="AT3" s="3"/>
      <c r="AU3" s="3"/>
      <c r="AV3" s="84"/>
      <c r="AW3" s="84"/>
      <c r="AX3" s="84"/>
      <c r="AY3" s="84"/>
      <c r="AZ3" s="84"/>
      <c r="BA3" s="84"/>
    </row>
    <row r="4" spans="1:58" x14ac:dyDescent="0.25">
      <c r="A4" s="10"/>
      <c r="B4" s="2"/>
      <c r="C4" s="2"/>
      <c r="D4" s="10"/>
      <c r="E4" s="2"/>
      <c r="F4" s="2"/>
      <c r="G4" s="2"/>
      <c r="H4" s="26"/>
      <c r="I4" s="26"/>
      <c r="J4" s="26"/>
      <c r="K4" s="93">
        <v>2000</v>
      </c>
      <c r="L4" s="93"/>
      <c r="M4" s="93">
        <v>2001</v>
      </c>
      <c r="N4" s="93"/>
      <c r="O4" s="93">
        <v>2002</v>
      </c>
      <c r="P4" s="93"/>
      <c r="Q4" s="93">
        <v>2003</v>
      </c>
      <c r="R4" s="93"/>
      <c r="S4" s="93">
        <v>2004</v>
      </c>
      <c r="T4" s="93"/>
      <c r="U4" s="93">
        <v>2005</v>
      </c>
      <c r="V4" s="93"/>
      <c r="W4" s="93">
        <v>2006</v>
      </c>
      <c r="X4" s="93"/>
      <c r="Y4" s="93">
        <v>2007</v>
      </c>
      <c r="Z4" s="93"/>
      <c r="AA4" s="93">
        <v>2008</v>
      </c>
      <c r="AB4" s="93"/>
      <c r="AC4" s="93">
        <v>2009</v>
      </c>
      <c r="AD4" s="93"/>
      <c r="AE4" s="93">
        <v>2010</v>
      </c>
      <c r="AF4" s="93"/>
      <c r="AG4" s="93">
        <v>2011</v>
      </c>
      <c r="AH4" s="14"/>
      <c r="AI4" s="14">
        <v>2012</v>
      </c>
      <c r="AJ4" s="14"/>
      <c r="AK4" s="14">
        <v>2013</v>
      </c>
      <c r="AL4" s="14"/>
      <c r="AM4" s="14">
        <v>2014</v>
      </c>
      <c r="AN4" s="14"/>
      <c r="AO4" s="14">
        <v>2015</v>
      </c>
      <c r="AP4" s="14"/>
      <c r="AQ4" s="14">
        <v>2016</v>
      </c>
      <c r="AR4" s="14"/>
      <c r="AS4" s="14">
        <v>2017</v>
      </c>
      <c r="AT4" s="14"/>
      <c r="AU4" s="14">
        <v>2018</v>
      </c>
      <c r="AV4" s="83"/>
      <c r="AW4" s="14">
        <v>2019</v>
      </c>
      <c r="AX4" s="83"/>
      <c r="AY4" s="14">
        <v>2020</v>
      </c>
      <c r="AZ4" s="84"/>
      <c r="BA4" s="9">
        <v>2021</v>
      </c>
      <c r="BB4" s="83"/>
      <c r="BC4" s="14">
        <v>2022</v>
      </c>
      <c r="BD4" s="2"/>
      <c r="BE4" s="2"/>
      <c r="BF4" s="2"/>
    </row>
    <row r="5" spans="1:58" x14ac:dyDescent="0.25">
      <c r="A5" s="10" t="s">
        <v>378</v>
      </c>
      <c r="B5" s="10"/>
      <c r="C5" s="2"/>
      <c r="D5" s="10"/>
      <c r="E5" s="2"/>
      <c r="F5" s="2"/>
      <c r="G5" s="2"/>
      <c r="H5" s="10"/>
      <c r="I5" s="10"/>
      <c r="J5" s="10"/>
      <c r="K5" s="10"/>
      <c r="L5" s="10"/>
      <c r="M5" s="10"/>
      <c r="N5" s="10"/>
      <c r="O5" s="10"/>
      <c r="P5" s="10"/>
      <c r="Q5" s="10"/>
      <c r="R5" s="10"/>
      <c r="S5" s="10"/>
      <c r="T5" s="10"/>
      <c r="U5" s="10"/>
      <c r="V5" s="10"/>
      <c r="W5" s="10"/>
      <c r="X5" s="10"/>
      <c r="Y5" s="10"/>
      <c r="Z5" s="10"/>
      <c r="AA5" s="10"/>
      <c r="AB5" s="10"/>
      <c r="AC5" s="10"/>
      <c r="AD5" s="10"/>
      <c r="AE5" s="10"/>
      <c r="AF5" s="10"/>
      <c r="AG5" s="10"/>
      <c r="AH5" s="2"/>
      <c r="AI5" s="2"/>
      <c r="AJ5" s="2"/>
      <c r="AK5" s="2"/>
      <c r="AL5" s="2"/>
      <c r="AM5" s="2"/>
      <c r="AN5" s="2"/>
      <c r="AO5" s="2"/>
      <c r="AP5" s="2"/>
      <c r="AQ5" s="2"/>
      <c r="AR5" s="2"/>
      <c r="AS5" s="2"/>
      <c r="AT5" s="2"/>
      <c r="AU5" s="2"/>
      <c r="AW5" s="2"/>
      <c r="AY5" s="2"/>
      <c r="BA5" s="2"/>
      <c r="BC5" s="2"/>
      <c r="BD5" s="2"/>
      <c r="BE5" s="2"/>
      <c r="BF5" s="2"/>
    </row>
    <row r="6" spans="1:58" x14ac:dyDescent="0.25">
      <c r="A6" s="10" t="s">
        <v>379</v>
      </c>
      <c r="B6" s="2"/>
      <c r="C6" s="2"/>
      <c r="D6" s="10"/>
      <c r="E6" s="2"/>
      <c r="F6" s="10"/>
      <c r="G6" s="2"/>
      <c r="H6" s="10"/>
      <c r="I6" s="10"/>
      <c r="J6" s="10"/>
      <c r="K6" s="10">
        <v>127</v>
      </c>
      <c r="L6" s="10"/>
      <c r="M6" s="10">
        <v>139</v>
      </c>
      <c r="N6" s="10"/>
      <c r="O6" s="10">
        <v>125</v>
      </c>
      <c r="P6" s="10"/>
      <c r="Q6" s="10">
        <v>99</v>
      </c>
      <c r="R6" s="10"/>
      <c r="S6" s="10">
        <v>143</v>
      </c>
      <c r="T6" s="10"/>
      <c r="U6" s="10">
        <v>128</v>
      </c>
      <c r="V6" s="10"/>
      <c r="W6" s="10">
        <v>133</v>
      </c>
      <c r="X6" s="10"/>
      <c r="Y6" s="10">
        <v>128</v>
      </c>
      <c r="Z6" s="10"/>
      <c r="AA6" s="10">
        <v>140</v>
      </c>
      <c r="AB6" s="10"/>
      <c r="AC6" s="10">
        <v>106</v>
      </c>
      <c r="AD6" s="10"/>
      <c r="AE6" s="10">
        <v>132</v>
      </c>
      <c r="AF6" s="10"/>
      <c r="AG6" s="10">
        <v>83</v>
      </c>
      <c r="AH6" s="2"/>
      <c r="AI6" s="2">
        <v>113</v>
      </c>
      <c r="AJ6" s="2"/>
      <c r="AK6" s="2">
        <v>95</v>
      </c>
      <c r="AL6" s="2"/>
      <c r="AM6" s="2">
        <v>74</v>
      </c>
      <c r="AN6" s="2"/>
      <c r="AO6" s="2">
        <v>80</v>
      </c>
      <c r="AP6" s="2"/>
      <c r="AQ6" s="2">
        <v>88</v>
      </c>
      <c r="AR6" s="2"/>
      <c r="AS6" s="2">
        <v>78</v>
      </c>
      <c r="AT6" s="2"/>
      <c r="AU6" s="2">
        <v>85</v>
      </c>
      <c r="AW6" s="2">
        <v>110</v>
      </c>
      <c r="AY6" s="2">
        <v>87</v>
      </c>
      <c r="BA6" s="2">
        <v>93</v>
      </c>
      <c r="BC6" s="2">
        <v>71</v>
      </c>
      <c r="BD6" s="2"/>
      <c r="BE6" s="2"/>
      <c r="BF6" s="2"/>
    </row>
    <row r="7" spans="1:58" x14ac:dyDescent="0.25">
      <c r="A7" s="10" t="s">
        <v>380</v>
      </c>
      <c r="B7" s="2"/>
      <c r="C7" s="2"/>
      <c r="D7" s="10"/>
      <c r="E7" s="2"/>
      <c r="F7" s="10"/>
      <c r="G7" s="2"/>
      <c r="H7" s="10"/>
      <c r="I7" s="10"/>
      <c r="J7" s="10"/>
      <c r="K7" s="10">
        <v>24</v>
      </c>
      <c r="L7" s="10"/>
      <c r="M7" s="10">
        <v>36</v>
      </c>
      <c r="N7" s="10"/>
      <c r="O7" s="10">
        <v>32</v>
      </c>
      <c r="P7" s="10"/>
      <c r="Q7" s="10">
        <v>25</v>
      </c>
      <c r="R7" s="10"/>
      <c r="S7" s="10">
        <v>37</v>
      </c>
      <c r="T7" s="10"/>
      <c r="U7" s="10">
        <v>28</v>
      </c>
      <c r="V7" s="10"/>
      <c r="W7" s="10">
        <v>38</v>
      </c>
      <c r="X7" s="10"/>
      <c r="Y7" s="10">
        <v>32</v>
      </c>
      <c r="Z7" s="10"/>
      <c r="AA7" s="10">
        <v>41</v>
      </c>
      <c r="AB7" s="10"/>
      <c r="AC7" s="10">
        <v>32</v>
      </c>
      <c r="AD7" s="10"/>
      <c r="AE7" s="10">
        <v>31</v>
      </c>
      <c r="AF7" s="10"/>
      <c r="AG7" s="10">
        <v>22</v>
      </c>
      <c r="AH7" s="2"/>
      <c r="AI7" s="2">
        <v>21</v>
      </c>
      <c r="AJ7" s="2"/>
      <c r="AK7" s="2">
        <v>16</v>
      </c>
      <c r="AL7" s="2"/>
      <c r="AM7" s="2">
        <v>15</v>
      </c>
      <c r="AN7" s="2"/>
      <c r="AO7" s="2">
        <v>11</v>
      </c>
      <c r="AP7" s="2"/>
      <c r="AQ7" s="2">
        <v>21</v>
      </c>
      <c r="AR7" s="2"/>
      <c r="AS7" s="2">
        <v>10</v>
      </c>
      <c r="AT7" s="2"/>
      <c r="AU7" s="2">
        <v>14</v>
      </c>
      <c r="AW7" s="2">
        <v>15</v>
      </c>
      <c r="AY7" s="2">
        <v>14</v>
      </c>
      <c r="BA7" s="2">
        <v>10</v>
      </c>
      <c r="BC7" s="2">
        <v>7</v>
      </c>
      <c r="BD7" s="2"/>
      <c r="BE7" s="2"/>
      <c r="BF7" s="2"/>
    </row>
    <row r="8" spans="1:58" x14ac:dyDescent="0.25">
      <c r="A8" s="2" t="s">
        <v>219</v>
      </c>
      <c r="B8" s="10"/>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W8" s="2"/>
      <c r="AY8" s="2"/>
      <c r="BA8" s="2"/>
      <c r="BC8" s="2"/>
      <c r="BD8" s="2"/>
      <c r="BE8" s="2"/>
      <c r="BF8" s="2"/>
    </row>
    <row r="9" spans="1:58" x14ac:dyDescent="0.25">
      <c r="A9" s="9" t="s">
        <v>381</v>
      </c>
      <c r="B9" s="9"/>
      <c r="C9" s="9"/>
      <c r="D9" s="9"/>
      <c r="E9" s="9"/>
      <c r="F9" s="9"/>
      <c r="G9" s="9"/>
      <c r="H9" s="9"/>
      <c r="I9" s="9"/>
      <c r="J9" s="9"/>
      <c r="K9" s="9">
        <v>15</v>
      </c>
      <c r="L9" s="9"/>
      <c r="M9" s="9">
        <v>19</v>
      </c>
      <c r="N9" s="9"/>
      <c r="O9" s="9">
        <v>21</v>
      </c>
      <c r="P9" s="9"/>
      <c r="Q9" s="9">
        <v>26</v>
      </c>
      <c r="R9" s="9"/>
      <c r="S9" s="9">
        <v>22</v>
      </c>
      <c r="T9" s="9"/>
      <c r="U9" s="9">
        <v>21</v>
      </c>
      <c r="V9" s="9"/>
      <c r="W9" s="9">
        <v>16</v>
      </c>
      <c r="X9" s="9"/>
      <c r="Y9" s="9">
        <v>14</v>
      </c>
      <c r="Z9" s="9"/>
      <c r="AA9" s="9">
        <v>26</v>
      </c>
      <c r="AB9" s="9"/>
      <c r="AC9" s="9">
        <v>17</v>
      </c>
      <c r="AD9" s="9"/>
      <c r="AE9" s="9">
        <v>18</v>
      </c>
      <c r="AF9" s="9"/>
      <c r="AG9" s="9">
        <v>15</v>
      </c>
      <c r="AH9" s="9"/>
      <c r="AI9" s="9">
        <v>21</v>
      </c>
      <c r="AJ9" s="9"/>
      <c r="AK9" s="9">
        <v>6</v>
      </c>
      <c r="AL9" s="9"/>
      <c r="AM9" s="9">
        <v>16</v>
      </c>
      <c r="AN9" s="9"/>
      <c r="AO9" s="9">
        <v>12</v>
      </c>
      <c r="AP9" s="9"/>
      <c r="AQ9" s="9">
        <v>9</v>
      </c>
      <c r="AR9" s="9"/>
      <c r="AS9" s="9">
        <v>7</v>
      </c>
      <c r="AT9" s="9"/>
      <c r="AU9" s="9">
        <v>9</v>
      </c>
      <c r="AV9" s="84"/>
      <c r="AW9" s="9">
        <v>16</v>
      </c>
      <c r="AX9" s="84"/>
      <c r="AY9" s="9">
        <v>8</v>
      </c>
      <c r="AZ9" s="84"/>
      <c r="BA9" s="9">
        <v>10</v>
      </c>
      <c r="BB9" s="84"/>
      <c r="BC9" s="9">
        <v>11</v>
      </c>
      <c r="BD9" s="2"/>
      <c r="BE9" s="2"/>
      <c r="BF9" s="2"/>
    </row>
    <row r="10" spans="1:58" x14ac:dyDescent="0.25">
      <c r="A10" s="2" t="s">
        <v>384</v>
      </c>
      <c r="B10" s="2"/>
      <c r="C10" s="2"/>
      <c r="D10" s="2"/>
      <c r="E10" s="2"/>
      <c r="F10" s="2"/>
      <c r="G10" s="2"/>
      <c r="H10" s="2"/>
      <c r="I10" s="2"/>
      <c r="J10" s="2"/>
      <c r="K10" s="10">
        <f>K6+K9</f>
        <v>142</v>
      </c>
      <c r="L10" s="10"/>
      <c r="M10" s="10">
        <f t="shared" ref="M10:AG10" si="0">M6+M9</f>
        <v>158</v>
      </c>
      <c r="N10" s="10"/>
      <c r="O10" s="10">
        <f t="shared" si="0"/>
        <v>146</v>
      </c>
      <c r="P10" s="10"/>
      <c r="Q10" s="10">
        <f t="shared" si="0"/>
        <v>125</v>
      </c>
      <c r="R10" s="10"/>
      <c r="S10" s="10">
        <f t="shared" si="0"/>
        <v>165</v>
      </c>
      <c r="T10" s="10"/>
      <c r="U10" s="10">
        <f t="shared" si="0"/>
        <v>149</v>
      </c>
      <c r="V10" s="10"/>
      <c r="W10" s="10">
        <f t="shared" si="0"/>
        <v>149</v>
      </c>
      <c r="X10" s="10"/>
      <c r="Y10" s="10">
        <f t="shared" si="0"/>
        <v>142</v>
      </c>
      <c r="Z10" s="10"/>
      <c r="AA10" s="10">
        <f t="shared" si="0"/>
        <v>166</v>
      </c>
      <c r="AB10" s="10"/>
      <c r="AC10" s="10">
        <f t="shared" si="0"/>
        <v>123</v>
      </c>
      <c r="AD10" s="10"/>
      <c r="AE10" s="10">
        <f t="shared" si="0"/>
        <v>150</v>
      </c>
      <c r="AF10" s="10"/>
      <c r="AG10" s="10">
        <f t="shared" si="0"/>
        <v>98</v>
      </c>
      <c r="AH10" s="10"/>
      <c r="AI10" s="2">
        <v>134</v>
      </c>
      <c r="AJ10" s="2"/>
      <c r="AK10" s="2">
        <v>101</v>
      </c>
      <c r="AL10" s="2"/>
      <c r="AM10" s="2">
        <v>90</v>
      </c>
      <c r="AN10" s="2"/>
      <c r="AO10" s="2">
        <v>92</v>
      </c>
      <c r="AP10" s="2"/>
      <c r="AQ10" s="2">
        <v>97</v>
      </c>
      <c r="AR10" s="2"/>
      <c r="AS10" s="2">
        <v>85</v>
      </c>
      <c r="AT10" s="2"/>
      <c r="AU10" s="2">
        <v>94</v>
      </c>
      <c r="AW10" s="2">
        <v>126</v>
      </c>
      <c r="AY10" s="2">
        <v>95</v>
      </c>
      <c r="BA10" s="2">
        <v>103</v>
      </c>
      <c r="BC10" s="2">
        <v>82</v>
      </c>
      <c r="BD10" s="2"/>
      <c r="BE10" s="2"/>
      <c r="BF10" s="2"/>
    </row>
    <row r="11" spans="1:5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W11" s="2"/>
      <c r="AY11" s="2"/>
      <c r="BA11" s="2"/>
      <c r="BC11" s="2"/>
      <c r="BD11" s="2"/>
      <c r="BE11" s="2"/>
      <c r="BF11" s="2"/>
    </row>
    <row r="12" spans="1:58" x14ac:dyDescent="0.25">
      <c r="A12" s="2" t="s">
        <v>382</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W12" s="2"/>
      <c r="AY12" s="2"/>
      <c r="BA12" s="2"/>
      <c r="BC12" s="2"/>
      <c r="BD12" s="2"/>
      <c r="BE12" s="2"/>
      <c r="BF12" s="2"/>
    </row>
    <row r="13" spans="1:58" x14ac:dyDescent="0.25">
      <c r="A13" s="10" t="s">
        <v>377</v>
      </c>
      <c r="B13" s="2"/>
      <c r="C13" s="2"/>
      <c r="D13" s="2"/>
      <c r="E13" s="2"/>
      <c r="F13" s="2"/>
      <c r="G13" s="2"/>
      <c r="H13" s="2"/>
      <c r="I13" s="2"/>
      <c r="J13" s="2"/>
      <c r="K13" s="2">
        <v>108</v>
      </c>
      <c r="L13" s="2"/>
      <c r="M13" s="2">
        <v>105</v>
      </c>
      <c r="N13" s="2"/>
      <c r="O13" s="2">
        <v>107</v>
      </c>
      <c r="P13" s="2"/>
      <c r="Q13" s="2">
        <v>90</v>
      </c>
      <c r="R13" s="2"/>
      <c r="S13" s="2">
        <v>84</v>
      </c>
      <c r="T13" s="2"/>
      <c r="U13" s="2">
        <v>105</v>
      </c>
      <c r="V13" s="2"/>
      <c r="W13" s="2">
        <v>118</v>
      </c>
      <c r="X13" s="2"/>
      <c r="Y13" s="2">
        <v>273</v>
      </c>
      <c r="Z13" s="2"/>
      <c r="AA13" s="2">
        <v>76</v>
      </c>
      <c r="AB13" s="2"/>
      <c r="AC13" s="2">
        <v>79</v>
      </c>
      <c r="AD13" s="2"/>
      <c r="AE13" s="2">
        <v>122</v>
      </c>
      <c r="AF13" s="2"/>
      <c r="AG13" s="2">
        <v>116</v>
      </c>
      <c r="AH13" s="2"/>
      <c r="AI13" s="2">
        <v>127</v>
      </c>
      <c r="AJ13" s="2"/>
      <c r="AK13" s="2">
        <v>84</v>
      </c>
      <c r="AL13" s="2"/>
      <c r="AM13" s="2">
        <v>84</v>
      </c>
      <c r="AN13" s="2"/>
      <c r="AO13" s="2">
        <v>78</v>
      </c>
      <c r="AP13" s="2"/>
      <c r="AQ13" s="2">
        <v>100</v>
      </c>
      <c r="AR13" s="2"/>
      <c r="AS13" s="2">
        <v>82</v>
      </c>
      <c r="AT13" s="2"/>
      <c r="AU13" s="2">
        <v>90</v>
      </c>
      <c r="AW13" s="2">
        <v>75</v>
      </c>
      <c r="AY13" s="2">
        <v>86</v>
      </c>
      <c r="BA13" s="2">
        <v>126</v>
      </c>
      <c r="BC13" s="2">
        <v>108</v>
      </c>
      <c r="BD13" s="2"/>
      <c r="BE13" s="2"/>
      <c r="BF13" s="2"/>
    </row>
    <row r="14" spans="1:58" x14ac:dyDescent="0.25">
      <c r="A14" s="2" t="s">
        <v>219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W14" s="2"/>
      <c r="AY14" s="2"/>
      <c r="BA14" s="2"/>
      <c r="BC14" s="2"/>
      <c r="BD14" s="2"/>
      <c r="BE14" s="2"/>
      <c r="BF14" s="2"/>
    </row>
    <row r="15" spans="1:58" x14ac:dyDescent="0.25">
      <c r="A15" s="114" t="s">
        <v>265</v>
      </c>
      <c r="B15" s="9"/>
      <c r="C15" s="9"/>
      <c r="D15" s="9"/>
      <c r="E15" s="9"/>
      <c r="F15" s="9"/>
      <c r="G15" s="9"/>
      <c r="H15" s="9"/>
      <c r="I15" s="9"/>
      <c r="J15" s="9"/>
      <c r="K15" s="9">
        <v>12</v>
      </c>
      <c r="L15" s="9"/>
      <c r="M15" s="9">
        <v>17</v>
      </c>
      <c r="N15" s="9"/>
      <c r="O15" s="9">
        <v>15</v>
      </c>
      <c r="P15" s="9"/>
      <c r="Q15" s="9">
        <v>21</v>
      </c>
      <c r="R15" s="9"/>
      <c r="S15" s="9">
        <v>22</v>
      </c>
      <c r="T15" s="9"/>
      <c r="U15" s="9">
        <v>30</v>
      </c>
      <c r="V15" s="9"/>
      <c r="W15" s="9">
        <v>28</v>
      </c>
      <c r="X15" s="9"/>
      <c r="Y15" s="9">
        <v>153</v>
      </c>
      <c r="Z15" s="9"/>
      <c r="AA15" s="9">
        <v>33</v>
      </c>
      <c r="AB15" s="9"/>
      <c r="AC15" s="9">
        <v>35</v>
      </c>
      <c r="AD15" s="9"/>
      <c r="AE15" s="9">
        <v>28</v>
      </c>
      <c r="AF15" s="9"/>
      <c r="AG15" s="9">
        <v>43</v>
      </c>
      <c r="AH15" s="9"/>
      <c r="AI15" s="9">
        <v>22</v>
      </c>
      <c r="AJ15" s="9"/>
      <c r="AK15" s="9">
        <v>16</v>
      </c>
      <c r="AL15" s="9"/>
      <c r="AM15" s="9">
        <v>15</v>
      </c>
      <c r="AN15" s="2"/>
      <c r="AO15" s="2">
        <v>25</v>
      </c>
      <c r="AP15" s="2"/>
      <c r="AQ15" s="2">
        <v>20</v>
      </c>
      <c r="AR15" s="2"/>
      <c r="AS15" s="2">
        <v>16</v>
      </c>
      <c r="AT15" s="2"/>
      <c r="AU15" s="2">
        <v>12</v>
      </c>
      <c r="AV15" s="84"/>
      <c r="AW15" s="9">
        <v>29</v>
      </c>
      <c r="AX15" s="84"/>
      <c r="AY15" s="9">
        <v>15</v>
      </c>
      <c r="AZ15" s="84"/>
      <c r="BA15" s="9">
        <v>11</v>
      </c>
      <c r="BC15" s="2">
        <v>13</v>
      </c>
      <c r="BD15" s="2"/>
      <c r="BE15" s="2"/>
      <c r="BF15" s="2"/>
    </row>
    <row r="16" spans="1:58" x14ac:dyDescent="0.25">
      <c r="A16" s="9" t="s">
        <v>384</v>
      </c>
      <c r="B16" s="9"/>
      <c r="C16" s="9"/>
      <c r="D16" s="9"/>
      <c r="E16" s="9"/>
      <c r="F16" s="9"/>
      <c r="G16" s="9"/>
      <c r="H16" s="9"/>
      <c r="I16" s="9"/>
      <c r="J16" s="9"/>
      <c r="K16" s="9">
        <f>K13+K15</f>
        <v>120</v>
      </c>
      <c r="L16" s="9"/>
      <c r="M16" s="9">
        <f t="shared" ref="M16:AG16" si="1">M13+M15</f>
        <v>122</v>
      </c>
      <c r="N16" s="9"/>
      <c r="O16" s="9">
        <f t="shared" si="1"/>
        <v>122</v>
      </c>
      <c r="P16" s="9"/>
      <c r="Q16" s="9">
        <f t="shared" si="1"/>
        <v>111</v>
      </c>
      <c r="R16" s="9"/>
      <c r="S16" s="9">
        <f t="shared" si="1"/>
        <v>106</v>
      </c>
      <c r="T16" s="9"/>
      <c r="U16" s="9">
        <f t="shared" si="1"/>
        <v>135</v>
      </c>
      <c r="V16" s="9"/>
      <c r="W16" s="9">
        <f t="shared" si="1"/>
        <v>146</v>
      </c>
      <c r="X16" s="9"/>
      <c r="Y16" s="9">
        <f t="shared" si="1"/>
        <v>426</v>
      </c>
      <c r="Z16" s="9"/>
      <c r="AA16" s="9">
        <f t="shared" si="1"/>
        <v>109</v>
      </c>
      <c r="AB16" s="9"/>
      <c r="AC16" s="9">
        <f t="shared" si="1"/>
        <v>114</v>
      </c>
      <c r="AD16" s="9"/>
      <c r="AE16" s="9">
        <f t="shared" si="1"/>
        <v>150</v>
      </c>
      <c r="AF16" s="9"/>
      <c r="AG16" s="9">
        <f t="shared" si="1"/>
        <v>159</v>
      </c>
      <c r="AH16" s="9"/>
      <c r="AI16" s="14">
        <v>149</v>
      </c>
      <c r="AJ16" s="14"/>
      <c r="AK16" s="14">
        <v>100</v>
      </c>
      <c r="AL16" s="14"/>
      <c r="AM16" s="14">
        <v>99</v>
      </c>
      <c r="AN16" s="14"/>
      <c r="AO16" s="14">
        <v>103</v>
      </c>
      <c r="AP16" s="14"/>
      <c r="AQ16" s="14">
        <v>120</v>
      </c>
      <c r="AR16" s="14"/>
      <c r="AS16" s="14">
        <v>98</v>
      </c>
      <c r="AT16" s="83"/>
      <c r="AU16" s="14">
        <v>102</v>
      </c>
      <c r="AV16" s="83"/>
      <c r="AW16" s="14">
        <v>104</v>
      </c>
      <c r="AX16" s="83"/>
      <c r="AY16" s="14">
        <v>101</v>
      </c>
      <c r="AZ16" s="83"/>
      <c r="BA16" s="14">
        <v>137</v>
      </c>
      <c r="BB16" s="83"/>
      <c r="BC16" s="14">
        <v>121</v>
      </c>
      <c r="BD16" s="2"/>
      <c r="BE16" s="2"/>
      <c r="BF16" s="2"/>
    </row>
    <row r="17" spans="1:55"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55" ht="13.8" x14ac:dyDescent="0.25">
      <c r="A18" s="1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55" ht="13.8" x14ac:dyDescent="0.25">
      <c r="A19" s="1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row>
    <row r="20" spans="1:55" ht="13.8" x14ac:dyDescent="0.25">
      <c r="A20" s="1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sheetData>
  <pageMargins left="0.7" right="0.7" top="0.75" bottom="0.75" header="0.3" footer="0.3"/>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H27"/>
  <sheetViews>
    <sheetView showGridLines="0" zoomScaleNormal="100" zoomScaleSheetLayoutView="100" workbookViewId="0"/>
  </sheetViews>
  <sheetFormatPr defaultRowHeight="13.2" outlineLevelCol="1" x14ac:dyDescent="0.25"/>
  <cols>
    <col min="1" max="1" width="7.88671875" customWidth="1"/>
    <col min="2" max="2" width="2.44140625" customWidth="1"/>
    <col min="3" max="3" width="6.109375" customWidth="1"/>
    <col min="4" max="4" width="8.109375" customWidth="1"/>
    <col min="5" max="5" width="5" customWidth="1"/>
    <col min="6" max="6" width="6.5546875" customWidth="1"/>
    <col min="7" max="7" width="1.88671875" customWidth="1"/>
    <col min="8" max="8" width="5.88671875" customWidth="1"/>
    <col min="9" max="13" width="1.44140625" customWidth="1"/>
    <col min="14" max="14" width="5.44140625" hidden="1" customWidth="1" outlineLevel="1"/>
    <col min="15" max="15" width="1.44140625" hidden="1" customWidth="1" outlineLevel="1"/>
    <col min="16" max="16" width="5.44140625" hidden="1" customWidth="1" outlineLevel="1"/>
    <col min="17" max="17" width="1.44140625" hidden="1" customWidth="1" outlineLevel="1"/>
    <col min="18" max="18" width="5.44140625" hidden="1" customWidth="1" outlineLevel="1"/>
    <col min="19" max="19" width="1.44140625" hidden="1" customWidth="1" outlineLevel="1"/>
    <col min="20" max="20" width="5.44140625" hidden="1" customWidth="1" outlineLevel="1"/>
    <col min="21" max="21" width="1.44140625" hidden="1" customWidth="1" outlineLevel="1"/>
    <col min="22" max="22" width="5.44140625" hidden="1" customWidth="1" outlineLevel="1"/>
    <col min="23" max="23" width="1.44140625" hidden="1" customWidth="1" outlineLevel="1"/>
    <col min="24" max="24" width="5.44140625" hidden="1" customWidth="1" outlineLevel="1"/>
    <col min="25" max="25" width="1.44140625" hidden="1" customWidth="1" outlineLevel="1"/>
    <col min="26" max="26" width="5.44140625" hidden="1" customWidth="1" outlineLevel="1"/>
    <col min="27" max="27" width="1.44140625" hidden="1" customWidth="1" outlineLevel="1"/>
    <col min="28" max="28" width="5.44140625" hidden="1" customWidth="1" outlineLevel="1"/>
    <col min="29" max="29" width="1.44140625" hidden="1" customWidth="1" outlineLevel="1"/>
    <col min="30" max="30" width="5.44140625" hidden="1" customWidth="1" outlineLevel="1"/>
    <col min="31" max="31" width="1.44140625" hidden="1" customWidth="1" outlineLevel="1"/>
    <col min="32" max="32" width="5.44140625" hidden="1" customWidth="1" outlineLevel="1"/>
    <col min="33" max="33" width="1.44140625" customWidth="1" collapsed="1"/>
    <col min="34" max="34" width="5.44140625" bestFit="1" customWidth="1"/>
    <col min="35" max="35" width="1.44140625" customWidth="1"/>
    <col min="36" max="36" width="5.44140625" bestFit="1" customWidth="1"/>
    <col min="37" max="37" width="1.44140625" customWidth="1"/>
    <col min="38" max="38" width="5.44140625" bestFit="1" customWidth="1"/>
    <col min="39" max="39" width="1.88671875" customWidth="1"/>
    <col min="40" max="40" width="5.44140625" bestFit="1" customWidth="1"/>
    <col min="41" max="41" width="1.88671875" customWidth="1"/>
    <col min="42" max="42" width="5.44140625" bestFit="1" customWidth="1"/>
    <col min="43" max="43" width="1.44140625" customWidth="1"/>
    <col min="44" max="44" width="5.44140625" bestFit="1" customWidth="1"/>
    <col min="45" max="45" width="1.44140625" customWidth="1"/>
    <col min="46" max="46" width="5.44140625" bestFit="1" customWidth="1"/>
    <col min="47" max="47" width="1.109375" customWidth="1"/>
    <col min="48" max="48" width="5.44140625" bestFit="1" customWidth="1"/>
    <col min="49" max="49" width="1.5546875" customWidth="1"/>
    <col min="50" max="50" width="5.44140625" bestFit="1" customWidth="1"/>
    <col min="51" max="51" width="1.109375" customWidth="1"/>
    <col min="52" max="52" width="5.44140625" bestFit="1" customWidth="1"/>
    <col min="53" max="53" width="1.44140625" customWidth="1"/>
    <col min="54" max="54" width="5.44140625" bestFit="1" customWidth="1"/>
    <col min="55" max="55" width="1.44140625" customWidth="1"/>
    <col min="56" max="56" width="5.44140625" bestFit="1" customWidth="1"/>
    <col min="57" max="57" width="2.109375" customWidth="1"/>
    <col min="58" max="58" width="4.88671875" bestFit="1" customWidth="1"/>
  </cols>
  <sheetData>
    <row r="1" spans="1:60" ht="13.8" x14ac:dyDescent="0.3">
      <c r="A1" s="1" t="s">
        <v>220</v>
      </c>
      <c r="B1" s="3"/>
      <c r="C1" s="1" t="s">
        <v>685</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48"/>
      <c r="AM1" s="39"/>
      <c r="AN1" s="48"/>
      <c r="AO1" s="48"/>
      <c r="AP1" s="39"/>
      <c r="AQ1" s="39"/>
      <c r="AR1" s="39"/>
      <c r="AS1" s="39"/>
      <c r="AT1" s="39"/>
      <c r="AU1" s="39"/>
      <c r="AV1" s="39"/>
      <c r="AW1" s="39"/>
    </row>
    <row r="2" spans="1:60" ht="13.8" x14ac:dyDescent="0.3">
      <c r="A2" s="1"/>
      <c r="B2" s="3"/>
      <c r="C2" s="41" t="s">
        <v>686</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48"/>
      <c r="AM2" s="39"/>
      <c r="AN2" s="48"/>
      <c r="AO2" s="48"/>
      <c r="AP2" s="39"/>
      <c r="AQ2" s="39"/>
      <c r="AR2" s="39"/>
      <c r="AS2" s="39"/>
      <c r="AT2" s="39"/>
      <c r="AU2" s="39"/>
      <c r="AV2" s="39"/>
      <c r="AW2" s="39"/>
    </row>
    <row r="3" spans="1:60" x14ac:dyDescent="0.25">
      <c r="A3" s="23"/>
      <c r="B3" s="50"/>
      <c r="C3" s="50"/>
      <c r="D3" s="51"/>
      <c r="E3" s="50"/>
      <c r="F3" s="50"/>
      <c r="G3" s="50"/>
      <c r="H3" s="51"/>
      <c r="I3" s="50"/>
      <c r="J3" s="50"/>
      <c r="K3" s="50"/>
      <c r="L3" s="50"/>
      <c r="M3" s="50"/>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50"/>
      <c r="AP3" s="50"/>
      <c r="AQ3" s="39"/>
      <c r="AR3" s="39"/>
      <c r="AS3" s="39"/>
      <c r="AT3" s="39"/>
      <c r="AU3" s="50"/>
      <c r="AV3" s="50"/>
      <c r="AW3" s="39"/>
      <c r="AY3" s="84"/>
      <c r="AZ3" s="84"/>
      <c r="BA3" s="84"/>
      <c r="BB3" s="84"/>
    </row>
    <row r="4" spans="1:60" x14ac:dyDescent="0.25">
      <c r="A4" s="10"/>
      <c r="B4" s="2"/>
      <c r="C4" s="2"/>
      <c r="D4" s="10"/>
      <c r="E4" s="2"/>
      <c r="F4" s="2"/>
      <c r="G4" s="2"/>
      <c r="H4" s="26"/>
      <c r="I4" s="2"/>
      <c r="J4" s="2"/>
      <c r="K4" s="2"/>
      <c r="L4" s="2"/>
      <c r="M4" s="2"/>
      <c r="N4" s="93">
        <v>2000</v>
      </c>
      <c r="O4" s="93"/>
      <c r="P4" s="93">
        <v>2001</v>
      </c>
      <c r="Q4" s="93"/>
      <c r="R4" s="93">
        <v>2002</v>
      </c>
      <c r="S4" s="93"/>
      <c r="T4" s="93">
        <v>2003</v>
      </c>
      <c r="U4" s="93"/>
      <c r="V4" s="93">
        <v>2004</v>
      </c>
      <c r="W4" s="93"/>
      <c r="X4" s="93">
        <v>2005</v>
      </c>
      <c r="Y4" s="93"/>
      <c r="Z4" s="93">
        <v>2006</v>
      </c>
      <c r="AA4" s="93"/>
      <c r="AB4" s="93">
        <v>2007</v>
      </c>
      <c r="AC4" s="93"/>
      <c r="AD4" s="93">
        <v>2008</v>
      </c>
      <c r="AE4" s="93"/>
      <c r="AF4" s="93">
        <v>2009</v>
      </c>
      <c r="AG4" s="93"/>
      <c r="AH4" s="93">
        <v>2010</v>
      </c>
      <c r="AI4" s="93"/>
      <c r="AJ4" s="93">
        <v>2011</v>
      </c>
      <c r="AK4" s="14"/>
      <c r="AL4" s="14">
        <v>2012</v>
      </c>
      <c r="AM4" s="14"/>
      <c r="AN4" s="14">
        <v>2013</v>
      </c>
      <c r="AO4" s="14"/>
      <c r="AP4" s="14">
        <v>2014</v>
      </c>
      <c r="AQ4" s="14"/>
      <c r="AR4" s="14">
        <v>2015</v>
      </c>
      <c r="AS4" s="14"/>
      <c r="AT4" s="14">
        <v>2016</v>
      </c>
      <c r="AU4" s="14"/>
      <c r="AV4" s="14">
        <v>2017</v>
      </c>
      <c r="AW4" s="14"/>
      <c r="AX4" s="14">
        <v>2018</v>
      </c>
      <c r="AY4" s="83"/>
      <c r="AZ4" s="14">
        <v>2019</v>
      </c>
      <c r="BA4" s="83"/>
      <c r="BB4" s="14">
        <v>2020</v>
      </c>
      <c r="BC4" s="14"/>
      <c r="BD4" s="14">
        <v>2021</v>
      </c>
      <c r="BE4" s="14"/>
      <c r="BF4" s="14">
        <v>2022</v>
      </c>
      <c r="BG4" s="2"/>
      <c r="BH4" s="2"/>
    </row>
    <row r="5" spans="1:60" x14ac:dyDescent="0.25">
      <c r="A5" s="10" t="s">
        <v>221</v>
      </c>
      <c r="B5" s="10"/>
      <c r="C5" s="2"/>
      <c r="D5" s="10"/>
      <c r="E5" s="2"/>
      <c r="F5" s="2"/>
      <c r="G5" s="2"/>
      <c r="H5" s="10"/>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Z5" s="2"/>
      <c r="BB5" s="2"/>
      <c r="BE5" s="2"/>
      <c r="BF5" s="2"/>
      <c r="BG5" s="2"/>
      <c r="BH5" s="2"/>
    </row>
    <row r="6" spans="1:60" x14ac:dyDescent="0.25">
      <c r="A6" s="118" t="s">
        <v>222</v>
      </c>
      <c r="B6" s="10"/>
      <c r="C6" s="2"/>
      <c r="D6" s="10"/>
      <c r="E6" s="2"/>
      <c r="F6" s="2"/>
      <c r="G6" s="2"/>
      <c r="H6" s="10"/>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Z6" s="2"/>
      <c r="BB6" s="2"/>
      <c r="BE6" s="2"/>
      <c r="BF6" s="2"/>
      <c r="BG6" s="2"/>
      <c r="BH6" s="2"/>
    </row>
    <row r="7" spans="1:60" x14ac:dyDescent="0.25">
      <c r="A7" s="10" t="s">
        <v>377</v>
      </c>
      <c r="B7" s="2"/>
      <c r="C7" s="2"/>
      <c r="D7" s="10"/>
      <c r="E7" s="2"/>
      <c r="F7" s="10"/>
      <c r="G7" s="2"/>
      <c r="H7" s="10"/>
      <c r="I7" s="2"/>
      <c r="J7" s="2"/>
      <c r="K7" s="2"/>
      <c r="L7" s="2"/>
      <c r="M7" s="2"/>
      <c r="N7" s="10">
        <v>1740</v>
      </c>
      <c r="O7" s="10"/>
      <c r="P7" s="10">
        <v>1913</v>
      </c>
      <c r="Q7" s="10"/>
      <c r="R7" s="10">
        <v>1607</v>
      </c>
      <c r="S7" s="10"/>
      <c r="T7" s="10">
        <v>1605</v>
      </c>
      <c r="U7" s="10"/>
      <c r="V7" s="10">
        <v>1635</v>
      </c>
      <c r="W7" s="10"/>
      <c r="X7" s="10">
        <v>1689</v>
      </c>
      <c r="Y7" s="10"/>
      <c r="Z7" s="10">
        <v>1698</v>
      </c>
      <c r="AA7" s="10"/>
      <c r="AB7" s="10">
        <v>1675</v>
      </c>
      <c r="AC7" s="10"/>
      <c r="AD7" s="10">
        <v>1658</v>
      </c>
      <c r="AE7" s="10"/>
      <c r="AF7" s="10">
        <v>1596</v>
      </c>
      <c r="AG7" s="10"/>
      <c r="AH7" s="10">
        <v>1562</v>
      </c>
      <c r="AI7" s="10"/>
      <c r="AJ7" s="10">
        <v>1556</v>
      </c>
      <c r="AK7" s="2"/>
      <c r="AL7" s="10">
        <v>1495</v>
      </c>
      <c r="AM7" s="10"/>
      <c r="AN7" s="10">
        <v>1439</v>
      </c>
      <c r="AO7" s="10"/>
      <c r="AP7" s="10">
        <v>1462</v>
      </c>
      <c r="AQ7" s="10"/>
      <c r="AR7" s="10">
        <v>1423</v>
      </c>
      <c r="AS7" s="2"/>
      <c r="AT7" s="10">
        <v>1412</v>
      </c>
      <c r="AU7" s="2"/>
      <c r="AV7" s="10">
        <v>1455</v>
      </c>
      <c r="AW7" s="10"/>
      <c r="AX7" s="10">
        <v>1379</v>
      </c>
      <c r="AZ7" s="10">
        <v>1376</v>
      </c>
      <c r="BB7" s="10">
        <v>1364</v>
      </c>
      <c r="BD7" s="10">
        <v>1234</v>
      </c>
      <c r="BE7" s="2"/>
      <c r="BF7" s="10">
        <v>1142</v>
      </c>
      <c r="BG7" s="2"/>
      <c r="BH7" s="2"/>
    </row>
    <row r="8" spans="1:60" x14ac:dyDescent="0.25">
      <c r="A8" s="2" t="s">
        <v>219</v>
      </c>
      <c r="B8" s="10"/>
      <c r="C8" s="2"/>
      <c r="D8" s="2"/>
      <c r="E8" s="2"/>
      <c r="F8" s="2"/>
      <c r="G8" s="2"/>
      <c r="H8" s="2"/>
      <c r="I8" s="2"/>
      <c r="J8" s="2"/>
      <c r="K8" s="2"/>
      <c r="L8" s="2"/>
      <c r="M8" s="2"/>
      <c r="N8" s="10"/>
      <c r="O8" s="10"/>
      <c r="P8" s="10"/>
      <c r="Q8" s="10"/>
      <c r="R8" s="10"/>
      <c r="S8" s="10"/>
      <c r="T8" s="10"/>
      <c r="U8" s="10"/>
      <c r="V8" s="10"/>
      <c r="W8" s="10"/>
      <c r="X8" s="10"/>
      <c r="Y8" s="10"/>
      <c r="Z8" s="10"/>
      <c r="AA8" s="10"/>
      <c r="AB8" s="10"/>
      <c r="AC8" s="10"/>
      <c r="AD8" s="10"/>
      <c r="AE8" s="10"/>
      <c r="AF8" s="10"/>
      <c r="AG8" s="10"/>
      <c r="AH8" s="10"/>
      <c r="AI8" s="10"/>
      <c r="AJ8" s="10"/>
      <c r="AK8" s="2"/>
      <c r="AL8" s="10"/>
      <c r="AM8" s="10"/>
      <c r="AN8" s="10"/>
      <c r="AO8" s="10"/>
      <c r="AP8" s="10"/>
      <c r="AQ8" s="10"/>
      <c r="AR8" s="10"/>
      <c r="AS8" s="2"/>
      <c r="AT8" s="2"/>
      <c r="AU8" s="2"/>
      <c r="AV8" s="2"/>
      <c r="AW8" s="2"/>
      <c r="AX8" s="10"/>
      <c r="AZ8" s="10"/>
      <c r="BB8" s="10"/>
      <c r="BD8" s="10"/>
      <c r="BE8" s="2"/>
      <c r="BF8" s="10"/>
      <c r="BG8" s="2"/>
      <c r="BH8" s="2"/>
    </row>
    <row r="9" spans="1:60" x14ac:dyDescent="0.25">
      <c r="A9" s="9" t="s">
        <v>381</v>
      </c>
      <c r="B9" s="9"/>
      <c r="C9" s="9"/>
      <c r="D9" s="9"/>
      <c r="E9" s="9"/>
      <c r="F9" s="9"/>
      <c r="G9" s="9"/>
      <c r="H9" s="9"/>
      <c r="I9" s="9"/>
      <c r="J9" s="9"/>
      <c r="K9" s="9"/>
      <c r="L9" s="9"/>
      <c r="M9" s="9"/>
      <c r="N9" s="13">
        <v>638</v>
      </c>
      <c r="O9" s="13"/>
      <c r="P9" s="13">
        <v>658</v>
      </c>
      <c r="Q9" s="13"/>
      <c r="R9" s="13">
        <v>519</v>
      </c>
      <c r="S9" s="13"/>
      <c r="T9" s="13">
        <v>474</v>
      </c>
      <c r="U9" s="13"/>
      <c r="V9" s="13">
        <v>500</v>
      </c>
      <c r="W9" s="13"/>
      <c r="X9" s="13">
        <v>483</v>
      </c>
      <c r="Y9" s="13"/>
      <c r="Z9" s="13">
        <v>378</v>
      </c>
      <c r="AA9" s="13"/>
      <c r="AB9" s="13">
        <v>313</v>
      </c>
      <c r="AC9" s="13"/>
      <c r="AD9" s="13">
        <v>436</v>
      </c>
      <c r="AE9" s="13"/>
      <c r="AF9" s="13">
        <v>420</v>
      </c>
      <c r="AG9" s="13"/>
      <c r="AH9" s="13">
        <v>274</v>
      </c>
      <c r="AI9" s="13"/>
      <c r="AJ9" s="13">
        <v>255</v>
      </c>
      <c r="AK9" s="9"/>
      <c r="AL9" s="13">
        <v>263</v>
      </c>
      <c r="AM9" s="13"/>
      <c r="AN9" s="13">
        <v>321</v>
      </c>
      <c r="AO9" s="13"/>
      <c r="AP9" s="13">
        <v>340</v>
      </c>
      <c r="AQ9" s="13"/>
      <c r="AR9" s="13">
        <v>302</v>
      </c>
      <c r="AS9" s="9"/>
      <c r="AT9" s="9">
        <v>270</v>
      </c>
      <c r="AU9" s="9"/>
      <c r="AV9" s="9">
        <v>283</v>
      </c>
      <c r="AW9" s="9"/>
      <c r="AX9" s="13">
        <v>295</v>
      </c>
      <c r="AY9" s="84"/>
      <c r="AZ9" s="13">
        <v>289</v>
      </c>
      <c r="BA9" s="84"/>
      <c r="BB9" s="13">
        <v>258</v>
      </c>
      <c r="BC9" s="84"/>
      <c r="BD9" s="13">
        <v>252</v>
      </c>
      <c r="BE9" s="9"/>
      <c r="BF9" s="13">
        <v>277</v>
      </c>
      <c r="BG9" s="2"/>
      <c r="BH9" s="2"/>
    </row>
    <row r="10" spans="1:60" x14ac:dyDescent="0.25">
      <c r="A10" s="2" t="s">
        <v>384</v>
      </c>
      <c r="B10" s="2"/>
      <c r="C10" s="2"/>
      <c r="D10" s="2"/>
      <c r="E10" s="2"/>
      <c r="F10" s="2"/>
      <c r="G10" s="2"/>
      <c r="H10" s="2"/>
      <c r="I10" s="2"/>
      <c r="J10" s="2"/>
      <c r="K10" s="2"/>
      <c r="L10" s="2"/>
      <c r="M10" s="2"/>
      <c r="N10" s="10">
        <f>N7+N9</f>
        <v>2378</v>
      </c>
      <c r="O10" s="10"/>
      <c r="P10" s="10">
        <f t="shared" ref="P10:AJ10" si="0">P7+P9</f>
        <v>2571</v>
      </c>
      <c r="Q10" s="10"/>
      <c r="R10" s="10">
        <f t="shared" si="0"/>
        <v>2126</v>
      </c>
      <c r="S10" s="10"/>
      <c r="T10" s="10">
        <f t="shared" si="0"/>
        <v>2079</v>
      </c>
      <c r="U10" s="10"/>
      <c r="V10" s="10">
        <f t="shared" si="0"/>
        <v>2135</v>
      </c>
      <c r="W10" s="10"/>
      <c r="X10" s="10">
        <f t="shared" si="0"/>
        <v>2172</v>
      </c>
      <c r="Y10" s="10"/>
      <c r="Z10" s="10">
        <f t="shared" si="0"/>
        <v>2076</v>
      </c>
      <c r="AA10" s="10"/>
      <c r="AB10" s="10">
        <f t="shared" si="0"/>
        <v>1988</v>
      </c>
      <c r="AC10" s="10"/>
      <c r="AD10" s="10">
        <f t="shared" si="0"/>
        <v>2094</v>
      </c>
      <c r="AE10" s="10"/>
      <c r="AF10" s="10">
        <f t="shared" si="0"/>
        <v>2016</v>
      </c>
      <c r="AG10" s="10"/>
      <c r="AH10" s="10">
        <f t="shared" si="0"/>
        <v>1836</v>
      </c>
      <c r="AI10" s="10"/>
      <c r="AJ10" s="10">
        <f t="shared" si="0"/>
        <v>1811</v>
      </c>
      <c r="AK10" s="2"/>
      <c r="AL10" s="10">
        <v>1758</v>
      </c>
      <c r="AM10" s="10"/>
      <c r="AN10" s="10">
        <v>1760</v>
      </c>
      <c r="AO10" s="10"/>
      <c r="AP10" s="10">
        <v>1802</v>
      </c>
      <c r="AQ10" s="10"/>
      <c r="AR10" s="10">
        <v>1725</v>
      </c>
      <c r="AS10" s="10"/>
      <c r="AT10" s="10">
        <v>1682</v>
      </c>
      <c r="AU10" s="10"/>
      <c r="AV10" s="10">
        <v>1738</v>
      </c>
      <c r="AW10" s="10"/>
      <c r="AX10" s="10">
        <v>1674</v>
      </c>
      <c r="AZ10" s="10">
        <v>1665</v>
      </c>
      <c r="BB10" s="10">
        <v>1622</v>
      </c>
      <c r="BD10" s="10">
        <v>1486</v>
      </c>
      <c r="BE10" s="2"/>
      <c r="BF10" s="10">
        <v>1419</v>
      </c>
      <c r="BG10" s="2"/>
      <c r="BH10" s="2"/>
    </row>
    <row r="11" spans="1:60"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10"/>
      <c r="AO11" s="10"/>
      <c r="AP11" s="10"/>
      <c r="AQ11" s="10"/>
      <c r="AR11" s="2"/>
      <c r="AS11" s="2"/>
      <c r="AT11" s="2"/>
      <c r="AU11" s="2"/>
      <c r="AV11" s="2"/>
      <c r="AW11" s="2"/>
      <c r="AX11" s="10"/>
      <c r="AZ11" s="10"/>
      <c r="BB11" s="10"/>
      <c r="BD11" s="10"/>
      <c r="BE11" s="2"/>
      <c r="BF11" s="2"/>
      <c r="BG11" s="2"/>
      <c r="BH11" s="2"/>
    </row>
    <row r="12" spans="1:60" x14ac:dyDescent="0.25">
      <c r="A12" s="10" t="s">
        <v>223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0"/>
      <c r="AO12" s="10"/>
      <c r="AP12" s="10"/>
      <c r="AQ12" s="10"/>
      <c r="AR12" s="2"/>
      <c r="AS12" s="2"/>
      <c r="AT12" s="2"/>
      <c r="AU12" s="2"/>
      <c r="AV12" s="2"/>
      <c r="AW12" s="2"/>
      <c r="AX12" s="10"/>
      <c r="AZ12" s="10"/>
      <c r="BB12" s="10"/>
      <c r="BD12" s="10"/>
      <c r="BE12" s="2"/>
      <c r="BF12" s="2"/>
      <c r="BG12" s="2"/>
      <c r="BH12" s="2"/>
    </row>
    <row r="13" spans="1:60" x14ac:dyDescent="0.25">
      <c r="A13" s="118" t="s">
        <v>224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10"/>
      <c r="AO13" s="10"/>
      <c r="AP13" s="10"/>
      <c r="AQ13" s="10"/>
      <c r="AR13" s="2"/>
      <c r="AS13" s="2"/>
      <c r="AT13" s="2"/>
      <c r="AU13" s="2"/>
      <c r="AV13" s="2"/>
      <c r="AW13" s="2"/>
      <c r="AX13" s="10"/>
      <c r="AZ13" s="10"/>
      <c r="BB13" s="10"/>
      <c r="BD13" s="10"/>
      <c r="BE13" s="2"/>
      <c r="BF13" s="2"/>
      <c r="BG13" s="2"/>
      <c r="BH13" s="2"/>
    </row>
    <row r="14" spans="1:60" x14ac:dyDescent="0.25">
      <c r="A14" s="10" t="s">
        <v>379</v>
      </c>
      <c r="B14" s="2"/>
      <c r="C14" s="2"/>
      <c r="D14" s="2"/>
      <c r="E14" s="2"/>
      <c r="F14" s="2"/>
      <c r="G14" s="2"/>
      <c r="H14" s="2"/>
      <c r="I14" s="2"/>
      <c r="J14" s="2"/>
      <c r="K14" s="2"/>
      <c r="L14" s="2"/>
      <c r="M14" s="2"/>
      <c r="N14" s="2">
        <v>127</v>
      </c>
      <c r="O14" s="2"/>
      <c r="P14" s="2">
        <v>139</v>
      </c>
      <c r="Q14" s="2"/>
      <c r="R14" s="2">
        <v>125</v>
      </c>
      <c r="S14" s="2"/>
      <c r="T14" s="2">
        <v>99</v>
      </c>
      <c r="U14" s="2"/>
      <c r="V14" s="2">
        <v>84</v>
      </c>
      <c r="W14" s="2"/>
      <c r="X14" s="2">
        <v>120</v>
      </c>
      <c r="Y14" s="2"/>
      <c r="Z14" s="2">
        <v>133</v>
      </c>
      <c r="AA14" s="2"/>
      <c r="AB14" s="2">
        <v>128</v>
      </c>
      <c r="AC14" s="2"/>
      <c r="AD14" s="2">
        <v>140</v>
      </c>
      <c r="AE14" s="2"/>
      <c r="AF14" s="2">
        <v>106</v>
      </c>
      <c r="AG14" s="2"/>
      <c r="AH14" s="2">
        <v>132</v>
      </c>
      <c r="AI14" s="2"/>
      <c r="AJ14" s="2">
        <v>83</v>
      </c>
      <c r="AK14" s="2"/>
      <c r="AL14" s="2">
        <v>113</v>
      </c>
      <c r="AM14" s="2"/>
      <c r="AN14" s="2">
        <v>71</v>
      </c>
      <c r="AO14" s="2"/>
      <c r="AP14" s="2">
        <v>51</v>
      </c>
      <c r="AQ14" s="2"/>
      <c r="AR14" s="2">
        <v>64</v>
      </c>
      <c r="AS14" s="2"/>
      <c r="AT14" s="2">
        <v>59</v>
      </c>
      <c r="AU14" s="2"/>
      <c r="AV14" s="2">
        <v>56</v>
      </c>
      <c r="AW14" s="2"/>
      <c r="AX14" s="10">
        <v>61</v>
      </c>
      <c r="AZ14" s="10">
        <v>110</v>
      </c>
      <c r="BB14" s="10">
        <v>70</v>
      </c>
      <c r="BD14" s="10">
        <v>72</v>
      </c>
      <c r="BE14" s="2"/>
      <c r="BF14" s="2">
        <v>53</v>
      </c>
      <c r="BG14" s="2"/>
      <c r="BH14" s="2"/>
    </row>
    <row r="15" spans="1:60" x14ac:dyDescent="0.25">
      <c r="A15" s="2" t="s">
        <v>219</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0"/>
      <c r="AZ15" s="10"/>
      <c r="BB15" s="10"/>
      <c r="BD15" s="10"/>
      <c r="BE15" s="2"/>
      <c r="BF15" s="2"/>
      <c r="BG15" s="2"/>
      <c r="BH15" s="2"/>
    </row>
    <row r="16" spans="1:60" x14ac:dyDescent="0.25">
      <c r="A16" s="114" t="s">
        <v>265</v>
      </c>
      <c r="B16" s="9"/>
      <c r="C16" s="9"/>
      <c r="D16" s="9"/>
      <c r="E16" s="9"/>
      <c r="F16" s="9"/>
      <c r="G16" s="9"/>
      <c r="H16" s="9"/>
      <c r="I16" s="9"/>
      <c r="J16" s="9"/>
      <c r="K16" s="9"/>
      <c r="L16" s="9"/>
      <c r="M16" s="9"/>
      <c r="N16" s="9">
        <v>15</v>
      </c>
      <c r="O16" s="9"/>
      <c r="P16" s="9">
        <v>19</v>
      </c>
      <c r="Q16" s="9"/>
      <c r="R16" s="9">
        <v>21</v>
      </c>
      <c r="S16" s="9"/>
      <c r="T16" s="9">
        <v>26</v>
      </c>
      <c r="U16" s="9"/>
      <c r="V16" s="9">
        <v>22</v>
      </c>
      <c r="W16" s="9"/>
      <c r="X16" s="9">
        <v>21</v>
      </c>
      <c r="Y16" s="9"/>
      <c r="Z16" s="9">
        <v>16</v>
      </c>
      <c r="AA16" s="9"/>
      <c r="AB16" s="9">
        <v>14</v>
      </c>
      <c r="AC16" s="9"/>
      <c r="AD16" s="9">
        <v>26</v>
      </c>
      <c r="AE16" s="9"/>
      <c r="AF16" s="9">
        <v>17</v>
      </c>
      <c r="AG16" s="9"/>
      <c r="AH16" s="9">
        <v>18</v>
      </c>
      <c r="AI16" s="9"/>
      <c r="AJ16" s="9">
        <v>15</v>
      </c>
      <c r="AK16" s="9"/>
      <c r="AL16" s="9">
        <v>21</v>
      </c>
      <c r="AM16" s="9"/>
      <c r="AN16" s="9">
        <v>12</v>
      </c>
      <c r="AO16" s="2"/>
      <c r="AP16" s="2">
        <v>15</v>
      </c>
      <c r="AQ16" s="2"/>
      <c r="AR16" s="2">
        <v>12</v>
      </c>
      <c r="AS16" s="2"/>
      <c r="AT16" s="2">
        <v>12</v>
      </c>
      <c r="AU16" s="2"/>
      <c r="AV16" s="2">
        <v>4</v>
      </c>
      <c r="AW16" s="2"/>
      <c r="AX16" s="10">
        <v>6</v>
      </c>
      <c r="AY16" s="84"/>
      <c r="AZ16" s="13">
        <v>16</v>
      </c>
      <c r="BA16" s="84"/>
      <c r="BB16" s="13">
        <v>8</v>
      </c>
      <c r="BC16" s="84"/>
      <c r="BD16" s="13">
        <v>10</v>
      </c>
      <c r="BE16" s="2"/>
      <c r="BF16" s="2">
        <v>10</v>
      </c>
      <c r="BG16" s="2"/>
      <c r="BH16" s="2"/>
    </row>
    <row r="17" spans="1:60" x14ac:dyDescent="0.25">
      <c r="A17" s="9" t="s">
        <v>384</v>
      </c>
      <c r="B17" s="9"/>
      <c r="C17" s="9"/>
      <c r="D17" s="9"/>
      <c r="E17" s="9"/>
      <c r="F17" s="9"/>
      <c r="G17" s="9"/>
      <c r="H17" s="9"/>
      <c r="I17" s="9"/>
      <c r="J17" s="9"/>
      <c r="K17" s="9"/>
      <c r="L17" s="9"/>
      <c r="M17" s="9"/>
      <c r="N17" s="9">
        <f>N14+N16</f>
        <v>142</v>
      </c>
      <c r="O17" s="9"/>
      <c r="P17" s="9">
        <f t="shared" ref="P17:AJ17" si="1">P14+P16</f>
        <v>158</v>
      </c>
      <c r="Q17" s="9"/>
      <c r="R17" s="9">
        <f t="shared" si="1"/>
        <v>146</v>
      </c>
      <c r="S17" s="9"/>
      <c r="T17" s="9">
        <f t="shared" si="1"/>
        <v>125</v>
      </c>
      <c r="U17" s="9"/>
      <c r="V17" s="9">
        <f t="shared" si="1"/>
        <v>106</v>
      </c>
      <c r="W17" s="9"/>
      <c r="X17" s="9">
        <f t="shared" si="1"/>
        <v>141</v>
      </c>
      <c r="Y17" s="9"/>
      <c r="Z17" s="9">
        <f t="shared" si="1"/>
        <v>149</v>
      </c>
      <c r="AA17" s="9"/>
      <c r="AB17" s="9">
        <f t="shared" si="1"/>
        <v>142</v>
      </c>
      <c r="AC17" s="9"/>
      <c r="AD17" s="9">
        <f t="shared" si="1"/>
        <v>166</v>
      </c>
      <c r="AE17" s="9"/>
      <c r="AF17" s="9">
        <f t="shared" si="1"/>
        <v>123</v>
      </c>
      <c r="AG17" s="9"/>
      <c r="AH17" s="9">
        <f t="shared" si="1"/>
        <v>150</v>
      </c>
      <c r="AI17" s="9"/>
      <c r="AJ17" s="9">
        <f t="shared" si="1"/>
        <v>98</v>
      </c>
      <c r="AK17" s="9"/>
      <c r="AL17" s="22">
        <v>134</v>
      </c>
      <c r="AM17" s="22"/>
      <c r="AN17" s="22">
        <v>83</v>
      </c>
      <c r="AO17" s="22"/>
      <c r="AP17" s="22">
        <v>66</v>
      </c>
      <c r="AQ17" s="22"/>
      <c r="AR17" s="22">
        <v>76</v>
      </c>
      <c r="AS17" s="22"/>
      <c r="AT17" s="22">
        <v>71</v>
      </c>
      <c r="AU17" s="22"/>
      <c r="AV17" s="22">
        <v>60</v>
      </c>
      <c r="AW17" s="22"/>
      <c r="AX17" s="22">
        <v>67</v>
      </c>
      <c r="AY17" s="83"/>
      <c r="AZ17" s="22">
        <v>126</v>
      </c>
      <c r="BA17" s="83"/>
      <c r="BB17" s="22">
        <v>78</v>
      </c>
      <c r="BC17" s="83"/>
      <c r="BD17" s="22">
        <v>82</v>
      </c>
      <c r="BE17" s="14"/>
      <c r="BF17" s="14">
        <v>63</v>
      </c>
      <c r="BG17" s="2"/>
      <c r="BH17" s="2"/>
    </row>
    <row r="18" spans="1:60"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10"/>
      <c r="AM18" s="10"/>
      <c r="AN18" s="10"/>
      <c r="AO18" s="10"/>
      <c r="AP18" s="10"/>
      <c r="AQ18" s="10"/>
      <c r="AR18" s="10"/>
      <c r="AS18" s="10"/>
      <c r="AT18" s="10"/>
      <c r="AU18" s="10"/>
      <c r="AV18" s="10"/>
      <c r="AW18" s="10"/>
    </row>
    <row r="19" spans="1:60" x14ac:dyDescent="0.25">
      <c r="A19" s="2" t="s">
        <v>420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38"/>
      <c r="AR19" s="38"/>
      <c r="AS19" s="38"/>
      <c r="AT19" s="38"/>
      <c r="AU19" s="38"/>
      <c r="AV19" s="38"/>
      <c r="AW19" s="38"/>
    </row>
    <row r="20" spans="1:60" x14ac:dyDescent="0.25">
      <c r="A20" s="2" t="s">
        <v>312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38"/>
      <c r="AR20" s="38"/>
      <c r="AS20" s="38"/>
      <c r="AT20" s="38"/>
      <c r="AU20" s="38"/>
      <c r="AV20" s="38"/>
      <c r="AW20" s="38"/>
    </row>
    <row r="21" spans="1:60" x14ac:dyDescent="0.25">
      <c r="A21" s="37" t="s">
        <v>313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38"/>
      <c r="AR21" s="38"/>
      <c r="AS21" s="38"/>
      <c r="AT21" s="38"/>
      <c r="AU21" s="38"/>
      <c r="AV21" s="38"/>
      <c r="AW21" s="38"/>
    </row>
    <row r="22" spans="1:60" x14ac:dyDescent="0.25">
      <c r="A22" s="37" t="s">
        <v>314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38"/>
      <c r="AR22" s="38"/>
      <c r="AS22" s="38"/>
      <c r="AT22" s="38"/>
      <c r="AU22" s="38"/>
      <c r="AV22" s="38"/>
      <c r="AW22" s="38"/>
    </row>
    <row r="23" spans="1:60" x14ac:dyDescent="0.25">
      <c r="A23" s="37" t="s">
        <v>315</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38"/>
      <c r="AR23" s="38"/>
      <c r="AS23" s="38"/>
      <c r="AT23" s="38"/>
      <c r="AU23" s="38"/>
      <c r="AV23" s="38"/>
      <c r="AW23" s="38"/>
    </row>
    <row r="24" spans="1:60"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60"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60"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60"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sheetData>
  <pageMargins left="0.7" right="0.7" top="0.75" bottom="0.75" header="0.3" footer="0.3"/>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93"/>
  <sheetViews>
    <sheetView showGridLines="0" zoomScaleNormal="100" zoomScaleSheetLayoutView="100" workbookViewId="0">
      <pane xSplit="1" ySplit="12" topLeftCell="B36" activePane="bottomRight" state="frozen"/>
      <selection pane="topRight" activeCell="B1" sqref="B1"/>
      <selection pane="bottomLeft" activeCell="A13" sqref="A13"/>
      <selection pane="bottomRight"/>
    </sheetView>
  </sheetViews>
  <sheetFormatPr defaultColWidth="9.109375" defaultRowHeight="11.4" x14ac:dyDescent="0.2"/>
  <cols>
    <col min="1" max="1" width="9.88671875" style="29" customWidth="1"/>
    <col min="2" max="2" width="12.88671875" style="29" customWidth="1"/>
    <col min="3" max="3" width="0.88671875" style="29" customWidth="1"/>
    <col min="4" max="4" width="13" style="29" customWidth="1"/>
    <col min="5" max="5" width="0.88671875" style="29" customWidth="1"/>
    <col min="6" max="6" width="12.88671875" style="29" customWidth="1"/>
    <col min="7" max="7" width="0.88671875" style="29" customWidth="1"/>
    <col min="8" max="8" width="8.88671875" style="29" customWidth="1"/>
    <col min="9" max="9" width="1.88671875" style="29" customWidth="1"/>
    <col min="10" max="10" width="12.44140625" style="29" customWidth="1"/>
    <col min="11" max="11" width="0.88671875" style="29" customWidth="1"/>
    <col min="12" max="12" width="15.109375" style="29" customWidth="1"/>
    <col min="13" max="13" width="4.44140625" style="29" customWidth="1"/>
    <col min="14" max="15" width="10.88671875" style="29" customWidth="1"/>
    <col min="16" max="16384" width="9.109375" style="29"/>
  </cols>
  <sheetData>
    <row r="1" spans="1:15" s="27" customFormat="1" ht="12.75" customHeight="1" x14ac:dyDescent="0.25">
      <c r="A1" s="1" t="s">
        <v>463</v>
      </c>
      <c r="B1" s="1" t="s">
        <v>687</v>
      </c>
      <c r="C1" s="1"/>
      <c r="D1" s="1"/>
      <c r="E1" s="1"/>
      <c r="F1" s="1"/>
      <c r="G1" s="1"/>
      <c r="H1" s="1"/>
      <c r="I1" s="1"/>
      <c r="J1" s="1"/>
      <c r="K1" s="1"/>
      <c r="L1" s="1"/>
      <c r="M1" s="1"/>
      <c r="N1" s="1"/>
      <c r="O1" s="1"/>
    </row>
    <row r="2" spans="1:15" s="28" customFormat="1" ht="12.75" customHeight="1" x14ac:dyDescent="0.25">
      <c r="A2" s="3"/>
      <c r="B2" s="41" t="s">
        <v>557</v>
      </c>
      <c r="C2" s="3"/>
      <c r="D2" s="3"/>
      <c r="E2" s="3"/>
      <c r="F2" s="3"/>
      <c r="G2" s="3"/>
      <c r="H2" s="3"/>
      <c r="I2" s="3"/>
      <c r="J2" s="3"/>
      <c r="K2" s="3"/>
      <c r="L2" s="3"/>
      <c r="M2" s="3"/>
      <c r="N2" s="3"/>
      <c r="O2" s="3"/>
    </row>
    <row r="3" spans="1:15" s="28" customFormat="1" ht="12.75" customHeight="1" x14ac:dyDescent="0.3">
      <c r="A3" s="3"/>
      <c r="B3" s="41" t="s">
        <v>688</v>
      </c>
      <c r="C3" s="3"/>
      <c r="D3" s="3"/>
      <c r="E3" s="3"/>
      <c r="F3" s="3"/>
      <c r="G3" s="3"/>
      <c r="H3" s="3"/>
      <c r="I3" s="3"/>
      <c r="J3" s="3"/>
      <c r="K3" s="3"/>
      <c r="L3" s="3"/>
      <c r="M3" s="3"/>
      <c r="N3" s="3"/>
      <c r="O3" s="3"/>
    </row>
    <row r="4" spans="1:15" ht="12.75" customHeight="1" x14ac:dyDescent="0.25">
      <c r="A4" s="8"/>
      <c r="B4" s="8"/>
      <c r="C4" s="8"/>
      <c r="D4" s="8"/>
      <c r="E4" s="8"/>
      <c r="F4" s="8"/>
      <c r="G4" s="8"/>
      <c r="H4" s="8"/>
      <c r="I4" s="8"/>
      <c r="J4" s="8"/>
      <c r="K4" s="8"/>
      <c r="L4" s="8"/>
      <c r="M4" s="8"/>
      <c r="N4" s="8"/>
      <c r="O4" s="3"/>
    </row>
    <row r="5" spans="1:15" ht="12.75" customHeight="1" x14ac:dyDescent="0.2">
      <c r="A5" s="2" t="s">
        <v>0</v>
      </c>
      <c r="B5" s="2" t="s">
        <v>1</v>
      </c>
      <c r="C5" s="2"/>
      <c r="D5" s="2"/>
      <c r="E5" s="2"/>
      <c r="F5" s="2"/>
      <c r="G5" s="2"/>
      <c r="H5" s="2"/>
      <c r="I5" s="2"/>
      <c r="J5" s="2" t="s">
        <v>544</v>
      </c>
      <c r="K5" s="2"/>
      <c r="L5" s="2"/>
      <c r="M5" s="2"/>
      <c r="N5" s="2"/>
      <c r="O5" s="2"/>
    </row>
    <row r="6" spans="1:15" ht="12.75" customHeight="1" x14ac:dyDescent="0.2">
      <c r="A6" s="37" t="s">
        <v>2</v>
      </c>
      <c r="B6" s="114" t="s">
        <v>3</v>
      </c>
      <c r="C6" s="9"/>
      <c r="D6" s="9"/>
      <c r="E6" s="9"/>
      <c r="F6" s="9"/>
      <c r="G6" s="9"/>
      <c r="H6" s="9"/>
      <c r="I6" s="2"/>
      <c r="J6" s="114" t="s">
        <v>545</v>
      </c>
      <c r="K6" s="9"/>
      <c r="L6" s="9"/>
      <c r="M6" s="9"/>
      <c r="N6" s="9"/>
      <c r="O6" s="2"/>
    </row>
    <row r="7" spans="1:15" ht="12.75" customHeight="1" x14ac:dyDescent="0.2">
      <c r="A7" s="2"/>
      <c r="B7" s="2" t="s">
        <v>4</v>
      </c>
      <c r="C7" s="2"/>
      <c r="D7" s="2"/>
      <c r="E7" s="2"/>
      <c r="F7" s="2" t="s">
        <v>5</v>
      </c>
      <c r="G7" s="2"/>
      <c r="H7" s="2" t="s">
        <v>6</v>
      </c>
      <c r="I7" s="2"/>
      <c r="J7" s="2" t="s">
        <v>446</v>
      </c>
      <c r="K7" s="2"/>
      <c r="L7" s="2"/>
      <c r="M7" s="2"/>
      <c r="N7" s="2" t="s">
        <v>6</v>
      </c>
      <c r="O7" s="2"/>
    </row>
    <row r="8" spans="1:15" ht="12.75" customHeight="1" x14ac:dyDescent="0.2">
      <c r="A8" s="2"/>
      <c r="B8" s="37" t="s">
        <v>7</v>
      </c>
      <c r="C8" s="2"/>
      <c r="D8" s="2"/>
      <c r="E8" s="2"/>
      <c r="F8" s="2" t="s">
        <v>8</v>
      </c>
      <c r="G8" s="2"/>
      <c r="H8" s="37" t="s">
        <v>9</v>
      </c>
      <c r="I8" s="2"/>
      <c r="J8" s="37" t="s">
        <v>7</v>
      </c>
      <c r="K8" s="2"/>
      <c r="L8" s="2"/>
      <c r="M8" s="2"/>
      <c r="N8" s="37" t="s">
        <v>9</v>
      </c>
      <c r="O8" s="2"/>
    </row>
    <row r="9" spans="1:15" ht="12.75" customHeight="1" x14ac:dyDescent="0.2">
      <c r="A9" s="2"/>
      <c r="B9" s="114" t="s">
        <v>10</v>
      </c>
      <c r="C9" s="9"/>
      <c r="D9" s="9"/>
      <c r="E9" s="2"/>
      <c r="F9" s="37" t="s">
        <v>11</v>
      </c>
      <c r="G9" s="2"/>
      <c r="H9" s="2"/>
      <c r="I9" s="2"/>
      <c r="J9" s="114" t="s">
        <v>10</v>
      </c>
      <c r="K9" s="9"/>
      <c r="L9" s="9"/>
      <c r="M9" s="9"/>
      <c r="N9" s="2"/>
      <c r="O9" s="2"/>
    </row>
    <row r="10" spans="1:15" ht="12.75" customHeight="1" x14ac:dyDescent="0.2">
      <c r="A10" s="2"/>
      <c r="B10" s="2" t="s">
        <v>12</v>
      </c>
      <c r="C10" s="2"/>
      <c r="D10" s="2" t="s">
        <v>13</v>
      </c>
      <c r="E10" s="2"/>
      <c r="F10" s="37" t="s">
        <v>14</v>
      </c>
      <c r="G10" s="2"/>
      <c r="H10" s="2"/>
      <c r="I10" s="2"/>
      <c r="J10" s="2" t="s">
        <v>12</v>
      </c>
      <c r="K10" s="2"/>
      <c r="L10" s="2" t="s">
        <v>13</v>
      </c>
      <c r="M10" s="2"/>
      <c r="N10" s="2"/>
      <c r="O10" s="2"/>
    </row>
    <row r="11" spans="1:15" ht="12.75" customHeight="1" x14ac:dyDescent="0.2">
      <c r="A11" s="9"/>
      <c r="B11" s="114" t="s">
        <v>15</v>
      </c>
      <c r="C11" s="9"/>
      <c r="D11" s="114" t="s">
        <v>16</v>
      </c>
      <c r="E11" s="9"/>
      <c r="F11" s="9"/>
      <c r="G11" s="9"/>
      <c r="H11" s="9"/>
      <c r="I11" s="9"/>
      <c r="J11" s="114" t="s">
        <v>15</v>
      </c>
      <c r="K11" s="9"/>
      <c r="L11" s="114" t="s">
        <v>16</v>
      </c>
      <c r="M11" s="9"/>
      <c r="N11" s="9"/>
      <c r="O11" s="2"/>
    </row>
    <row r="12" spans="1:15" ht="12.75" customHeight="1" x14ac:dyDescent="0.2">
      <c r="A12" s="2"/>
      <c r="B12" s="2"/>
      <c r="C12" s="2"/>
      <c r="D12" s="2"/>
      <c r="E12" s="2"/>
      <c r="F12" s="2"/>
      <c r="G12" s="2"/>
      <c r="H12" s="2"/>
      <c r="I12" s="2"/>
      <c r="J12" s="2"/>
      <c r="K12" s="2"/>
      <c r="L12" s="2"/>
      <c r="M12" s="2"/>
      <c r="N12" s="2"/>
      <c r="O12" s="2"/>
    </row>
    <row r="13" spans="1:15" ht="12.75" customHeight="1" x14ac:dyDescent="0.2">
      <c r="A13" s="59">
        <v>1960</v>
      </c>
      <c r="B13" s="10">
        <v>20028</v>
      </c>
      <c r="C13" s="10"/>
      <c r="D13" s="10">
        <v>30256</v>
      </c>
      <c r="E13" s="10"/>
      <c r="F13" s="10">
        <v>79207</v>
      </c>
      <c r="G13" s="10"/>
      <c r="H13" s="10">
        <v>129491</v>
      </c>
      <c r="I13" s="2"/>
      <c r="J13" s="10">
        <v>929592</v>
      </c>
      <c r="K13" s="10"/>
      <c r="L13" s="10">
        <v>448269</v>
      </c>
      <c r="M13" s="10"/>
      <c r="N13" s="10">
        <v>1377861</v>
      </c>
      <c r="O13" s="10"/>
    </row>
    <row r="14" spans="1:15" ht="12.75" customHeight="1" x14ac:dyDescent="0.2">
      <c r="A14" s="59">
        <v>1961</v>
      </c>
      <c r="B14" s="10">
        <v>22994</v>
      </c>
      <c r="C14" s="10"/>
      <c r="D14" s="10">
        <v>35289</v>
      </c>
      <c r="E14" s="10"/>
      <c r="F14" s="10">
        <v>80607</v>
      </c>
      <c r="G14" s="10"/>
      <c r="H14" s="10">
        <v>138890</v>
      </c>
      <c r="I14" s="2"/>
      <c r="J14" s="10">
        <v>1053542</v>
      </c>
      <c r="K14" s="10"/>
      <c r="L14" s="10">
        <v>621323</v>
      </c>
      <c r="M14" s="10"/>
      <c r="N14" s="10">
        <v>1674865</v>
      </c>
      <c r="O14" s="10"/>
    </row>
    <row r="15" spans="1:15" ht="12.75" customHeight="1" x14ac:dyDescent="0.2">
      <c r="A15" s="59">
        <v>1962</v>
      </c>
      <c r="B15" s="10">
        <v>23331</v>
      </c>
      <c r="C15" s="10"/>
      <c r="D15" s="10">
        <v>42400</v>
      </c>
      <c r="E15" s="10"/>
      <c r="F15" s="10">
        <v>88473</v>
      </c>
      <c r="G15" s="10"/>
      <c r="H15" s="10">
        <v>154204</v>
      </c>
      <c r="I15" s="2"/>
      <c r="J15" s="10">
        <v>1152942</v>
      </c>
      <c r="K15" s="10"/>
      <c r="L15" s="10">
        <v>693938</v>
      </c>
      <c r="M15" s="10"/>
      <c r="N15" s="10">
        <v>1846880</v>
      </c>
      <c r="O15" s="10"/>
    </row>
    <row r="16" spans="1:15" ht="12.75" customHeight="1" x14ac:dyDescent="0.2">
      <c r="A16" s="59">
        <v>1963</v>
      </c>
      <c r="B16" s="10">
        <v>24214</v>
      </c>
      <c r="C16" s="10"/>
      <c r="D16" s="10">
        <v>39967</v>
      </c>
      <c r="E16" s="10"/>
      <c r="F16" s="10">
        <v>103867</v>
      </c>
      <c r="G16" s="10"/>
      <c r="H16" s="10">
        <v>168048</v>
      </c>
      <c r="I16" s="2"/>
      <c r="J16" s="10">
        <v>1295499</v>
      </c>
      <c r="K16" s="10"/>
      <c r="L16" s="10">
        <v>686792</v>
      </c>
      <c r="M16" s="10"/>
      <c r="N16" s="10">
        <v>1982291</v>
      </c>
      <c r="O16" s="10"/>
    </row>
    <row r="17" spans="1:15" ht="12.75" customHeight="1" x14ac:dyDescent="0.2">
      <c r="A17" s="59">
        <v>1964</v>
      </c>
      <c r="B17" s="10">
        <v>25545</v>
      </c>
      <c r="C17" s="10"/>
      <c r="D17" s="10">
        <v>41761</v>
      </c>
      <c r="E17" s="10"/>
      <c r="F17" s="10">
        <v>112841</v>
      </c>
      <c r="G17" s="10"/>
      <c r="H17" s="10">
        <v>180147</v>
      </c>
      <c r="I17" s="2"/>
      <c r="J17" s="10">
        <v>1525251</v>
      </c>
      <c r="K17" s="10"/>
      <c r="L17" s="10">
        <v>790218</v>
      </c>
      <c r="M17" s="10"/>
      <c r="N17" s="10">
        <v>2315469</v>
      </c>
      <c r="O17" s="10"/>
    </row>
    <row r="18" spans="1:15" ht="12.75" customHeight="1" x14ac:dyDescent="0.2">
      <c r="A18" s="59">
        <v>1965</v>
      </c>
      <c r="B18" s="10">
        <v>26070</v>
      </c>
      <c r="C18" s="10"/>
      <c r="D18" s="10">
        <v>44792</v>
      </c>
      <c r="E18" s="10"/>
      <c r="F18" s="10">
        <v>124561</v>
      </c>
      <c r="G18" s="10"/>
      <c r="H18" s="10">
        <v>195423</v>
      </c>
      <c r="I18" s="2"/>
      <c r="J18" s="10">
        <v>1764773</v>
      </c>
      <c r="K18" s="10"/>
      <c r="L18" s="10">
        <v>789360</v>
      </c>
      <c r="M18" s="10"/>
      <c r="N18" s="10">
        <v>2554133</v>
      </c>
      <c r="O18" s="10"/>
    </row>
    <row r="19" spans="1:15" ht="12.75" customHeight="1" x14ac:dyDescent="0.2">
      <c r="A19" s="59">
        <v>1966</v>
      </c>
      <c r="B19" s="10">
        <v>27257</v>
      </c>
      <c r="C19" s="10"/>
      <c r="D19" s="10">
        <v>43580</v>
      </c>
      <c r="E19" s="10"/>
      <c r="F19" s="10">
        <v>147250</v>
      </c>
      <c r="G19" s="10"/>
      <c r="H19" s="10">
        <v>218087</v>
      </c>
      <c r="I19" s="2"/>
      <c r="J19" s="10">
        <v>2018398</v>
      </c>
      <c r="K19" s="10"/>
      <c r="L19" s="10">
        <v>835497</v>
      </c>
      <c r="M19" s="10"/>
      <c r="N19" s="10">
        <v>2853895</v>
      </c>
      <c r="O19" s="10"/>
    </row>
    <row r="20" spans="1:15" ht="12.75" customHeight="1" x14ac:dyDescent="0.2">
      <c r="A20" s="59">
        <v>1967</v>
      </c>
      <c r="B20" s="10">
        <v>30097</v>
      </c>
      <c r="C20" s="10"/>
      <c r="D20" s="10">
        <v>47320</v>
      </c>
      <c r="E20" s="10"/>
      <c r="F20" s="10">
        <v>176590</v>
      </c>
      <c r="G20" s="10"/>
      <c r="H20" s="10">
        <v>254007</v>
      </c>
      <c r="I20" s="2"/>
      <c r="J20" s="10">
        <v>2194730</v>
      </c>
      <c r="K20" s="10"/>
      <c r="L20" s="10">
        <v>977747</v>
      </c>
      <c r="M20" s="10"/>
      <c r="N20" s="10">
        <v>3172477</v>
      </c>
      <c r="O20" s="10"/>
    </row>
    <row r="21" spans="1:15" ht="12.75" customHeight="1" x14ac:dyDescent="0.2">
      <c r="A21" s="59">
        <v>1968</v>
      </c>
      <c r="B21" s="10">
        <v>31167</v>
      </c>
      <c r="C21" s="10"/>
      <c r="D21" s="10">
        <v>53313</v>
      </c>
      <c r="E21" s="10"/>
      <c r="F21" s="10">
        <v>177249</v>
      </c>
      <c r="G21" s="10"/>
      <c r="H21" s="10">
        <v>261729</v>
      </c>
      <c r="I21" s="2"/>
      <c r="J21" s="10">
        <v>2371721</v>
      </c>
      <c r="K21" s="10"/>
      <c r="L21" s="10">
        <v>1059393</v>
      </c>
      <c r="M21" s="10"/>
      <c r="N21" s="10">
        <v>3431114</v>
      </c>
      <c r="O21" s="10"/>
    </row>
    <row r="22" spans="1:15" ht="12.75" customHeight="1" x14ac:dyDescent="0.2">
      <c r="A22" s="59">
        <v>1969</v>
      </c>
      <c r="B22" s="10">
        <v>34287</v>
      </c>
      <c r="C22" s="10"/>
      <c r="D22" s="10">
        <v>57575</v>
      </c>
      <c r="E22" s="10"/>
      <c r="F22" s="10">
        <v>179200</v>
      </c>
      <c r="G22" s="10"/>
      <c r="H22" s="10">
        <v>271062</v>
      </c>
      <c r="I22" s="2"/>
      <c r="J22" s="10">
        <v>2698488</v>
      </c>
      <c r="K22" s="10"/>
      <c r="L22" s="10">
        <v>1268870</v>
      </c>
      <c r="M22" s="10"/>
      <c r="N22" s="10">
        <v>3967358</v>
      </c>
      <c r="O22" s="10"/>
    </row>
    <row r="23" spans="1:15" ht="12.75" customHeight="1" x14ac:dyDescent="0.2">
      <c r="A23" s="59">
        <v>1970</v>
      </c>
      <c r="B23" s="10">
        <v>35468</v>
      </c>
      <c r="C23" s="10"/>
      <c r="D23" s="10">
        <v>61936</v>
      </c>
      <c r="E23" s="10"/>
      <c r="F23" s="10">
        <v>188705</v>
      </c>
      <c r="G23" s="10"/>
      <c r="H23" s="10">
        <v>286109</v>
      </c>
      <c r="I23" s="2"/>
      <c r="J23" s="10">
        <v>2945546</v>
      </c>
      <c r="K23" s="10"/>
      <c r="L23" s="10">
        <v>1374917</v>
      </c>
      <c r="M23" s="10"/>
      <c r="N23" s="10">
        <v>4320463</v>
      </c>
      <c r="O23" s="10"/>
    </row>
    <row r="24" spans="1:15" ht="12.75" customHeight="1" x14ac:dyDescent="0.2">
      <c r="A24" s="59">
        <v>1971</v>
      </c>
      <c r="B24" s="10">
        <v>38960</v>
      </c>
      <c r="C24" s="10"/>
      <c r="D24" s="10">
        <v>63922</v>
      </c>
      <c r="E24" s="10"/>
      <c r="F24" s="10">
        <v>185569</v>
      </c>
      <c r="G24" s="10"/>
      <c r="H24" s="10">
        <v>288451</v>
      </c>
      <c r="I24" s="2"/>
      <c r="J24" s="10">
        <v>3302038</v>
      </c>
      <c r="K24" s="10"/>
      <c r="L24" s="10">
        <v>1599679</v>
      </c>
      <c r="M24" s="10"/>
      <c r="N24" s="10">
        <v>4901717</v>
      </c>
      <c r="O24" s="10"/>
    </row>
    <row r="25" spans="1:15" ht="12.75" customHeight="1" x14ac:dyDescent="0.2">
      <c r="A25" s="59">
        <v>1972</v>
      </c>
      <c r="B25" s="10">
        <v>41439</v>
      </c>
      <c r="C25" s="10"/>
      <c r="D25" s="10">
        <v>72022</v>
      </c>
      <c r="E25" s="10"/>
      <c r="F25" s="10">
        <v>186664</v>
      </c>
      <c r="G25" s="10"/>
      <c r="H25" s="10">
        <v>300125</v>
      </c>
      <c r="I25" s="2"/>
      <c r="J25" s="10">
        <v>3716236</v>
      </c>
      <c r="K25" s="10"/>
      <c r="L25" s="10">
        <v>1660141</v>
      </c>
      <c r="M25" s="10"/>
      <c r="N25" s="10">
        <v>5376377</v>
      </c>
      <c r="O25" s="10"/>
    </row>
    <row r="26" spans="1:15" ht="12.75" customHeight="1" x14ac:dyDescent="0.2">
      <c r="A26" s="59">
        <v>1973</v>
      </c>
      <c r="B26" s="10">
        <v>39416</v>
      </c>
      <c r="C26" s="10"/>
      <c r="D26" s="10">
        <v>70707</v>
      </c>
      <c r="E26" s="10"/>
      <c r="F26" s="10">
        <v>173408</v>
      </c>
      <c r="G26" s="10"/>
      <c r="H26" s="10">
        <v>283531</v>
      </c>
      <c r="I26" s="2"/>
      <c r="J26" s="10">
        <v>3791808</v>
      </c>
      <c r="K26" s="10"/>
      <c r="L26" s="10">
        <v>1740957</v>
      </c>
      <c r="M26" s="10"/>
      <c r="N26" s="10">
        <v>5532765</v>
      </c>
      <c r="O26" s="10"/>
    </row>
    <row r="27" spans="1:15" ht="12.75" customHeight="1" x14ac:dyDescent="0.2">
      <c r="A27" s="59">
        <v>1974</v>
      </c>
      <c r="B27" s="10">
        <v>37752</v>
      </c>
      <c r="C27" s="10"/>
      <c r="D27" s="10">
        <v>71987</v>
      </c>
      <c r="E27" s="10"/>
      <c r="F27" s="10">
        <v>174111</v>
      </c>
      <c r="G27" s="10"/>
      <c r="H27" s="10">
        <v>283850</v>
      </c>
      <c r="I27" s="2"/>
      <c r="J27" s="10">
        <v>3732073</v>
      </c>
      <c r="K27" s="10"/>
      <c r="L27" s="10">
        <v>1847873</v>
      </c>
      <c r="M27" s="10"/>
      <c r="N27" s="10">
        <v>5579946</v>
      </c>
      <c r="O27" s="10"/>
    </row>
    <row r="28" spans="1:15" ht="12.75" customHeight="1" x14ac:dyDescent="0.2">
      <c r="A28" s="59">
        <v>1975</v>
      </c>
      <c r="B28" s="10">
        <v>39427</v>
      </c>
      <c r="C28" s="10"/>
      <c r="D28" s="10">
        <v>67584</v>
      </c>
      <c r="E28" s="10"/>
      <c r="F28" s="10">
        <v>198355</v>
      </c>
      <c r="G28" s="10"/>
      <c r="H28" s="10">
        <v>305366</v>
      </c>
      <c r="I28" s="2"/>
      <c r="J28" s="10">
        <v>4008056</v>
      </c>
      <c r="K28" s="10"/>
      <c r="L28" s="10">
        <v>1852386</v>
      </c>
      <c r="M28" s="10"/>
      <c r="N28" s="10">
        <v>5860442</v>
      </c>
      <c r="O28" s="10"/>
    </row>
    <row r="29" spans="1:15" ht="12.75" customHeight="1" x14ac:dyDescent="0.2">
      <c r="A29" s="59">
        <v>1976</v>
      </c>
      <c r="B29" s="10">
        <v>40099</v>
      </c>
      <c r="C29" s="10"/>
      <c r="D29" s="10">
        <v>79530</v>
      </c>
      <c r="E29" s="10"/>
      <c r="F29" s="10">
        <v>223360</v>
      </c>
      <c r="G29" s="10"/>
      <c r="H29" s="10">
        <v>342989</v>
      </c>
      <c r="I29" s="2"/>
      <c r="J29" s="10">
        <v>4316060</v>
      </c>
      <c r="K29" s="10"/>
      <c r="L29" s="10">
        <v>2175066</v>
      </c>
      <c r="M29" s="10"/>
      <c r="N29" s="10">
        <v>6491126</v>
      </c>
      <c r="O29" s="10"/>
    </row>
    <row r="30" spans="1:15" ht="12.75" customHeight="1" x14ac:dyDescent="0.2">
      <c r="A30" s="59">
        <v>1977</v>
      </c>
      <c r="B30" s="10">
        <v>40719</v>
      </c>
      <c r="C30" s="2"/>
      <c r="D30" s="10">
        <v>80900</v>
      </c>
      <c r="E30" s="10"/>
      <c r="F30" s="10">
        <v>211718</v>
      </c>
      <c r="G30" s="10"/>
      <c r="H30" s="10">
        <v>333337</v>
      </c>
      <c r="I30" s="10"/>
      <c r="J30" s="10">
        <v>4703185</v>
      </c>
      <c r="K30" s="10"/>
      <c r="L30" s="10">
        <v>2056680</v>
      </c>
      <c r="M30" s="10"/>
      <c r="N30" s="10">
        <v>6759865</v>
      </c>
      <c r="O30" s="10"/>
    </row>
    <row r="31" spans="1:15" ht="12.75" customHeight="1" x14ac:dyDescent="0.2">
      <c r="A31" s="59">
        <v>1978</v>
      </c>
      <c r="B31" s="10">
        <v>42400</v>
      </c>
      <c r="C31" s="2"/>
      <c r="D31" s="10">
        <v>81741</v>
      </c>
      <c r="E31" s="10"/>
      <c r="F31" s="10">
        <v>197438</v>
      </c>
      <c r="G31" s="10"/>
      <c r="H31" s="10">
        <v>321579</v>
      </c>
      <c r="I31" s="10"/>
      <c r="J31" s="10">
        <v>5195205</v>
      </c>
      <c r="K31" s="10"/>
      <c r="L31" s="10">
        <v>2449667</v>
      </c>
      <c r="M31" s="10"/>
      <c r="N31" s="10">
        <v>7644872</v>
      </c>
      <c r="O31" s="10"/>
    </row>
    <row r="32" spans="1:15" ht="12.75" customHeight="1" x14ac:dyDescent="0.2">
      <c r="A32" s="59">
        <v>1979</v>
      </c>
      <c r="B32" s="10">
        <v>43722</v>
      </c>
      <c r="C32" s="2"/>
      <c r="D32" s="10">
        <v>96187</v>
      </c>
      <c r="E32" s="10"/>
      <c r="F32" s="10">
        <v>203717</v>
      </c>
      <c r="G32" s="10"/>
      <c r="H32" s="10">
        <v>343626</v>
      </c>
      <c r="I32" s="10"/>
      <c r="J32" s="10">
        <v>5324076</v>
      </c>
      <c r="K32" s="10"/>
      <c r="L32" s="10">
        <v>3154144</v>
      </c>
      <c r="M32" s="10"/>
      <c r="N32" s="10">
        <v>8478220</v>
      </c>
      <c r="O32" s="10"/>
    </row>
    <row r="33" spans="1:15" ht="12.75" customHeight="1" x14ac:dyDescent="0.2">
      <c r="A33" s="59">
        <v>1980</v>
      </c>
      <c r="B33" s="10">
        <v>40504</v>
      </c>
      <c r="C33" s="2"/>
      <c r="D33" s="10">
        <v>99226</v>
      </c>
      <c r="E33" s="10"/>
      <c r="F33" s="10">
        <v>196092</v>
      </c>
      <c r="G33" s="10"/>
      <c r="H33" s="10">
        <v>335822</v>
      </c>
      <c r="I33" s="10"/>
      <c r="J33" s="10">
        <v>4718489</v>
      </c>
      <c r="K33" s="10"/>
      <c r="L33" s="10">
        <v>3240481</v>
      </c>
      <c r="M33" s="10"/>
      <c r="N33" s="10">
        <v>7958970</v>
      </c>
      <c r="O33" s="10"/>
    </row>
    <row r="34" spans="1:15" ht="12.75" customHeight="1" x14ac:dyDescent="0.2">
      <c r="A34" s="59">
        <v>1981</v>
      </c>
      <c r="B34" s="10">
        <v>41811</v>
      </c>
      <c r="C34" s="2"/>
      <c r="D34" s="10">
        <v>109994</v>
      </c>
      <c r="E34" s="10"/>
      <c r="F34" s="10">
        <v>199008</v>
      </c>
      <c r="G34" s="10"/>
      <c r="H34" s="10">
        <v>350813</v>
      </c>
      <c r="I34" s="10"/>
      <c r="J34" s="10">
        <v>4986899</v>
      </c>
      <c r="K34" s="10"/>
      <c r="L34" s="10">
        <v>3729093</v>
      </c>
      <c r="M34" s="10"/>
      <c r="N34" s="10">
        <v>8715992</v>
      </c>
      <c r="O34" s="10"/>
    </row>
    <row r="35" spans="1:15" ht="12.75" customHeight="1" x14ac:dyDescent="0.2">
      <c r="A35" s="59">
        <v>1982</v>
      </c>
      <c r="B35" s="10">
        <v>41603</v>
      </c>
      <c r="C35" s="2"/>
      <c r="D35" s="10">
        <v>119606</v>
      </c>
      <c r="E35" s="10"/>
      <c r="F35" s="10">
        <v>194605</v>
      </c>
      <c r="G35" s="10"/>
      <c r="H35" s="10">
        <v>355814</v>
      </c>
      <c r="I35" s="10"/>
      <c r="J35" s="10">
        <v>5148718</v>
      </c>
      <c r="K35" s="10"/>
      <c r="L35" s="10">
        <v>4230747</v>
      </c>
      <c r="M35" s="10"/>
      <c r="N35" s="10">
        <v>9379465</v>
      </c>
      <c r="O35" s="10"/>
    </row>
    <row r="36" spans="1:15" ht="12.75" customHeight="1" x14ac:dyDescent="0.2">
      <c r="A36" s="59">
        <v>1983</v>
      </c>
      <c r="B36" s="10">
        <v>43443</v>
      </c>
      <c r="C36" s="2"/>
      <c r="D36" s="10">
        <v>125912</v>
      </c>
      <c r="E36" s="10"/>
      <c r="F36" s="10">
        <v>187337</v>
      </c>
      <c r="G36" s="10"/>
      <c r="H36" s="10">
        <v>356692</v>
      </c>
      <c r="I36" s="10"/>
      <c r="J36" s="10">
        <v>4854640</v>
      </c>
      <c r="K36" s="10"/>
      <c r="L36" s="10">
        <v>4707323</v>
      </c>
      <c r="M36" s="10"/>
      <c r="N36" s="10">
        <v>9561963</v>
      </c>
      <c r="O36" s="10"/>
    </row>
    <row r="37" spans="1:15" ht="12.75" customHeight="1" x14ac:dyDescent="0.2">
      <c r="A37" s="59">
        <v>1984</v>
      </c>
      <c r="B37" s="10">
        <v>44470</v>
      </c>
      <c r="C37" s="2"/>
      <c r="D37" s="10">
        <v>143937</v>
      </c>
      <c r="E37" s="10"/>
      <c r="F37" s="10">
        <v>203141</v>
      </c>
      <c r="G37" s="10"/>
      <c r="H37" s="10">
        <v>391548</v>
      </c>
      <c r="I37" s="10"/>
      <c r="J37" s="10">
        <v>5283554</v>
      </c>
      <c r="K37" s="10"/>
      <c r="L37" s="10">
        <v>5389320</v>
      </c>
      <c r="M37" s="10"/>
      <c r="N37" s="10">
        <v>10672874</v>
      </c>
      <c r="O37" s="10"/>
    </row>
    <row r="38" spans="1:15" ht="12.75" customHeight="1" x14ac:dyDescent="0.2">
      <c r="A38" s="59">
        <v>1985</v>
      </c>
      <c r="B38" s="10">
        <v>44414</v>
      </c>
      <c r="C38" s="2"/>
      <c r="D38" s="10">
        <v>151204</v>
      </c>
      <c r="E38" s="10"/>
      <c r="F38" s="10">
        <v>214908</v>
      </c>
      <c r="G38" s="10"/>
      <c r="H38" s="10">
        <v>410526</v>
      </c>
      <c r="I38" s="10"/>
      <c r="J38" s="10">
        <v>5356072</v>
      </c>
      <c r="K38" s="10"/>
      <c r="L38" s="10">
        <v>5644831</v>
      </c>
      <c r="M38" s="10"/>
      <c r="N38" s="10">
        <v>11000903</v>
      </c>
      <c r="O38" s="10"/>
    </row>
    <row r="39" spans="1:15" ht="12.75" customHeight="1" x14ac:dyDescent="0.2">
      <c r="A39" s="59">
        <v>1986</v>
      </c>
      <c r="B39" s="10">
        <v>50442</v>
      </c>
      <c r="C39" s="2"/>
      <c r="D39" s="10">
        <v>172030</v>
      </c>
      <c r="E39" s="10"/>
      <c r="F39" s="10">
        <v>199787</v>
      </c>
      <c r="G39" s="10"/>
      <c r="H39" s="10">
        <v>422259</v>
      </c>
      <c r="I39" s="10"/>
      <c r="J39" s="10">
        <v>6164969</v>
      </c>
      <c r="K39" s="10"/>
      <c r="L39" s="10">
        <v>6553411</v>
      </c>
      <c r="M39" s="10"/>
      <c r="N39" s="10">
        <v>12718380</v>
      </c>
      <c r="O39" s="10"/>
    </row>
    <row r="40" spans="1:15" ht="12.75" customHeight="1" x14ac:dyDescent="0.2">
      <c r="A40" s="59">
        <v>1987</v>
      </c>
      <c r="B40" s="10">
        <v>58213</v>
      </c>
      <c r="C40" s="2"/>
      <c r="D40" s="10">
        <v>181188</v>
      </c>
      <c r="E40" s="10"/>
      <c r="F40" s="10">
        <v>213563</v>
      </c>
      <c r="G40" s="10"/>
      <c r="H40" s="10">
        <v>452964</v>
      </c>
      <c r="I40" s="10"/>
      <c r="J40" s="10">
        <v>7086721</v>
      </c>
      <c r="K40" s="10"/>
      <c r="L40" s="10">
        <v>7223800</v>
      </c>
      <c r="M40" s="10"/>
      <c r="N40" s="10">
        <v>14310521</v>
      </c>
      <c r="O40" s="10"/>
    </row>
    <row r="41" spans="1:15" ht="12.75" customHeight="1" x14ac:dyDescent="0.2">
      <c r="A41" s="59">
        <v>1988</v>
      </c>
      <c r="B41" s="10">
        <v>63894</v>
      </c>
      <c r="C41" s="2"/>
      <c r="D41" s="10">
        <v>199288</v>
      </c>
      <c r="E41" s="10"/>
      <c r="F41" s="10">
        <v>228885</v>
      </c>
      <c r="G41" s="10"/>
      <c r="H41" s="10">
        <v>492067</v>
      </c>
      <c r="I41" s="10"/>
      <c r="J41" s="10">
        <v>7810819</v>
      </c>
      <c r="K41" s="10"/>
      <c r="L41" s="10">
        <v>8023202</v>
      </c>
      <c r="M41" s="10"/>
      <c r="N41" s="10">
        <v>15834021</v>
      </c>
      <c r="O41" s="10"/>
    </row>
    <row r="42" spans="1:15" ht="12.75" customHeight="1" x14ac:dyDescent="0.2">
      <c r="A42" s="59">
        <v>1989</v>
      </c>
      <c r="B42" s="10">
        <v>72275</v>
      </c>
      <c r="C42" s="2"/>
      <c r="D42" s="10">
        <v>203704</v>
      </c>
      <c r="E42" s="10"/>
      <c r="F42" s="10">
        <v>243714</v>
      </c>
      <c r="G42" s="10"/>
      <c r="H42" s="10">
        <v>519693</v>
      </c>
      <c r="I42" s="10"/>
      <c r="J42" s="10">
        <v>8433734</v>
      </c>
      <c r="K42" s="10"/>
      <c r="L42" s="10">
        <v>8397214</v>
      </c>
      <c r="M42" s="10"/>
      <c r="N42" s="10">
        <v>16830948</v>
      </c>
      <c r="O42" s="10"/>
    </row>
    <row r="43" spans="1:15" ht="12.75" customHeight="1" x14ac:dyDescent="0.2">
      <c r="A43" s="59">
        <v>1990</v>
      </c>
      <c r="B43" s="10">
        <v>77340</v>
      </c>
      <c r="C43" s="2"/>
      <c r="D43" s="10">
        <v>206321</v>
      </c>
      <c r="E43" s="10"/>
      <c r="F43" s="10">
        <v>254302</v>
      </c>
      <c r="G43" s="10"/>
      <c r="H43" s="10">
        <v>537963</v>
      </c>
      <c r="I43" s="10"/>
      <c r="J43" s="10">
        <v>9004496</v>
      </c>
      <c r="K43" s="10"/>
      <c r="L43" s="10">
        <v>8719482</v>
      </c>
      <c r="M43" s="10"/>
      <c r="N43" s="10">
        <v>17723978</v>
      </c>
      <c r="O43" s="10"/>
    </row>
    <row r="44" spans="1:15" ht="12.75" customHeight="1" x14ac:dyDescent="0.2">
      <c r="A44" s="59">
        <v>1991</v>
      </c>
      <c r="B44" s="10">
        <v>74563</v>
      </c>
      <c r="C44" s="2"/>
      <c r="D44" s="10">
        <v>174482</v>
      </c>
      <c r="E44" s="10"/>
      <c r="F44" s="10">
        <v>240105</v>
      </c>
      <c r="G44" s="10"/>
      <c r="H44" s="10">
        <v>489150</v>
      </c>
      <c r="I44" s="10"/>
      <c r="J44" s="10">
        <v>8236471</v>
      </c>
      <c r="K44" s="10"/>
      <c r="L44" s="10">
        <v>7208714</v>
      </c>
      <c r="M44" s="10"/>
      <c r="N44" s="10">
        <v>15445185</v>
      </c>
      <c r="O44" s="10"/>
    </row>
    <row r="45" spans="1:15" ht="12.75" customHeight="1" x14ac:dyDescent="0.2">
      <c r="A45" s="59">
        <v>1992</v>
      </c>
      <c r="B45" s="10">
        <v>78360</v>
      </c>
      <c r="C45" s="2"/>
      <c r="D45" s="10">
        <v>173397</v>
      </c>
      <c r="E45" s="10"/>
      <c r="F45" s="10">
        <v>239112</v>
      </c>
      <c r="G45" s="10"/>
      <c r="H45" s="10">
        <v>490869</v>
      </c>
      <c r="I45" s="10"/>
      <c r="J45" s="10">
        <v>8902294</v>
      </c>
      <c r="K45" s="10"/>
      <c r="L45" s="10">
        <v>7112407</v>
      </c>
      <c r="M45" s="10"/>
      <c r="N45" s="10">
        <v>16014701</v>
      </c>
      <c r="O45" s="10"/>
    </row>
    <row r="46" spans="1:15" ht="12.75" customHeight="1" x14ac:dyDescent="0.2">
      <c r="A46" s="59">
        <v>1993</v>
      </c>
      <c r="B46" s="10">
        <v>78063</v>
      </c>
      <c r="C46" s="2"/>
      <c r="D46" s="10">
        <v>172958</v>
      </c>
      <c r="E46" s="10"/>
      <c r="F46" s="10">
        <v>209000</v>
      </c>
      <c r="G46" s="10"/>
      <c r="H46" s="10">
        <v>460021</v>
      </c>
      <c r="I46" s="10"/>
      <c r="J46" s="10">
        <v>8775201</v>
      </c>
      <c r="K46" s="10"/>
      <c r="L46" s="10">
        <v>6887358</v>
      </c>
      <c r="M46" s="10"/>
      <c r="N46" s="10">
        <v>15662559</v>
      </c>
      <c r="O46" s="10"/>
    </row>
    <row r="47" spans="1:15" ht="12.75" customHeight="1" x14ac:dyDescent="0.2">
      <c r="A47" s="59">
        <v>1994</v>
      </c>
      <c r="B47" s="10">
        <v>82084</v>
      </c>
      <c r="C47" s="2"/>
      <c r="D47" s="10">
        <v>166128</v>
      </c>
      <c r="E47" s="10"/>
      <c r="F47" s="10">
        <v>198737</v>
      </c>
      <c r="G47" s="10"/>
      <c r="H47" s="10">
        <v>446949</v>
      </c>
      <c r="I47" s="10"/>
      <c r="J47" s="10">
        <v>9801473</v>
      </c>
      <c r="K47" s="10"/>
      <c r="L47" s="10">
        <v>7014104</v>
      </c>
      <c r="M47" s="10"/>
      <c r="N47" s="10">
        <v>16815577</v>
      </c>
      <c r="O47" s="10"/>
    </row>
    <row r="48" spans="1:15" ht="12.75" customHeight="1" x14ac:dyDescent="0.2">
      <c r="A48" s="59">
        <v>1995</v>
      </c>
      <c r="B48" s="10">
        <v>87289</v>
      </c>
      <c r="C48" s="2"/>
      <c r="D48" s="10">
        <v>160144</v>
      </c>
      <c r="E48" s="10"/>
      <c r="F48" s="10">
        <v>194643</v>
      </c>
      <c r="G48" s="10"/>
      <c r="H48" s="10">
        <v>442076</v>
      </c>
      <c r="I48" s="10"/>
      <c r="J48" s="10">
        <v>10837258</v>
      </c>
      <c r="K48" s="10"/>
      <c r="L48" s="10">
        <v>6578825</v>
      </c>
      <c r="M48" s="10"/>
      <c r="N48" s="10">
        <v>17416083</v>
      </c>
      <c r="O48" s="10"/>
    </row>
    <row r="49" spans="1:15" ht="12.75" customHeight="1" x14ac:dyDescent="0.2">
      <c r="A49" s="59">
        <v>1996</v>
      </c>
      <c r="B49" s="10">
        <v>94635</v>
      </c>
      <c r="C49" s="2"/>
      <c r="D49" s="10">
        <v>167781</v>
      </c>
      <c r="E49" s="10"/>
      <c r="F49" s="10">
        <v>189808</v>
      </c>
      <c r="G49" s="10"/>
      <c r="H49" s="10">
        <v>452224</v>
      </c>
      <c r="I49" s="10"/>
      <c r="J49" s="10">
        <v>11907831</v>
      </c>
      <c r="K49" s="10"/>
      <c r="L49" s="10">
        <v>6578384</v>
      </c>
      <c r="M49" s="10"/>
      <c r="N49" s="10">
        <v>18486215</v>
      </c>
      <c r="O49" s="10"/>
    </row>
    <row r="50" spans="1:15" ht="12.75" customHeight="1" x14ac:dyDescent="0.2">
      <c r="A50" s="59">
        <v>1997</v>
      </c>
      <c r="B50" s="10">
        <v>104669</v>
      </c>
      <c r="C50" s="2"/>
      <c r="D50" s="10">
        <v>177628</v>
      </c>
      <c r="E50" s="10"/>
      <c r="F50" s="10">
        <v>182782</v>
      </c>
      <c r="G50" s="10"/>
      <c r="H50" s="10">
        <v>465079</v>
      </c>
      <c r="I50" s="10"/>
      <c r="J50" s="10">
        <v>13308231</v>
      </c>
      <c r="K50" s="10"/>
      <c r="L50" s="10">
        <v>6793924</v>
      </c>
      <c r="M50" s="10"/>
      <c r="N50" s="10">
        <v>20102155</v>
      </c>
      <c r="O50" s="10"/>
    </row>
    <row r="51" spans="1:15" ht="12.75" customHeight="1" x14ac:dyDescent="0.2">
      <c r="A51" s="59">
        <v>1998</v>
      </c>
      <c r="B51" s="10">
        <v>113634</v>
      </c>
      <c r="C51" s="2"/>
      <c r="D51" s="10">
        <v>181611</v>
      </c>
      <c r="E51" s="10"/>
      <c r="F51" s="10">
        <v>173394</v>
      </c>
      <c r="G51" s="10"/>
      <c r="H51" s="10">
        <v>468639</v>
      </c>
      <c r="I51" s="10"/>
      <c r="J51" s="10">
        <v>14493805</v>
      </c>
      <c r="K51" s="10"/>
      <c r="L51" s="10">
        <v>7229241</v>
      </c>
      <c r="M51" s="10"/>
      <c r="N51" s="10">
        <v>21723046</v>
      </c>
      <c r="O51" s="10"/>
    </row>
    <row r="52" spans="1:15" ht="12.75" customHeight="1" x14ac:dyDescent="0.2">
      <c r="A52" s="59">
        <v>1999</v>
      </c>
      <c r="B52" s="10">
        <v>123954</v>
      </c>
      <c r="C52" s="2"/>
      <c r="D52" s="10">
        <v>182747</v>
      </c>
      <c r="E52" s="10"/>
      <c r="F52" s="10">
        <v>188017</v>
      </c>
      <c r="G52" s="10"/>
      <c r="H52" s="10">
        <v>494718</v>
      </c>
      <c r="I52" s="10"/>
      <c r="J52" s="10">
        <v>15344808</v>
      </c>
      <c r="K52" s="10"/>
      <c r="L52" s="10">
        <v>7613339</v>
      </c>
      <c r="M52" s="10"/>
      <c r="N52" s="10">
        <v>22958147</v>
      </c>
      <c r="O52" s="10"/>
    </row>
    <row r="53" spans="1:15" ht="12.75" customHeight="1" x14ac:dyDescent="0.2">
      <c r="A53" s="59">
        <v>2000</v>
      </c>
      <c r="B53" s="10">
        <v>129604</v>
      </c>
      <c r="C53" s="2"/>
      <c r="D53" s="10">
        <v>177579</v>
      </c>
      <c r="E53" s="11"/>
      <c r="F53" s="10">
        <v>187681</v>
      </c>
      <c r="G53" s="10"/>
      <c r="H53" s="10">
        <v>494864</v>
      </c>
      <c r="I53" s="10"/>
      <c r="J53" s="10">
        <v>16547479</v>
      </c>
      <c r="K53" s="11"/>
      <c r="L53" s="10">
        <v>7943258</v>
      </c>
      <c r="M53" s="10"/>
      <c r="N53" s="10">
        <v>24490737</v>
      </c>
      <c r="O53" s="10"/>
    </row>
    <row r="54" spans="1:15" ht="12.75" customHeight="1" x14ac:dyDescent="0.2">
      <c r="A54" s="59">
        <v>2001</v>
      </c>
      <c r="B54" s="10">
        <v>127281</v>
      </c>
      <c r="C54" s="2"/>
      <c r="D54" s="10">
        <v>170342</v>
      </c>
      <c r="E54" s="10"/>
      <c r="F54" s="10">
        <v>195777</v>
      </c>
      <c r="G54" s="10"/>
      <c r="H54" s="10">
        <v>493400</v>
      </c>
      <c r="I54" s="10"/>
      <c r="J54" s="10">
        <v>16441267</v>
      </c>
      <c r="K54" s="10"/>
      <c r="L54" s="10">
        <v>7846138</v>
      </c>
      <c r="M54" s="10"/>
      <c r="N54" s="10">
        <v>24287405</v>
      </c>
      <c r="O54" s="10"/>
    </row>
    <row r="55" spans="1:15" ht="12.75" customHeight="1" x14ac:dyDescent="0.2">
      <c r="A55" s="59">
        <v>2002</v>
      </c>
      <c r="B55" s="10">
        <v>112819</v>
      </c>
      <c r="C55" s="2"/>
      <c r="D55" s="10">
        <v>158440</v>
      </c>
      <c r="E55" s="10"/>
      <c r="F55" s="10">
        <v>187277</v>
      </c>
      <c r="G55" s="12"/>
      <c r="H55" s="10">
        <v>458536</v>
      </c>
      <c r="I55" s="12"/>
      <c r="J55" s="10">
        <v>15263430</v>
      </c>
      <c r="K55" s="10"/>
      <c r="L55" s="10">
        <v>7198525</v>
      </c>
      <c r="M55" s="10"/>
      <c r="N55" s="10">
        <v>22461955</v>
      </c>
      <c r="O55" s="10"/>
    </row>
    <row r="56" spans="1:15" ht="12.75" customHeight="1" x14ac:dyDescent="0.2">
      <c r="A56" s="59">
        <v>2003</v>
      </c>
      <c r="B56" s="10">
        <v>107354</v>
      </c>
      <c r="C56" s="10"/>
      <c r="D56" s="10">
        <v>150486</v>
      </c>
      <c r="E56" s="10"/>
      <c r="F56" s="10">
        <v>170673</v>
      </c>
      <c r="G56" s="11"/>
      <c r="H56" s="10">
        <v>428513</v>
      </c>
      <c r="I56" s="11"/>
      <c r="J56" s="10">
        <v>15015982</v>
      </c>
      <c r="K56" s="10"/>
      <c r="L56" s="10">
        <v>6685968</v>
      </c>
      <c r="M56" s="11"/>
      <c r="N56" s="10">
        <v>21701950</v>
      </c>
      <c r="O56" s="10"/>
    </row>
    <row r="57" spans="1:15" ht="12.75" customHeight="1" x14ac:dyDescent="0.2">
      <c r="A57" s="59">
        <v>2004</v>
      </c>
      <c r="B57" s="10">
        <v>114743</v>
      </c>
      <c r="C57" s="10"/>
      <c r="D57" s="10">
        <v>152011</v>
      </c>
      <c r="E57" s="10"/>
      <c r="F57" s="10">
        <v>174667</v>
      </c>
      <c r="G57" s="12"/>
      <c r="H57" s="10">
        <v>441421</v>
      </c>
      <c r="I57" s="10"/>
      <c r="J57" s="10">
        <v>16617472</v>
      </c>
      <c r="K57" s="10"/>
      <c r="L57" s="10">
        <v>6851650</v>
      </c>
      <c r="M57" s="10"/>
      <c r="N57" s="10">
        <v>23469122</v>
      </c>
      <c r="O57" s="10"/>
    </row>
    <row r="58" spans="1:15" ht="12.75" customHeight="1" x14ac:dyDescent="0.2">
      <c r="A58" s="59">
        <v>2005</v>
      </c>
      <c r="B58" s="10">
        <v>112879</v>
      </c>
      <c r="C58" s="10"/>
      <c r="D58" s="10">
        <v>145438</v>
      </c>
      <c r="E58" s="10"/>
      <c r="F58" s="10">
        <v>162238</v>
      </c>
      <c r="G58" s="60"/>
      <c r="H58" s="10">
        <v>420555</v>
      </c>
      <c r="I58" s="60"/>
      <c r="J58" s="10">
        <v>17759739</v>
      </c>
      <c r="K58" s="61"/>
      <c r="L58" s="10">
        <v>7159869</v>
      </c>
      <c r="M58" s="61"/>
      <c r="N58" s="10">
        <f>J58+L58</f>
        <v>24919608</v>
      </c>
      <c r="O58" s="61"/>
    </row>
    <row r="59" spans="1:15" ht="12.75" customHeight="1" x14ac:dyDescent="0.2">
      <c r="A59" s="59">
        <v>2006</v>
      </c>
      <c r="B59" s="10">
        <v>113623</v>
      </c>
      <c r="C59" s="10"/>
      <c r="D59" s="10">
        <v>140419</v>
      </c>
      <c r="E59" s="10"/>
      <c r="F59" s="10">
        <v>136895</v>
      </c>
      <c r="G59" s="10"/>
      <c r="H59" s="10">
        <v>390937</v>
      </c>
      <c r="I59" s="10"/>
      <c r="J59" s="10">
        <v>18898064</v>
      </c>
      <c r="K59" s="61"/>
      <c r="L59" s="10">
        <v>7042645</v>
      </c>
      <c r="M59" s="61"/>
      <c r="N59" s="10">
        <f t="shared" ref="N59:N75" si="0">J59+L59</f>
        <v>25940709</v>
      </c>
      <c r="O59" s="61"/>
    </row>
    <row r="60" spans="1:15" ht="12.75" customHeight="1" x14ac:dyDescent="0.2">
      <c r="A60" s="59">
        <v>2007</v>
      </c>
      <c r="B60" s="10">
        <v>115264</v>
      </c>
      <c r="C60" s="10"/>
      <c r="D60" s="10">
        <v>136173</v>
      </c>
      <c r="E60" s="10"/>
      <c r="F60" s="10">
        <v>140999</v>
      </c>
      <c r="G60" s="10"/>
      <c r="H60" s="10">
        <v>392436</v>
      </c>
      <c r="I60" s="10"/>
      <c r="J60" s="10">
        <v>20284757</v>
      </c>
      <c r="K60" s="61"/>
      <c r="L60" s="10">
        <v>6928069</v>
      </c>
      <c r="M60" s="61"/>
      <c r="N60" s="10">
        <f t="shared" si="0"/>
        <v>27212826</v>
      </c>
      <c r="O60" s="61"/>
    </row>
    <row r="61" spans="1:15" ht="12.75" customHeight="1" x14ac:dyDescent="0.2">
      <c r="A61" s="59">
        <v>2008</v>
      </c>
      <c r="B61" s="10">
        <v>121680</v>
      </c>
      <c r="C61" s="10"/>
      <c r="D61" s="10">
        <v>134924</v>
      </c>
      <c r="E61" s="10"/>
      <c r="F61" s="10">
        <v>136306</v>
      </c>
      <c r="G61" s="10"/>
      <c r="H61" s="10">
        <v>392910</v>
      </c>
      <c r="I61" s="10"/>
      <c r="J61" s="10">
        <v>21336629</v>
      </c>
      <c r="K61" s="61"/>
      <c r="L61" s="10">
        <v>6776398</v>
      </c>
      <c r="M61" s="61"/>
      <c r="N61" s="10">
        <f t="shared" si="0"/>
        <v>28113027</v>
      </c>
      <c r="O61" s="61"/>
    </row>
    <row r="62" spans="1:15" ht="12.75" customHeight="1" x14ac:dyDescent="0.2">
      <c r="A62" s="59">
        <v>2009</v>
      </c>
      <c r="B62" s="10">
        <v>107567</v>
      </c>
      <c r="C62" s="10"/>
      <c r="D62" s="10">
        <v>127524</v>
      </c>
      <c r="E62" s="10"/>
      <c r="F62" s="10">
        <v>137295</v>
      </c>
      <c r="G62" s="10"/>
      <c r="H62" s="10">
        <v>372386</v>
      </c>
      <c r="I62" s="10"/>
      <c r="J62" s="10">
        <v>19477678</v>
      </c>
      <c r="K62" s="61"/>
      <c r="L62" s="10">
        <v>6003017</v>
      </c>
      <c r="M62" s="61"/>
      <c r="N62" s="10">
        <f t="shared" si="0"/>
        <v>25480695</v>
      </c>
      <c r="O62" s="61"/>
    </row>
    <row r="63" spans="1:15" ht="12.75" customHeight="1" x14ac:dyDescent="0.2">
      <c r="A63" s="59">
        <v>2010</v>
      </c>
      <c r="B63" s="10">
        <v>112081</v>
      </c>
      <c r="C63" s="10"/>
      <c r="D63" s="10">
        <v>125341</v>
      </c>
      <c r="E63" s="10"/>
      <c r="F63" s="10">
        <v>132451</v>
      </c>
      <c r="G63" s="10"/>
      <c r="H63" s="10">
        <v>369873</v>
      </c>
      <c r="I63" s="10"/>
      <c r="J63" s="10">
        <v>20795803</v>
      </c>
      <c r="K63" s="61"/>
      <c r="L63" s="10">
        <v>6155240</v>
      </c>
      <c r="M63" s="61"/>
      <c r="N63" s="10">
        <f t="shared" si="0"/>
        <v>26951043</v>
      </c>
      <c r="O63" s="61"/>
    </row>
    <row r="64" spans="1:15" ht="12.75" customHeight="1" x14ac:dyDescent="0.2">
      <c r="A64" s="59">
        <v>2011</v>
      </c>
      <c r="B64" s="10">
        <v>122391</v>
      </c>
      <c r="C64" s="10"/>
      <c r="D64" s="10">
        <v>136149</v>
      </c>
      <c r="E64" s="10"/>
      <c r="F64" s="10">
        <v>126591</v>
      </c>
      <c r="G64" s="10"/>
      <c r="H64" s="10">
        <v>385131</v>
      </c>
      <c r="I64" s="10"/>
      <c r="J64" s="10">
        <v>23103783</v>
      </c>
      <c r="K64" s="61"/>
      <c r="L64" s="10">
        <v>6984468</v>
      </c>
      <c r="M64" s="61"/>
      <c r="N64" s="10">
        <f t="shared" si="0"/>
        <v>30088251</v>
      </c>
      <c r="O64" s="61"/>
    </row>
    <row r="65" spans="1:18" ht="12.75" customHeight="1" x14ac:dyDescent="0.2">
      <c r="A65" s="59">
        <v>2012</v>
      </c>
      <c r="B65" s="10">
        <v>119192</v>
      </c>
      <c r="C65" s="2"/>
      <c r="D65" s="10">
        <v>130418</v>
      </c>
      <c r="E65" s="2"/>
      <c r="F65" s="10">
        <v>118548</v>
      </c>
      <c r="G65" s="10"/>
      <c r="H65" s="10">
        <v>368158</v>
      </c>
      <c r="I65" s="10"/>
      <c r="J65" s="10">
        <v>23665742</v>
      </c>
      <c r="K65" s="61"/>
      <c r="L65" s="10">
        <v>7064466</v>
      </c>
      <c r="M65" s="61"/>
      <c r="N65" s="10">
        <f t="shared" si="0"/>
        <v>30730208</v>
      </c>
      <c r="O65" s="61"/>
    </row>
    <row r="66" spans="1:18" ht="12.75" customHeight="1" x14ac:dyDescent="0.2">
      <c r="A66" s="59">
        <v>2013</v>
      </c>
      <c r="B66" s="10">
        <v>121711</v>
      </c>
      <c r="C66" s="10"/>
      <c r="D66" s="10">
        <v>130144</v>
      </c>
      <c r="E66" s="10"/>
      <c r="F66" s="10">
        <v>120146</v>
      </c>
      <c r="G66" s="10"/>
      <c r="H66" s="10">
        <v>372001</v>
      </c>
      <c r="I66" s="10"/>
      <c r="J66" s="10">
        <v>24755988</v>
      </c>
      <c r="K66" s="61"/>
      <c r="L66" s="10">
        <v>7112632</v>
      </c>
      <c r="M66" s="61"/>
      <c r="N66" s="10">
        <f t="shared" si="0"/>
        <v>31868620</v>
      </c>
      <c r="O66" s="61"/>
    </row>
    <row r="67" spans="1:18" ht="12.75" customHeight="1" x14ac:dyDescent="0.2">
      <c r="A67" s="59">
        <v>2014</v>
      </c>
      <c r="B67" s="10">
        <v>123215</v>
      </c>
      <c r="C67" s="10"/>
      <c r="D67" s="10">
        <v>129338</v>
      </c>
      <c r="E67" s="10"/>
      <c r="F67" s="10">
        <v>109801</v>
      </c>
      <c r="G67" s="10"/>
      <c r="H67" s="10">
        <v>362354</v>
      </c>
      <c r="I67" s="10"/>
      <c r="J67" s="10">
        <v>25825495</v>
      </c>
      <c r="K67" s="61"/>
      <c r="L67" s="10">
        <v>7406377</v>
      </c>
      <c r="M67" s="61"/>
      <c r="N67" s="10">
        <f t="shared" si="0"/>
        <v>33231872</v>
      </c>
      <c r="O67" s="61"/>
    </row>
    <row r="68" spans="1:18" ht="12.75" customHeight="1" x14ac:dyDescent="0.2">
      <c r="A68" s="59">
        <v>2015</v>
      </c>
      <c r="B68" s="10">
        <v>125126</v>
      </c>
      <c r="C68" s="10"/>
      <c r="D68" s="10">
        <v>126205</v>
      </c>
      <c r="E68" s="10"/>
      <c r="F68" s="10">
        <v>106981</v>
      </c>
      <c r="G68" s="10"/>
      <c r="H68" s="10">
        <v>358312</v>
      </c>
      <c r="I68" s="10"/>
      <c r="J68" s="10">
        <v>26985977</v>
      </c>
      <c r="K68" s="61"/>
      <c r="L68" s="10">
        <v>7485169</v>
      </c>
      <c r="M68" s="61"/>
      <c r="N68" s="10">
        <f t="shared" si="0"/>
        <v>34471146</v>
      </c>
      <c r="O68" s="61"/>
    </row>
    <row r="69" spans="1:18" ht="12.75" customHeight="1" x14ac:dyDescent="0.2">
      <c r="A69" s="59">
        <v>2016</v>
      </c>
      <c r="B69" s="10">
        <v>129644</v>
      </c>
      <c r="C69" s="10"/>
      <c r="D69" s="10">
        <v>128683</v>
      </c>
      <c r="E69" s="10"/>
      <c r="F69" s="10">
        <v>109147</v>
      </c>
      <c r="G69" s="10"/>
      <c r="H69" s="10">
        <v>367474</v>
      </c>
      <c r="I69" s="10"/>
      <c r="J69" s="10">
        <v>28660054</v>
      </c>
      <c r="K69" s="61"/>
      <c r="L69" s="10">
        <v>7733744</v>
      </c>
      <c r="M69" s="61"/>
      <c r="N69" s="10">
        <f t="shared" si="0"/>
        <v>36393798</v>
      </c>
      <c r="O69" s="61"/>
    </row>
    <row r="70" spans="1:18" ht="12.75" customHeight="1" x14ac:dyDescent="0.2">
      <c r="A70" s="59">
        <v>2017</v>
      </c>
      <c r="B70" s="10">
        <v>136935</v>
      </c>
      <c r="C70" s="10"/>
      <c r="D70" s="10">
        <v>129656</v>
      </c>
      <c r="E70" s="113"/>
      <c r="F70" s="10">
        <v>101969</v>
      </c>
      <c r="G70" s="113"/>
      <c r="H70" s="10">
        <v>368560</v>
      </c>
      <c r="I70" s="113"/>
      <c r="J70" s="10">
        <v>30935545</v>
      </c>
      <c r="K70" s="61"/>
      <c r="L70" s="10">
        <v>7949218</v>
      </c>
      <c r="M70" s="61"/>
      <c r="N70" s="10">
        <f t="shared" si="0"/>
        <v>38884763</v>
      </c>
      <c r="O70" s="61"/>
    </row>
    <row r="71" spans="1:18" ht="12.75" customHeight="1" x14ac:dyDescent="0.2">
      <c r="A71" s="59">
        <v>2018</v>
      </c>
      <c r="B71" s="10">
        <v>138896</v>
      </c>
      <c r="C71" s="10"/>
      <c r="D71" s="10">
        <v>120314</v>
      </c>
      <c r="E71" s="10"/>
      <c r="F71" s="10">
        <v>98941</v>
      </c>
      <c r="G71" s="10"/>
      <c r="H71" s="10">
        <v>358151</v>
      </c>
      <c r="I71" s="10"/>
      <c r="J71" s="10">
        <v>31652416</v>
      </c>
      <c r="K71" s="61"/>
      <c r="L71" s="10">
        <v>7661497</v>
      </c>
      <c r="M71" s="61"/>
      <c r="N71" s="10">
        <f t="shared" si="0"/>
        <v>39313913</v>
      </c>
      <c r="O71" s="61"/>
    </row>
    <row r="72" spans="1:18" ht="12.75" customHeight="1" x14ac:dyDescent="0.2">
      <c r="A72" s="59">
        <v>2019</v>
      </c>
      <c r="B72" s="10">
        <v>133082</v>
      </c>
      <c r="C72" s="10"/>
      <c r="D72" s="10">
        <v>108551</v>
      </c>
      <c r="E72" s="10"/>
      <c r="F72" s="10">
        <v>87103</v>
      </c>
      <c r="G72" s="10"/>
      <c r="H72" s="10">
        <f>B72+D72+F72</f>
        <v>328736</v>
      </c>
      <c r="I72" s="10"/>
      <c r="J72" s="10">
        <v>30953016</v>
      </c>
      <c r="K72" s="61"/>
      <c r="L72" s="10">
        <v>6975869</v>
      </c>
      <c r="M72" s="61"/>
      <c r="N72" s="10">
        <f t="shared" si="0"/>
        <v>37928885</v>
      </c>
      <c r="O72" s="61"/>
      <c r="R72" s="31"/>
    </row>
    <row r="73" spans="1:18" ht="12.75" customHeight="1" x14ac:dyDescent="0.2">
      <c r="A73" s="59">
        <v>2020</v>
      </c>
      <c r="B73" s="10">
        <v>45838</v>
      </c>
      <c r="C73" s="10"/>
      <c r="D73" s="10">
        <v>44832</v>
      </c>
      <c r="E73" s="10"/>
      <c r="F73" s="10">
        <v>80980</v>
      </c>
      <c r="G73" s="10"/>
      <c r="H73" s="10">
        <f>B73+D73+F73</f>
        <v>171650</v>
      </c>
      <c r="I73" s="10"/>
      <c r="J73" s="10">
        <v>7393523</v>
      </c>
      <c r="K73" s="61"/>
      <c r="L73" s="10">
        <v>2034616</v>
      </c>
      <c r="M73" s="61"/>
      <c r="N73" s="10">
        <f t="shared" si="0"/>
        <v>9428139</v>
      </c>
      <c r="O73" s="61"/>
      <c r="R73" s="31"/>
    </row>
    <row r="74" spans="1:18" ht="12.75" customHeight="1" x14ac:dyDescent="0.2">
      <c r="A74" s="59">
        <v>2021</v>
      </c>
      <c r="B74" s="31">
        <v>49718</v>
      </c>
      <c r="C74" s="10"/>
      <c r="D74" s="31">
        <v>47191</v>
      </c>
      <c r="E74" s="10"/>
      <c r="F74" s="31">
        <v>84873</v>
      </c>
      <c r="G74" s="10"/>
      <c r="H74" s="10">
        <f>B74+D74+F74</f>
        <v>181782</v>
      </c>
      <c r="I74" s="10"/>
      <c r="J74" s="31">
        <v>8659124</v>
      </c>
      <c r="K74" s="190"/>
      <c r="L74" s="31">
        <v>2212138</v>
      </c>
      <c r="M74" s="61"/>
      <c r="N74" s="10">
        <f t="shared" si="0"/>
        <v>10871262</v>
      </c>
      <c r="O74" s="61"/>
      <c r="R74" s="31"/>
    </row>
    <row r="75" spans="1:18" ht="12.75" customHeight="1" x14ac:dyDescent="0.2">
      <c r="A75" s="62">
        <v>2022</v>
      </c>
      <c r="B75" s="100">
        <v>91603</v>
      </c>
      <c r="C75" s="13"/>
      <c r="D75" s="100">
        <v>74665</v>
      </c>
      <c r="E75" s="13"/>
      <c r="F75" s="100">
        <v>70186</v>
      </c>
      <c r="G75" s="13"/>
      <c r="H75" s="13">
        <f>B75+D75+F75</f>
        <v>236454</v>
      </c>
      <c r="I75" s="13"/>
      <c r="J75" s="100">
        <v>21091714</v>
      </c>
      <c r="K75" s="210"/>
      <c r="L75" s="100">
        <v>4199188</v>
      </c>
      <c r="M75" s="74"/>
      <c r="N75" s="13">
        <f t="shared" si="0"/>
        <v>25290902</v>
      </c>
      <c r="O75" s="61"/>
      <c r="R75" s="31"/>
    </row>
    <row r="76" spans="1:18" ht="12.75" customHeight="1" x14ac:dyDescent="0.2">
      <c r="A76" s="59"/>
      <c r="B76" s="44"/>
      <c r="C76" s="10"/>
      <c r="D76" s="44"/>
      <c r="E76" s="10"/>
      <c r="F76" s="10"/>
      <c r="G76" s="10"/>
      <c r="H76" s="10"/>
      <c r="I76" s="10"/>
      <c r="J76" s="10"/>
      <c r="K76" s="10"/>
      <c r="L76" s="10"/>
      <c r="M76" s="10"/>
      <c r="N76" s="273"/>
      <c r="O76" s="10"/>
    </row>
    <row r="77" spans="1:18" ht="12.75" customHeight="1" x14ac:dyDescent="0.2">
      <c r="A77" s="59" t="s">
        <v>564</v>
      </c>
      <c r="B77" s="2"/>
      <c r="C77" s="2"/>
      <c r="D77" s="2"/>
      <c r="E77" s="2"/>
      <c r="F77" s="2"/>
      <c r="G77" s="2"/>
      <c r="H77" s="2"/>
      <c r="I77" s="2"/>
      <c r="J77" s="2"/>
      <c r="K77" s="2"/>
      <c r="L77" s="2"/>
      <c r="M77" s="2"/>
      <c r="N77" s="2"/>
      <c r="O77" s="2"/>
    </row>
    <row r="78" spans="1:18" ht="12.75" customHeight="1" x14ac:dyDescent="0.2">
      <c r="A78" s="111" t="s">
        <v>565</v>
      </c>
    </row>
    <row r="79" spans="1:18" ht="12.75" customHeight="1" x14ac:dyDescent="0.2">
      <c r="A79" s="11" t="s">
        <v>344</v>
      </c>
      <c r="B79" s="10"/>
      <c r="C79" s="2"/>
      <c r="D79" s="2"/>
      <c r="E79" s="2"/>
      <c r="F79" s="2"/>
      <c r="G79" s="2"/>
      <c r="H79" s="2"/>
      <c r="I79" s="2"/>
      <c r="J79" s="2"/>
      <c r="K79" s="2"/>
      <c r="L79" s="2"/>
      <c r="M79" s="2"/>
      <c r="N79" s="2"/>
      <c r="O79" s="2"/>
    </row>
    <row r="80" spans="1:18" ht="12.75" customHeight="1" x14ac:dyDescent="0.2">
      <c r="A80" s="111" t="s">
        <v>345</v>
      </c>
      <c r="B80" s="2"/>
      <c r="C80" s="2"/>
      <c r="D80" s="2"/>
      <c r="E80" s="2"/>
      <c r="F80" s="2"/>
      <c r="G80" s="2"/>
      <c r="H80" s="2"/>
      <c r="I80" s="2"/>
      <c r="J80" s="2"/>
      <c r="K80" s="2"/>
      <c r="L80" s="2"/>
      <c r="M80" s="2"/>
      <c r="N80" s="2"/>
      <c r="O80" s="2"/>
    </row>
    <row r="81" spans="1:15" ht="12.75" customHeight="1" x14ac:dyDescent="0.2">
      <c r="A81" s="2" t="s">
        <v>375</v>
      </c>
      <c r="B81" s="10"/>
      <c r="C81" s="2"/>
      <c r="D81" s="2"/>
      <c r="E81" s="2"/>
      <c r="F81" s="2"/>
      <c r="G81" s="2"/>
      <c r="H81" s="2"/>
      <c r="I81" s="2"/>
      <c r="J81" s="2"/>
      <c r="K81" s="2"/>
      <c r="L81" s="2"/>
      <c r="M81" s="2"/>
      <c r="N81" s="2"/>
      <c r="O81" s="2"/>
    </row>
    <row r="82" spans="1:15" ht="12.75" customHeight="1" x14ac:dyDescent="0.2">
      <c r="A82" s="111" t="s">
        <v>17</v>
      </c>
      <c r="B82" s="2"/>
      <c r="C82" s="2"/>
      <c r="D82" s="2"/>
      <c r="E82" s="2"/>
      <c r="F82" s="2"/>
      <c r="G82" s="2"/>
      <c r="H82" s="2"/>
      <c r="I82" s="2"/>
      <c r="J82" s="2"/>
      <c r="K82" s="2"/>
      <c r="L82" s="2"/>
      <c r="M82" s="2"/>
      <c r="N82" s="2"/>
      <c r="O82" s="2"/>
    </row>
    <row r="85" spans="1:15" ht="12" customHeight="1" x14ac:dyDescent="0.2">
      <c r="A85" s="36"/>
    </row>
    <row r="87" spans="1:15" x14ac:dyDescent="0.2">
      <c r="J87" s="31"/>
    </row>
    <row r="88" spans="1:15" x14ac:dyDescent="0.2">
      <c r="B88" s="31"/>
      <c r="C88" s="31"/>
      <c r="D88" s="31"/>
      <c r="E88" s="31"/>
      <c r="F88" s="31"/>
      <c r="G88" s="31"/>
      <c r="H88" s="31"/>
      <c r="I88" s="31"/>
      <c r="J88" s="31"/>
      <c r="K88" s="31"/>
      <c r="L88" s="31"/>
      <c r="M88" s="31"/>
      <c r="N88" s="31"/>
      <c r="O88" s="31"/>
    </row>
    <row r="89" spans="1:15" x14ac:dyDescent="0.2">
      <c r="B89" s="31"/>
      <c r="C89" s="31"/>
      <c r="D89" s="31"/>
      <c r="E89" s="31"/>
      <c r="F89" s="31"/>
      <c r="G89" s="31"/>
      <c r="H89" s="31"/>
      <c r="I89" s="31"/>
      <c r="J89" s="31"/>
      <c r="K89" s="31"/>
      <c r="L89" s="31"/>
      <c r="M89" s="31"/>
      <c r="N89" s="31"/>
      <c r="O89" s="31"/>
    </row>
    <row r="90" spans="1:15" x14ac:dyDescent="0.2">
      <c r="B90" s="31"/>
      <c r="C90" s="31"/>
      <c r="D90" s="31"/>
      <c r="E90" s="31"/>
      <c r="F90" s="31"/>
      <c r="G90" s="31"/>
      <c r="H90" s="31"/>
      <c r="I90" s="31"/>
      <c r="J90" s="31"/>
      <c r="K90" s="31"/>
      <c r="L90" s="31"/>
      <c r="M90" s="31"/>
      <c r="N90" s="31"/>
      <c r="O90" s="31"/>
    </row>
    <row r="91" spans="1:15" x14ac:dyDescent="0.2">
      <c r="B91" s="31"/>
      <c r="C91" s="31"/>
      <c r="D91" s="31"/>
      <c r="E91" s="31"/>
      <c r="F91" s="31"/>
      <c r="G91" s="31"/>
      <c r="H91" s="31"/>
      <c r="I91" s="31"/>
      <c r="J91" s="31"/>
      <c r="K91" s="31"/>
      <c r="L91" s="31"/>
      <c r="M91" s="31"/>
      <c r="N91" s="31"/>
      <c r="O91" s="31"/>
    </row>
    <row r="92" spans="1:15" x14ac:dyDescent="0.2">
      <c r="B92" s="31"/>
      <c r="C92" s="31"/>
      <c r="D92" s="31"/>
      <c r="E92" s="31"/>
      <c r="F92" s="31"/>
      <c r="G92" s="31"/>
      <c r="H92" s="31"/>
      <c r="I92" s="31"/>
      <c r="J92" s="31"/>
      <c r="K92" s="31"/>
      <c r="L92" s="31"/>
      <c r="M92" s="31"/>
      <c r="N92" s="31"/>
      <c r="O92" s="31"/>
    </row>
    <row r="93" spans="1:15" x14ac:dyDescent="0.2">
      <c r="B93" s="31"/>
      <c r="C93" s="31"/>
      <c r="D93" s="31"/>
      <c r="E93" s="31"/>
      <c r="F93" s="31"/>
      <c r="G93" s="31"/>
      <c r="H93" s="31"/>
      <c r="I93" s="31"/>
      <c r="J93" s="31"/>
      <c r="K93" s="31"/>
      <c r="L93" s="31"/>
      <c r="M93" s="31"/>
      <c r="N93" s="31"/>
      <c r="O93" s="31"/>
    </row>
  </sheetData>
  <pageMargins left="0.75" right="0.75" top="1" bottom="1" header="0.5" footer="0.5"/>
  <pageSetup paperSize="9" scale="6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08"/>
  <sheetViews>
    <sheetView showGridLines="0" zoomScaleNormal="100" zoomScaleSheetLayoutView="100" workbookViewId="0"/>
  </sheetViews>
  <sheetFormatPr defaultColWidth="9.109375" defaultRowHeight="11.4" x14ac:dyDescent="0.2"/>
  <cols>
    <col min="1" max="1" width="2.44140625" style="29" customWidth="1"/>
    <col min="2" max="2" width="1.5546875" style="29" customWidth="1"/>
    <col min="3" max="3" width="11.88671875" style="29" customWidth="1"/>
    <col min="4" max="4" width="4.109375" style="29" customWidth="1"/>
    <col min="5" max="5" width="4" style="29" customWidth="1"/>
    <col min="6" max="6" width="11.109375" style="29" bestFit="1" customWidth="1"/>
    <col min="7" max="7" width="1.88671875" style="29" customWidth="1"/>
    <col min="8" max="8" width="10.5546875" style="29" customWidth="1"/>
    <col min="9" max="9" width="7.44140625" style="29" bestFit="1" customWidth="1"/>
    <col min="10" max="10" width="7.44140625" style="29" customWidth="1"/>
    <col min="11" max="11" width="10.109375" style="29" customWidth="1"/>
    <col min="12" max="12" width="7.44140625" style="29" customWidth="1"/>
    <col min="13" max="13" width="9.88671875" style="29" customWidth="1"/>
    <col min="14" max="14" width="9.88671875" style="29" bestFit="1" customWidth="1"/>
    <col min="15" max="15" width="8.5546875" style="29" customWidth="1"/>
    <col min="16" max="16" width="0.88671875" style="29" customWidth="1"/>
    <col min="17" max="17" width="10.88671875" style="29" customWidth="1"/>
    <col min="18" max="16384" width="9.109375" style="29"/>
  </cols>
  <sheetData>
    <row r="1" spans="1:17" s="28" customFormat="1" ht="12.75" customHeight="1" x14ac:dyDescent="0.25">
      <c r="A1" s="1" t="s">
        <v>464</v>
      </c>
      <c r="B1" s="1"/>
      <c r="C1" s="1"/>
      <c r="D1" s="1" t="s">
        <v>689</v>
      </c>
      <c r="E1" s="1"/>
      <c r="F1" s="1"/>
      <c r="G1" s="1"/>
      <c r="H1" s="1"/>
      <c r="I1" s="1"/>
      <c r="J1" s="1"/>
      <c r="K1" s="1"/>
      <c r="L1" s="1"/>
      <c r="M1" s="1"/>
      <c r="N1" s="1"/>
      <c r="O1" s="1"/>
      <c r="P1" s="1"/>
      <c r="Q1" s="1"/>
    </row>
    <row r="2" spans="1:17" s="28" customFormat="1" ht="12.75" customHeight="1" x14ac:dyDescent="0.25">
      <c r="A2" s="3"/>
      <c r="B2" s="3"/>
      <c r="C2" s="3"/>
      <c r="D2" s="41" t="s">
        <v>547</v>
      </c>
      <c r="E2" s="3"/>
      <c r="F2" s="3"/>
      <c r="G2" s="3"/>
      <c r="H2" s="3"/>
      <c r="I2" s="3"/>
      <c r="J2" s="3"/>
      <c r="K2" s="3"/>
      <c r="L2" s="3"/>
      <c r="M2" s="3"/>
      <c r="N2" s="3"/>
      <c r="O2" s="3"/>
      <c r="P2" s="3"/>
      <c r="Q2" s="3"/>
    </row>
    <row r="3" spans="1:17" s="28" customFormat="1" ht="12.75" customHeight="1" x14ac:dyDescent="0.3">
      <c r="A3" s="3"/>
      <c r="B3" s="3"/>
      <c r="C3" s="3"/>
      <c r="D3" s="41" t="s">
        <v>690</v>
      </c>
      <c r="E3" s="3"/>
      <c r="F3" s="3"/>
      <c r="G3" s="3"/>
      <c r="H3" s="3"/>
      <c r="I3" s="3"/>
      <c r="J3" s="3"/>
      <c r="K3" s="3"/>
      <c r="L3" s="3"/>
      <c r="M3" s="3"/>
      <c r="N3" s="3"/>
      <c r="O3" s="3"/>
      <c r="P3" s="3"/>
      <c r="Q3" s="3"/>
    </row>
    <row r="4" spans="1:17" ht="12.75" customHeight="1" x14ac:dyDescent="0.25">
      <c r="A4" s="8"/>
      <c r="B4" s="8"/>
      <c r="C4" s="8"/>
      <c r="D4" s="8"/>
      <c r="E4" s="8"/>
      <c r="F4" s="8"/>
      <c r="G4" s="8"/>
      <c r="H4" s="8"/>
      <c r="I4" s="8"/>
      <c r="J4" s="8"/>
      <c r="K4" s="8"/>
      <c r="L4" s="8"/>
      <c r="M4" s="8"/>
      <c r="N4" s="8"/>
      <c r="O4" s="8"/>
      <c r="P4" s="8"/>
      <c r="Q4" s="8"/>
    </row>
    <row r="5" spans="1:17" ht="12.75" customHeight="1" x14ac:dyDescent="0.2">
      <c r="A5" s="2" t="s">
        <v>18</v>
      </c>
      <c r="B5" s="2"/>
      <c r="C5" s="2"/>
      <c r="D5" s="2"/>
      <c r="E5" s="2"/>
      <c r="F5" s="2" t="s">
        <v>19</v>
      </c>
      <c r="G5" s="2"/>
      <c r="H5" s="2"/>
      <c r="I5" s="2" t="s">
        <v>19</v>
      </c>
      <c r="J5" s="2"/>
      <c r="K5" s="2" t="s">
        <v>4</v>
      </c>
      <c r="L5" s="2"/>
      <c r="M5" s="2"/>
      <c r="N5" s="2"/>
      <c r="O5" s="2" t="s">
        <v>20</v>
      </c>
      <c r="P5" s="2"/>
      <c r="Q5" s="2" t="s">
        <v>21</v>
      </c>
    </row>
    <row r="6" spans="1:17" ht="12.75" customHeight="1" x14ac:dyDescent="0.2">
      <c r="A6" s="37" t="s">
        <v>22</v>
      </c>
      <c r="B6" s="2"/>
      <c r="C6" s="2"/>
      <c r="D6" s="2"/>
      <c r="E6" s="2"/>
      <c r="F6" s="37" t="s">
        <v>9</v>
      </c>
      <c r="G6" s="2"/>
      <c r="H6" s="2"/>
      <c r="I6" s="37" t="s">
        <v>9</v>
      </c>
      <c r="J6" s="37"/>
      <c r="K6" s="37" t="s">
        <v>23</v>
      </c>
      <c r="L6" s="2"/>
      <c r="M6" s="2"/>
      <c r="N6" s="2"/>
      <c r="O6" s="37" t="s">
        <v>24</v>
      </c>
      <c r="P6" s="2"/>
      <c r="Q6" s="2" t="s">
        <v>66</v>
      </c>
    </row>
    <row r="7" spans="1:17" ht="12.75" customHeight="1" x14ac:dyDescent="0.2">
      <c r="A7" s="2"/>
      <c r="B7" s="2"/>
      <c r="C7" s="2"/>
      <c r="D7" s="2"/>
      <c r="E7" s="2"/>
      <c r="F7" s="2"/>
      <c r="G7" s="2"/>
      <c r="H7" s="2"/>
      <c r="I7" s="2"/>
      <c r="J7" s="2"/>
      <c r="K7" s="114" t="s">
        <v>25</v>
      </c>
      <c r="L7" s="9"/>
      <c r="M7" s="9"/>
      <c r="N7" s="2"/>
      <c r="O7" s="37" t="s">
        <v>26</v>
      </c>
      <c r="P7" s="2"/>
      <c r="Q7" s="2" t="s">
        <v>115</v>
      </c>
    </row>
    <row r="8" spans="1:17" ht="12.75" customHeight="1" x14ac:dyDescent="0.2">
      <c r="A8" s="2"/>
      <c r="B8" s="2"/>
      <c r="C8" s="2"/>
      <c r="D8" s="2"/>
      <c r="E8" s="2"/>
      <c r="F8" s="2"/>
      <c r="G8" s="2"/>
      <c r="H8" s="2"/>
      <c r="I8" s="2"/>
      <c r="J8" s="2"/>
      <c r="K8" s="2" t="s">
        <v>28</v>
      </c>
      <c r="L8" s="2"/>
      <c r="M8" s="2" t="s">
        <v>13</v>
      </c>
      <c r="N8" s="2"/>
      <c r="O8" s="2"/>
      <c r="P8" s="2"/>
      <c r="Q8" s="37" t="s">
        <v>27</v>
      </c>
    </row>
    <row r="9" spans="1:17" ht="12.75" customHeight="1" x14ac:dyDescent="0.2">
      <c r="A9" s="2"/>
      <c r="B9" s="2"/>
      <c r="C9" s="2"/>
      <c r="D9" s="2"/>
      <c r="E9" s="2"/>
      <c r="F9" s="2"/>
      <c r="G9" s="2"/>
      <c r="H9" s="2"/>
      <c r="I9" s="2"/>
      <c r="J9" s="2"/>
      <c r="K9" s="2" t="s">
        <v>29</v>
      </c>
      <c r="L9" s="2"/>
      <c r="M9" s="2" t="s">
        <v>29</v>
      </c>
      <c r="N9" s="2"/>
      <c r="O9" s="2"/>
      <c r="P9" s="2"/>
      <c r="Q9" s="37" t="s">
        <v>65</v>
      </c>
    </row>
    <row r="10" spans="1:17" ht="12.75" customHeight="1" x14ac:dyDescent="0.2">
      <c r="A10" s="2"/>
      <c r="B10" s="2"/>
      <c r="C10" s="2"/>
      <c r="D10" s="2"/>
      <c r="E10" s="2"/>
      <c r="F10" s="2"/>
      <c r="G10" s="2"/>
      <c r="H10" s="2"/>
      <c r="I10" s="2"/>
      <c r="J10" s="2"/>
      <c r="K10" s="37" t="s">
        <v>15</v>
      </c>
      <c r="L10" s="2"/>
      <c r="M10" s="37" t="s">
        <v>16</v>
      </c>
      <c r="N10" s="2"/>
      <c r="O10" s="2"/>
      <c r="P10" s="2"/>
      <c r="Q10" s="37" t="s">
        <v>386</v>
      </c>
    </row>
    <row r="11" spans="1:17" ht="12.75" customHeight="1" x14ac:dyDescent="0.2">
      <c r="A11" s="2"/>
      <c r="B11" s="2"/>
      <c r="C11" s="2"/>
      <c r="D11" s="2"/>
      <c r="E11" s="2"/>
      <c r="F11" s="9"/>
      <c r="G11" s="9"/>
      <c r="H11" s="9"/>
      <c r="I11" s="9"/>
      <c r="J11" s="9"/>
      <c r="K11" s="114" t="s">
        <v>10</v>
      </c>
      <c r="L11" s="9"/>
      <c r="M11" s="114" t="s">
        <v>10</v>
      </c>
      <c r="N11" s="9"/>
      <c r="O11" s="9"/>
      <c r="P11" s="9"/>
      <c r="Q11" s="9"/>
    </row>
    <row r="12" spans="1:17" ht="12.75" customHeight="1" x14ac:dyDescent="0.2">
      <c r="A12" s="9"/>
      <c r="B12" s="9"/>
      <c r="C12" s="9"/>
      <c r="D12" s="9"/>
      <c r="E12" s="9"/>
      <c r="F12" s="94">
        <v>2021</v>
      </c>
      <c r="G12" s="9"/>
      <c r="H12" s="9"/>
      <c r="I12" s="94">
        <v>2022</v>
      </c>
      <c r="J12" s="32"/>
      <c r="K12" s="94">
        <v>2022</v>
      </c>
      <c r="L12" s="9"/>
      <c r="M12" s="94">
        <v>2022</v>
      </c>
      <c r="N12" s="9"/>
      <c r="O12" s="94">
        <v>2022</v>
      </c>
      <c r="P12" s="9"/>
      <c r="Q12" s="94">
        <v>2022</v>
      </c>
    </row>
    <row r="13" spans="1:17" ht="12.75" customHeight="1" x14ac:dyDescent="0.2">
      <c r="A13" s="2"/>
      <c r="B13" s="2"/>
      <c r="C13" s="2"/>
      <c r="D13" s="2"/>
      <c r="E13" s="2"/>
      <c r="G13" s="2"/>
      <c r="H13" s="2"/>
      <c r="K13" s="2"/>
      <c r="L13" s="2"/>
      <c r="N13" s="2"/>
      <c r="O13" s="2"/>
      <c r="P13" s="2"/>
      <c r="Q13" s="2"/>
    </row>
    <row r="14" spans="1:17" ht="12.75" customHeight="1" x14ac:dyDescent="0.25">
      <c r="A14" s="2" t="s">
        <v>39</v>
      </c>
      <c r="B14" s="3"/>
      <c r="C14" s="2"/>
      <c r="D14" s="2"/>
      <c r="E14" s="2"/>
      <c r="F14" s="31">
        <v>890</v>
      </c>
      <c r="G14" s="10"/>
      <c r="H14" s="85"/>
      <c r="I14" s="31">
        <f>K14+M14+O14+Q14</f>
        <v>1575</v>
      </c>
      <c r="J14" s="31"/>
      <c r="K14" s="31">
        <v>192</v>
      </c>
      <c r="L14" s="97"/>
      <c r="M14" s="31">
        <v>1124</v>
      </c>
      <c r="N14" s="97"/>
      <c r="O14" s="31">
        <v>46</v>
      </c>
      <c r="P14" s="64"/>
      <c r="Q14" s="31">
        <v>213</v>
      </c>
    </row>
    <row r="15" spans="1:17" ht="12.75" customHeight="1" x14ac:dyDescent="0.25">
      <c r="A15" s="2" t="s">
        <v>40</v>
      </c>
      <c r="B15" s="3"/>
      <c r="C15" s="2"/>
      <c r="D15" s="2"/>
      <c r="E15" s="2"/>
      <c r="F15" s="31">
        <v>2247</v>
      </c>
      <c r="G15" s="10"/>
      <c r="H15" s="85"/>
      <c r="I15" s="31">
        <f t="shared" ref="I15:I52" si="0">K15+M15+O15+Q15</f>
        <v>2921</v>
      </c>
      <c r="J15" s="31"/>
      <c r="K15" s="31">
        <v>41</v>
      </c>
      <c r="L15" s="97"/>
      <c r="M15" s="31">
        <v>30</v>
      </c>
      <c r="N15" s="97"/>
      <c r="O15" s="31">
        <v>45</v>
      </c>
      <c r="P15" s="64"/>
      <c r="Q15" s="31">
        <v>2805</v>
      </c>
    </row>
    <row r="16" spans="1:17" ht="12.75" customHeight="1" x14ac:dyDescent="0.25">
      <c r="A16" s="2" t="s">
        <v>41</v>
      </c>
      <c r="B16" s="3"/>
      <c r="C16" s="2"/>
      <c r="D16" s="2"/>
      <c r="E16" s="2"/>
      <c r="F16" s="31">
        <v>1506</v>
      </c>
      <c r="G16" s="10"/>
      <c r="H16" s="85"/>
      <c r="I16" s="31">
        <f t="shared" si="0"/>
        <v>1637</v>
      </c>
      <c r="J16" s="31"/>
      <c r="K16" s="31">
        <v>7</v>
      </c>
      <c r="L16" s="97"/>
      <c r="M16" s="31">
        <v>1034</v>
      </c>
      <c r="N16" s="97"/>
      <c r="O16" s="31">
        <v>6</v>
      </c>
      <c r="P16" s="64"/>
      <c r="Q16" s="31">
        <v>590</v>
      </c>
    </row>
    <row r="17" spans="1:17" ht="12.75" customHeight="1" x14ac:dyDescent="0.2">
      <c r="A17" s="2" t="s">
        <v>105</v>
      </c>
      <c r="B17" s="2"/>
      <c r="C17" s="2"/>
      <c r="D17" s="2"/>
      <c r="E17" s="2"/>
      <c r="F17" s="31">
        <v>13678</v>
      </c>
      <c r="G17" s="10"/>
      <c r="H17" s="85"/>
      <c r="I17" s="31">
        <f t="shared" si="0"/>
        <v>23742</v>
      </c>
      <c r="J17" s="31"/>
      <c r="K17" s="31">
        <v>17149</v>
      </c>
      <c r="L17" s="97"/>
      <c r="M17" s="31">
        <v>4608</v>
      </c>
      <c r="N17" s="97"/>
      <c r="O17" s="31">
        <v>212</v>
      </c>
      <c r="P17" s="64"/>
      <c r="Q17" s="31">
        <v>1773</v>
      </c>
    </row>
    <row r="18" spans="1:17" ht="12.75" customHeight="1" x14ac:dyDescent="0.25">
      <c r="A18" s="2" t="s">
        <v>42</v>
      </c>
      <c r="B18" s="3"/>
      <c r="C18" s="2"/>
      <c r="D18" s="2"/>
      <c r="E18" s="2"/>
      <c r="F18" s="31">
        <v>266</v>
      </c>
      <c r="G18" s="10"/>
      <c r="H18" s="85"/>
      <c r="I18" s="31">
        <f t="shared" si="0"/>
        <v>663</v>
      </c>
      <c r="J18" s="31"/>
      <c r="K18" s="31">
        <v>1</v>
      </c>
      <c r="L18" s="97"/>
      <c r="M18" s="31">
        <v>578</v>
      </c>
      <c r="N18" s="97"/>
      <c r="O18" s="31">
        <v>18</v>
      </c>
      <c r="P18" s="64"/>
      <c r="Q18" s="31">
        <v>66</v>
      </c>
    </row>
    <row r="19" spans="1:17" ht="12.75" customHeight="1" x14ac:dyDescent="0.25">
      <c r="A19" s="2" t="s">
        <v>43</v>
      </c>
      <c r="B19" s="3"/>
      <c r="C19" s="2"/>
      <c r="D19" s="2"/>
      <c r="E19" s="2"/>
      <c r="F19" s="31">
        <v>4040</v>
      </c>
      <c r="G19" s="10"/>
      <c r="H19" s="85"/>
      <c r="I19" s="31">
        <f>K19+M19+Q19</f>
        <v>3117</v>
      </c>
      <c r="J19" s="31"/>
      <c r="K19" s="31">
        <v>38</v>
      </c>
      <c r="L19" s="97"/>
      <c r="M19" s="31">
        <v>838</v>
      </c>
      <c r="N19" s="97"/>
      <c r="O19" s="34" t="s">
        <v>596</v>
      </c>
      <c r="P19" s="64"/>
      <c r="Q19" s="31">
        <v>2241</v>
      </c>
    </row>
    <row r="20" spans="1:17" ht="12.75" customHeight="1" x14ac:dyDescent="0.25">
      <c r="A20" s="2" t="s">
        <v>111</v>
      </c>
      <c r="B20" s="3"/>
      <c r="C20" s="2"/>
      <c r="D20" s="2"/>
      <c r="E20" s="2"/>
      <c r="F20" s="31">
        <v>329</v>
      </c>
      <c r="G20" s="10"/>
      <c r="H20" s="85"/>
      <c r="I20" s="31">
        <f>M20+O20+Q20</f>
        <v>468</v>
      </c>
      <c r="J20" s="31"/>
      <c r="K20" s="34" t="s">
        <v>596</v>
      </c>
      <c r="L20" s="97"/>
      <c r="M20" s="31">
        <v>377</v>
      </c>
      <c r="N20" s="97"/>
      <c r="O20" s="31">
        <v>7</v>
      </c>
      <c r="P20" s="64"/>
      <c r="Q20" s="31">
        <v>84</v>
      </c>
    </row>
    <row r="21" spans="1:17" ht="12.75" customHeight="1" x14ac:dyDescent="0.25">
      <c r="A21" s="2" t="s">
        <v>30</v>
      </c>
      <c r="B21" s="3"/>
      <c r="C21" s="2"/>
      <c r="D21" s="2"/>
      <c r="E21" s="2"/>
      <c r="F21" s="31">
        <v>2190</v>
      </c>
      <c r="G21" s="10"/>
      <c r="H21" s="85"/>
      <c r="I21" s="31">
        <f t="shared" si="0"/>
        <v>2831</v>
      </c>
      <c r="J21" s="31"/>
      <c r="K21" s="31">
        <v>827</v>
      </c>
      <c r="L21" s="97"/>
      <c r="M21" s="31">
        <v>250</v>
      </c>
      <c r="N21" s="97"/>
      <c r="O21" s="31">
        <v>104</v>
      </c>
      <c r="P21" s="64"/>
      <c r="Q21" s="31">
        <v>1650</v>
      </c>
    </row>
    <row r="22" spans="1:17" ht="12.75" customHeight="1" x14ac:dyDescent="0.2">
      <c r="A22" s="2" t="s">
        <v>31</v>
      </c>
      <c r="B22" s="2"/>
      <c r="C22" s="2"/>
      <c r="D22" s="2"/>
      <c r="E22" s="2"/>
      <c r="F22" s="31">
        <v>3451</v>
      </c>
      <c r="G22" s="10"/>
      <c r="H22" s="85"/>
      <c r="I22" s="31">
        <f t="shared" si="0"/>
        <v>4014</v>
      </c>
      <c r="J22" s="31"/>
      <c r="K22" s="31">
        <v>182</v>
      </c>
      <c r="L22" s="97"/>
      <c r="M22" s="31">
        <v>1069</v>
      </c>
      <c r="N22" s="97"/>
      <c r="O22" s="31">
        <v>21</v>
      </c>
      <c r="P22" s="64"/>
      <c r="Q22" s="31">
        <v>2742</v>
      </c>
    </row>
    <row r="23" spans="1:17" ht="12.75" customHeight="1" x14ac:dyDescent="0.2">
      <c r="A23" s="2" t="s">
        <v>32</v>
      </c>
      <c r="B23" s="2"/>
      <c r="C23" s="2"/>
      <c r="D23" s="2"/>
      <c r="E23" s="2"/>
      <c r="F23" s="31">
        <v>1301</v>
      </c>
      <c r="G23" s="10"/>
      <c r="H23" s="85"/>
      <c r="I23" s="31">
        <f t="shared" si="0"/>
        <v>1127</v>
      </c>
      <c r="J23" s="31"/>
      <c r="K23" s="31">
        <v>77</v>
      </c>
      <c r="L23" s="97"/>
      <c r="M23" s="31">
        <v>65</v>
      </c>
      <c r="N23" s="97"/>
      <c r="O23" s="31">
        <v>37</v>
      </c>
      <c r="P23" s="64"/>
      <c r="Q23" s="31">
        <v>948</v>
      </c>
    </row>
    <row r="24" spans="1:17" ht="12.75" customHeight="1" x14ac:dyDescent="0.2">
      <c r="A24" s="2" t="s">
        <v>33</v>
      </c>
      <c r="B24" s="2"/>
      <c r="C24" s="2"/>
      <c r="D24" s="2"/>
      <c r="E24" s="2"/>
      <c r="F24" s="31">
        <v>1459</v>
      </c>
      <c r="G24" s="10"/>
      <c r="H24" s="85"/>
      <c r="I24" s="31">
        <f t="shared" si="0"/>
        <v>1855</v>
      </c>
      <c r="J24" s="31"/>
      <c r="K24" s="31">
        <v>37</v>
      </c>
      <c r="L24" s="97"/>
      <c r="M24" s="31">
        <v>1098</v>
      </c>
      <c r="N24" s="97"/>
      <c r="O24" s="31">
        <v>35</v>
      </c>
      <c r="P24" s="64"/>
      <c r="Q24" s="31">
        <v>685</v>
      </c>
    </row>
    <row r="25" spans="1:17" ht="12.75" customHeight="1" x14ac:dyDescent="0.25">
      <c r="A25" s="2" t="s">
        <v>84</v>
      </c>
      <c r="B25" s="3"/>
      <c r="C25" s="2"/>
      <c r="D25" s="2"/>
      <c r="E25" s="2"/>
      <c r="F25" s="31">
        <v>444</v>
      </c>
      <c r="G25" s="10"/>
      <c r="H25" s="85"/>
      <c r="I25" s="31">
        <f t="shared" si="0"/>
        <v>961</v>
      </c>
      <c r="J25" s="31"/>
      <c r="K25" s="31">
        <v>36</v>
      </c>
      <c r="L25" s="97"/>
      <c r="M25" s="31">
        <v>777</v>
      </c>
      <c r="N25" s="97"/>
      <c r="O25" s="31">
        <v>8</v>
      </c>
      <c r="P25" s="64"/>
      <c r="Q25" s="31">
        <v>140</v>
      </c>
    </row>
    <row r="26" spans="1:17" ht="12.75" customHeight="1" x14ac:dyDescent="0.25">
      <c r="A26" s="2" t="s">
        <v>44</v>
      </c>
      <c r="B26" s="3"/>
      <c r="C26" s="2"/>
      <c r="D26" s="2"/>
      <c r="E26" s="2"/>
      <c r="F26" s="31">
        <v>1575</v>
      </c>
      <c r="G26" s="113" t="s">
        <v>107</v>
      </c>
      <c r="H26" s="85"/>
      <c r="I26" s="31">
        <f t="shared" si="0"/>
        <v>2395</v>
      </c>
      <c r="J26" s="31"/>
      <c r="K26" s="31">
        <v>21</v>
      </c>
      <c r="L26" s="97"/>
      <c r="M26" s="31">
        <v>442</v>
      </c>
      <c r="N26" s="97"/>
      <c r="O26" s="31">
        <v>52</v>
      </c>
      <c r="P26" s="64"/>
      <c r="Q26" s="31">
        <v>1880</v>
      </c>
    </row>
    <row r="27" spans="1:17" ht="12.75" customHeight="1" x14ac:dyDescent="0.25">
      <c r="A27" s="2" t="s">
        <v>112</v>
      </c>
      <c r="B27" s="3"/>
      <c r="C27" s="2"/>
      <c r="D27" s="2"/>
      <c r="E27" s="2"/>
      <c r="F27" s="31">
        <v>3786</v>
      </c>
      <c r="G27" s="10"/>
      <c r="H27" s="85"/>
      <c r="I27" s="31">
        <f>K27+M27+Q27</f>
        <v>3524</v>
      </c>
      <c r="J27" s="31"/>
      <c r="K27" s="31">
        <v>593</v>
      </c>
      <c r="L27" s="97"/>
      <c r="M27" s="31">
        <v>5</v>
      </c>
      <c r="N27" s="97"/>
      <c r="O27" s="34" t="s">
        <v>596</v>
      </c>
      <c r="P27" s="64"/>
      <c r="Q27" s="31">
        <v>2926</v>
      </c>
    </row>
    <row r="28" spans="1:17" ht="12.75" customHeight="1" x14ac:dyDescent="0.2">
      <c r="A28" s="2" t="s">
        <v>256</v>
      </c>
      <c r="B28" s="2"/>
      <c r="C28" s="2"/>
      <c r="D28" s="2"/>
      <c r="E28" s="2"/>
      <c r="F28" s="31">
        <v>9107</v>
      </c>
      <c r="G28" s="10"/>
      <c r="H28" s="85"/>
      <c r="I28" s="31">
        <f t="shared" si="0"/>
        <v>7449</v>
      </c>
      <c r="J28" s="31"/>
      <c r="K28" s="31">
        <v>180</v>
      </c>
      <c r="L28" s="97"/>
      <c r="M28" s="31">
        <v>4636</v>
      </c>
      <c r="N28" s="97"/>
      <c r="O28" s="31">
        <v>66</v>
      </c>
      <c r="P28" s="64"/>
      <c r="Q28" s="31">
        <v>2567</v>
      </c>
    </row>
    <row r="29" spans="1:17" ht="12.75" customHeight="1" x14ac:dyDescent="0.25">
      <c r="A29" s="2" t="s">
        <v>45</v>
      </c>
      <c r="B29" s="3"/>
      <c r="C29" s="2"/>
      <c r="D29" s="2"/>
      <c r="E29" s="2"/>
      <c r="F29" s="31">
        <v>1507</v>
      </c>
      <c r="G29" s="10"/>
      <c r="H29" s="85"/>
      <c r="I29" s="31">
        <f>M29+O29+Q29</f>
        <v>1777</v>
      </c>
      <c r="J29" s="31"/>
      <c r="K29" s="34" t="s">
        <v>596</v>
      </c>
      <c r="L29" s="97"/>
      <c r="M29" s="31">
        <v>995</v>
      </c>
      <c r="N29" s="97"/>
      <c r="O29" s="31">
        <v>22</v>
      </c>
      <c r="P29" s="64"/>
      <c r="Q29" s="31">
        <v>760</v>
      </c>
    </row>
    <row r="30" spans="1:17" ht="12.75" customHeight="1" x14ac:dyDescent="0.2">
      <c r="A30" s="2" t="s">
        <v>104</v>
      </c>
      <c r="B30" s="2"/>
      <c r="C30" s="2"/>
      <c r="D30" s="2"/>
      <c r="E30" s="2"/>
      <c r="F30" s="31">
        <v>13293</v>
      </c>
      <c r="G30" s="10"/>
      <c r="H30" s="85"/>
      <c r="I30" s="31">
        <f t="shared" si="0"/>
        <v>11461</v>
      </c>
      <c r="J30" s="31"/>
      <c r="K30" s="31">
        <v>3772</v>
      </c>
      <c r="L30" s="97"/>
      <c r="M30" s="31">
        <v>4681</v>
      </c>
      <c r="N30" s="97"/>
      <c r="O30" s="31">
        <v>323</v>
      </c>
      <c r="P30" s="64"/>
      <c r="Q30" s="31">
        <v>2685</v>
      </c>
    </row>
    <row r="31" spans="1:17" ht="12.75" customHeight="1" x14ac:dyDescent="0.25">
      <c r="A31" s="2" t="s">
        <v>85</v>
      </c>
      <c r="B31" s="3"/>
      <c r="C31" s="2"/>
      <c r="D31" s="2"/>
      <c r="E31" s="2"/>
      <c r="F31" s="31">
        <v>212</v>
      </c>
      <c r="G31" s="10"/>
      <c r="H31" s="85"/>
      <c r="I31" s="31">
        <f t="shared" si="0"/>
        <v>235</v>
      </c>
      <c r="J31" s="31"/>
      <c r="K31" s="31">
        <v>9</v>
      </c>
      <c r="L31" s="97"/>
      <c r="M31" s="31">
        <v>33</v>
      </c>
      <c r="N31" s="97"/>
      <c r="O31" s="31">
        <v>82</v>
      </c>
      <c r="P31" s="64"/>
      <c r="Q31" s="31">
        <v>111</v>
      </c>
    </row>
    <row r="32" spans="1:17" ht="12.75" customHeight="1" x14ac:dyDescent="0.2">
      <c r="A32" s="2" t="s">
        <v>86</v>
      </c>
      <c r="B32" s="2"/>
      <c r="C32" s="2"/>
      <c r="D32" s="2"/>
      <c r="E32" s="2"/>
      <c r="F32" s="31">
        <v>3066</v>
      </c>
      <c r="G32" s="10"/>
      <c r="H32" s="85"/>
      <c r="I32" s="31">
        <f t="shared" si="0"/>
        <v>3249</v>
      </c>
      <c r="J32" s="31"/>
      <c r="K32" s="31">
        <v>197</v>
      </c>
      <c r="L32" s="97"/>
      <c r="M32" s="31">
        <v>84</v>
      </c>
      <c r="N32" s="97"/>
      <c r="O32" s="31">
        <v>120</v>
      </c>
      <c r="P32" s="64"/>
      <c r="Q32" s="31">
        <v>2848</v>
      </c>
    </row>
    <row r="33" spans="1:17" ht="12.75" customHeight="1" x14ac:dyDescent="0.25">
      <c r="A33" s="2" t="s">
        <v>108</v>
      </c>
      <c r="B33" s="3"/>
      <c r="C33" s="2"/>
      <c r="D33" s="2"/>
      <c r="E33" s="2"/>
      <c r="F33" s="31">
        <v>521</v>
      </c>
      <c r="G33" s="10"/>
      <c r="H33" s="85"/>
      <c r="I33" s="31">
        <f t="shared" si="0"/>
        <v>538</v>
      </c>
      <c r="J33" s="31"/>
      <c r="K33" s="31">
        <v>16</v>
      </c>
      <c r="L33" s="97"/>
      <c r="M33" s="31">
        <v>495</v>
      </c>
      <c r="N33" s="97"/>
      <c r="O33" s="31">
        <v>11</v>
      </c>
      <c r="P33" s="64"/>
      <c r="Q33" s="31">
        <v>16</v>
      </c>
    </row>
    <row r="34" spans="1:17" ht="12.75" customHeight="1" x14ac:dyDescent="0.2">
      <c r="A34" s="2" t="s">
        <v>38</v>
      </c>
      <c r="B34" s="2"/>
      <c r="C34" s="2"/>
      <c r="D34" s="2"/>
      <c r="E34" s="2"/>
      <c r="F34" s="31">
        <v>4631</v>
      </c>
      <c r="G34" s="10"/>
      <c r="H34" s="85"/>
      <c r="I34" s="31">
        <f t="shared" si="0"/>
        <v>4462</v>
      </c>
      <c r="J34" s="31"/>
      <c r="K34" s="31">
        <v>12</v>
      </c>
      <c r="L34" s="97"/>
      <c r="M34" s="31">
        <v>1246</v>
      </c>
      <c r="N34" s="97"/>
      <c r="O34" s="31">
        <v>14</v>
      </c>
      <c r="P34" s="64"/>
      <c r="Q34" s="31">
        <v>3190</v>
      </c>
    </row>
    <row r="35" spans="1:17" ht="12.75" customHeight="1" x14ac:dyDescent="0.2">
      <c r="A35" s="2" t="s">
        <v>34</v>
      </c>
      <c r="B35" s="2"/>
      <c r="C35" s="2"/>
      <c r="D35" s="2"/>
      <c r="E35" s="2"/>
      <c r="F35" s="31">
        <v>1263</v>
      </c>
      <c r="G35" s="10"/>
      <c r="H35" s="85"/>
      <c r="I35" s="31">
        <f t="shared" si="0"/>
        <v>2941</v>
      </c>
      <c r="J35" s="31"/>
      <c r="K35" s="31">
        <v>65</v>
      </c>
      <c r="L35" s="97"/>
      <c r="M35" s="31">
        <v>1466</v>
      </c>
      <c r="N35" s="97"/>
      <c r="O35" s="31">
        <v>18</v>
      </c>
      <c r="P35" s="64"/>
      <c r="Q35" s="31">
        <v>1392</v>
      </c>
    </row>
    <row r="36" spans="1:17" ht="12.75" customHeight="1" x14ac:dyDescent="0.2">
      <c r="A36" s="2" t="s">
        <v>87</v>
      </c>
      <c r="B36" s="2"/>
      <c r="C36" s="2"/>
      <c r="D36" s="2"/>
      <c r="E36" s="2"/>
      <c r="F36" s="31">
        <v>45558</v>
      </c>
      <c r="G36" s="10"/>
      <c r="H36" s="85"/>
      <c r="I36" s="31">
        <f t="shared" si="0"/>
        <v>85111</v>
      </c>
      <c r="J36" s="31"/>
      <c r="K36" s="31">
        <v>61554</v>
      </c>
      <c r="L36" s="97"/>
      <c r="M36" s="31">
        <v>21364</v>
      </c>
      <c r="N36" s="97"/>
      <c r="O36" s="31">
        <v>435</v>
      </c>
      <c r="P36" s="64"/>
      <c r="Q36" s="31">
        <v>1758</v>
      </c>
    </row>
    <row r="37" spans="1:17" ht="12.75" customHeight="1" x14ac:dyDescent="0.2">
      <c r="A37" s="2" t="s">
        <v>88</v>
      </c>
      <c r="B37" s="2"/>
      <c r="C37" s="2"/>
      <c r="D37" s="2"/>
      <c r="E37" s="2"/>
      <c r="F37" s="31">
        <v>12414</v>
      </c>
      <c r="G37" s="10"/>
      <c r="H37" s="85"/>
      <c r="I37" s="31">
        <f t="shared" si="0"/>
        <v>17025</v>
      </c>
      <c r="J37" s="31"/>
      <c r="K37" s="31">
        <v>2128</v>
      </c>
      <c r="L37" s="97"/>
      <c r="M37" s="31">
        <v>11429</v>
      </c>
      <c r="N37" s="97"/>
      <c r="O37" s="31">
        <v>1148</v>
      </c>
      <c r="P37" s="64"/>
      <c r="Q37" s="31">
        <v>2320</v>
      </c>
    </row>
    <row r="38" spans="1:17" ht="12.75" customHeight="1" x14ac:dyDescent="0.25">
      <c r="A38" s="2" t="s">
        <v>89</v>
      </c>
      <c r="B38" s="3"/>
      <c r="C38" s="2"/>
      <c r="D38" s="2"/>
      <c r="E38" s="2"/>
      <c r="F38" s="31">
        <v>7174</v>
      </c>
      <c r="G38" s="10"/>
      <c r="H38" s="85"/>
      <c r="I38" s="31">
        <f t="shared" si="0"/>
        <v>5697</v>
      </c>
      <c r="J38" s="31"/>
      <c r="K38" s="31">
        <v>1954</v>
      </c>
      <c r="L38" s="97"/>
      <c r="M38" s="31">
        <v>17</v>
      </c>
      <c r="N38" s="97"/>
      <c r="O38" s="31">
        <v>61</v>
      </c>
      <c r="P38" s="64"/>
      <c r="Q38" s="31">
        <v>3665</v>
      </c>
    </row>
    <row r="39" spans="1:17" ht="12.75" customHeight="1" x14ac:dyDescent="0.25">
      <c r="A39" s="2" t="s">
        <v>90</v>
      </c>
      <c r="B39" s="3"/>
      <c r="C39" s="2"/>
      <c r="D39" s="2"/>
      <c r="E39" s="2"/>
      <c r="F39" s="31">
        <v>19143</v>
      </c>
      <c r="G39" s="10"/>
      <c r="H39" s="85"/>
      <c r="I39" s="31">
        <f t="shared" si="0"/>
        <v>14679</v>
      </c>
      <c r="J39" s="31"/>
      <c r="K39" s="31">
        <v>337</v>
      </c>
      <c r="L39" s="97"/>
      <c r="M39" s="31">
        <v>35</v>
      </c>
      <c r="N39" s="97"/>
      <c r="O39" s="31">
        <v>98</v>
      </c>
      <c r="P39" s="64"/>
      <c r="Q39" s="31">
        <v>14209</v>
      </c>
    </row>
    <row r="40" spans="1:17" ht="12.75" customHeight="1" x14ac:dyDescent="0.2">
      <c r="A40" s="2" t="s">
        <v>109</v>
      </c>
      <c r="B40" s="2"/>
      <c r="C40" s="2"/>
      <c r="D40" s="2"/>
      <c r="E40" s="2"/>
      <c r="F40" s="31">
        <v>1341</v>
      </c>
      <c r="G40" s="10"/>
      <c r="H40" s="85"/>
      <c r="I40" s="31">
        <f t="shared" si="0"/>
        <v>1594</v>
      </c>
      <c r="J40" s="31"/>
      <c r="K40" s="31">
        <v>35</v>
      </c>
      <c r="L40" s="97"/>
      <c r="M40" s="31">
        <v>736</v>
      </c>
      <c r="N40" s="97"/>
      <c r="O40" s="31">
        <v>49</v>
      </c>
      <c r="P40" s="64"/>
      <c r="Q40" s="31">
        <v>774</v>
      </c>
    </row>
    <row r="41" spans="1:17" ht="12.75" customHeight="1" x14ac:dyDescent="0.25">
      <c r="A41" s="2" t="s">
        <v>46</v>
      </c>
      <c r="B41" s="3"/>
      <c r="C41" s="2"/>
      <c r="D41" s="2"/>
      <c r="E41" s="2"/>
      <c r="F41" s="31">
        <v>927</v>
      </c>
      <c r="G41" s="10"/>
      <c r="H41" s="85"/>
      <c r="I41" s="31">
        <f t="shared" si="0"/>
        <v>965</v>
      </c>
      <c r="J41" s="31"/>
      <c r="K41" s="31">
        <v>6</v>
      </c>
      <c r="L41" s="97"/>
      <c r="M41" s="31">
        <v>563</v>
      </c>
      <c r="N41" s="97"/>
      <c r="O41" s="31">
        <v>44</v>
      </c>
      <c r="P41" s="64"/>
      <c r="Q41" s="31">
        <v>352</v>
      </c>
    </row>
    <row r="42" spans="1:17" ht="12.75" customHeight="1" x14ac:dyDescent="0.25">
      <c r="A42" s="2" t="s">
        <v>485</v>
      </c>
      <c r="B42" s="3"/>
      <c r="C42" s="2"/>
      <c r="D42" s="2"/>
      <c r="E42" s="2"/>
      <c r="F42" s="31">
        <v>200</v>
      </c>
      <c r="G42" s="10"/>
      <c r="H42" s="85"/>
      <c r="I42" s="31">
        <f>K42+M42+Q42</f>
        <v>248</v>
      </c>
      <c r="J42" s="31"/>
      <c r="K42" s="31">
        <v>85</v>
      </c>
      <c r="L42" s="97"/>
      <c r="M42" s="31">
        <v>99</v>
      </c>
      <c r="N42" s="97"/>
      <c r="O42" s="34" t="s">
        <v>596</v>
      </c>
      <c r="P42" s="64"/>
      <c r="Q42" s="31">
        <v>64</v>
      </c>
    </row>
    <row r="43" spans="1:17" ht="12.75" customHeight="1" x14ac:dyDescent="0.25">
      <c r="A43" s="2" t="s">
        <v>47</v>
      </c>
      <c r="B43" s="3"/>
      <c r="C43" s="2"/>
      <c r="D43" s="2"/>
      <c r="E43" s="2"/>
      <c r="F43" s="31">
        <v>233</v>
      </c>
      <c r="G43" s="10"/>
      <c r="H43" s="85"/>
      <c r="I43" s="31">
        <f t="shared" si="0"/>
        <v>474</v>
      </c>
      <c r="J43" s="31"/>
      <c r="K43" s="31">
        <v>6</v>
      </c>
      <c r="L43" s="97"/>
      <c r="M43" s="31">
        <v>348</v>
      </c>
      <c r="N43" s="97"/>
      <c r="O43" s="31">
        <v>9</v>
      </c>
      <c r="P43" s="64"/>
      <c r="Q43" s="31">
        <v>111</v>
      </c>
    </row>
    <row r="44" spans="1:17" ht="13.2" x14ac:dyDescent="0.25">
      <c r="A44" s="2" t="s">
        <v>258</v>
      </c>
      <c r="B44" s="3"/>
      <c r="C44" s="2"/>
      <c r="D44" s="2"/>
      <c r="E44" s="2"/>
      <c r="F44" s="31">
        <v>1745</v>
      </c>
      <c r="G44" s="10"/>
      <c r="H44" s="85"/>
      <c r="I44" s="31">
        <f t="shared" si="0"/>
        <v>2663</v>
      </c>
      <c r="J44" s="31"/>
      <c r="K44" s="31">
        <v>65</v>
      </c>
      <c r="L44" s="97"/>
      <c r="M44" s="31">
        <v>406</v>
      </c>
      <c r="N44" s="97"/>
      <c r="O44" s="31">
        <v>56</v>
      </c>
      <c r="P44" s="10"/>
      <c r="Q44" s="31">
        <v>2136</v>
      </c>
    </row>
    <row r="45" spans="1:17" x14ac:dyDescent="0.2">
      <c r="A45" s="2" t="s">
        <v>35</v>
      </c>
      <c r="B45" s="2"/>
      <c r="C45" s="2"/>
      <c r="D45" s="2"/>
      <c r="E45" s="2"/>
      <c r="F45" s="31">
        <v>6825</v>
      </c>
      <c r="G45" s="10"/>
      <c r="H45" s="85"/>
      <c r="I45" s="31">
        <f t="shared" si="0"/>
        <v>7513</v>
      </c>
      <c r="J45" s="31"/>
      <c r="K45" s="31">
        <v>154</v>
      </c>
      <c r="L45" s="97"/>
      <c r="M45" s="31">
        <v>4827</v>
      </c>
      <c r="N45" s="97"/>
      <c r="O45" s="31">
        <v>54</v>
      </c>
      <c r="P45" s="10"/>
      <c r="Q45" s="31">
        <v>2478</v>
      </c>
    </row>
    <row r="46" spans="1:17" ht="13.2" x14ac:dyDescent="0.25">
      <c r="A46" s="2" t="s">
        <v>48</v>
      </c>
      <c r="B46" s="3"/>
      <c r="C46" s="2"/>
      <c r="D46" s="2"/>
      <c r="E46" s="2"/>
      <c r="F46" s="31">
        <v>339</v>
      </c>
      <c r="G46" s="10"/>
      <c r="H46" s="85"/>
      <c r="I46" s="31">
        <f t="shared" si="0"/>
        <v>573</v>
      </c>
      <c r="J46" s="31"/>
      <c r="K46" s="31">
        <v>2</v>
      </c>
      <c r="L46" s="97"/>
      <c r="M46" s="31">
        <v>533</v>
      </c>
      <c r="N46" s="97"/>
      <c r="O46" s="31">
        <v>3</v>
      </c>
      <c r="P46" s="10"/>
      <c r="Q46" s="31">
        <v>35</v>
      </c>
    </row>
    <row r="47" spans="1:17" x14ac:dyDescent="0.2">
      <c r="A47" s="2" t="s">
        <v>36</v>
      </c>
      <c r="B47" s="2"/>
      <c r="C47" s="2"/>
      <c r="D47" s="2"/>
      <c r="E47" s="2"/>
      <c r="F47" s="31">
        <v>6347</v>
      </c>
      <c r="G47" s="10"/>
      <c r="H47" s="85"/>
      <c r="I47" s="31">
        <f t="shared" si="0"/>
        <v>5126</v>
      </c>
      <c r="J47" s="31"/>
      <c r="K47" s="31">
        <v>81</v>
      </c>
      <c r="L47" s="97"/>
      <c r="M47" s="31">
        <v>3096</v>
      </c>
      <c r="N47" s="97"/>
      <c r="O47" s="31">
        <v>42</v>
      </c>
      <c r="P47" s="10"/>
      <c r="Q47" s="31">
        <v>1907</v>
      </c>
    </row>
    <row r="48" spans="1:17" ht="13.2" x14ac:dyDescent="0.25">
      <c r="A48" s="2" t="s">
        <v>91</v>
      </c>
      <c r="B48" s="3"/>
      <c r="C48" s="2"/>
      <c r="D48" s="2"/>
      <c r="E48" s="2"/>
      <c r="F48" s="31">
        <v>1239</v>
      </c>
      <c r="G48" s="10"/>
      <c r="H48" s="85"/>
      <c r="I48" s="31">
        <f t="shared" si="0"/>
        <v>2037</v>
      </c>
      <c r="J48" s="31"/>
      <c r="K48" s="31">
        <v>608</v>
      </c>
      <c r="L48" s="97"/>
      <c r="M48" s="31">
        <v>503</v>
      </c>
      <c r="N48" s="97"/>
      <c r="O48" s="31">
        <v>30</v>
      </c>
      <c r="P48" s="10"/>
      <c r="Q48" s="31">
        <v>896</v>
      </c>
    </row>
    <row r="49" spans="1:17" x14ac:dyDescent="0.2">
      <c r="A49" s="2" t="s">
        <v>92</v>
      </c>
      <c r="B49" s="2"/>
      <c r="C49" s="2"/>
      <c r="D49" s="2"/>
      <c r="E49" s="2"/>
      <c r="F49" s="31">
        <v>2199</v>
      </c>
      <c r="G49" s="10"/>
      <c r="H49" s="85"/>
      <c r="I49" s="31">
        <f t="shared" si="0"/>
        <v>2952</v>
      </c>
      <c r="J49" s="31"/>
      <c r="K49" s="31">
        <v>57</v>
      </c>
      <c r="L49" s="97"/>
      <c r="M49" s="31">
        <v>1971</v>
      </c>
      <c r="N49" s="97"/>
      <c r="O49" s="31">
        <v>49</v>
      </c>
      <c r="P49" s="10"/>
      <c r="Q49" s="31">
        <v>875</v>
      </c>
    </row>
    <row r="50" spans="1:17" x14ac:dyDescent="0.2">
      <c r="A50" s="2" t="s">
        <v>93</v>
      </c>
      <c r="B50" s="2"/>
      <c r="C50" s="2"/>
      <c r="D50" s="2"/>
      <c r="E50" s="2"/>
      <c r="F50" s="31">
        <v>3018</v>
      </c>
      <c r="G50" s="10"/>
      <c r="H50" s="85"/>
      <c r="I50" s="31">
        <f t="shared" si="0"/>
        <v>3823</v>
      </c>
      <c r="J50" s="31"/>
      <c r="K50" s="31">
        <v>119</v>
      </c>
      <c r="L50" s="97"/>
      <c r="M50" s="31">
        <v>2069</v>
      </c>
      <c r="N50" s="97"/>
      <c r="O50" s="31">
        <v>132</v>
      </c>
      <c r="P50" s="10"/>
      <c r="Q50" s="31">
        <v>1503</v>
      </c>
    </row>
    <row r="51" spans="1:17" ht="13.2" x14ac:dyDescent="0.25">
      <c r="A51" s="2" t="s">
        <v>49</v>
      </c>
      <c r="B51" s="3"/>
      <c r="C51" s="2"/>
      <c r="D51" s="2"/>
      <c r="E51" s="2"/>
      <c r="F51" s="31">
        <v>1857</v>
      </c>
      <c r="G51" s="10"/>
      <c r="H51" s="85"/>
      <c r="I51" s="31">
        <f t="shared" si="0"/>
        <v>2563</v>
      </c>
      <c r="J51" s="31"/>
      <c r="K51" s="31">
        <v>830</v>
      </c>
      <c r="L51" s="97"/>
      <c r="M51" s="31">
        <v>520</v>
      </c>
      <c r="N51" s="97"/>
      <c r="O51" s="31">
        <v>23</v>
      </c>
      <c r="P51" s="10"/>
      <c r="Q51" s="31">
        <v>1190</v>
      </c>
    </row>
    <row r="52" spans="1:17" x14ac:dyDescent="0.2">
      <c r="A52" s="9" t="s">
        <v>37</v>
      </c>
      <c r="B52" s="9"/>
      <c r="C52" s="9"/>
      <c r="D52" s="9"/>
      <c r="E52" s="9"/>
      <c r="F52" s="100">
        <v>461</v>
      </c>
      <c r="G52" s="13"/>
      <c r="H52" s="225"/>
      <c r="I52" s="100">
        <f t="shared" si="0"/>
        <v>469</v>
      </c>
      <c r="J52" s="100"/>
      <c r="K52" s="100">
        <v>130</v>
      </c>
      <c r="L52" s="165"/>
      <c r="M52" s="100">
        <v>218</v>
      </c>
      <c r="N52" s="165"/>
      <c r="O52" s="100">
        <v>27</v>
      </c>
      <c r="P52" s="13"/>
      <c r="Q52" s="100">
        <v>94</v>
      </c>
    </row>
    <row r="53" spans="1:17" x14ac:dyDescent="0.2">
      <c r="A53" s="9" t="s">
        <v>385</v>
      </c>
      <c r="B53" s="9"/>
      <c r="C53" s="9"/>
      <c r="D53" s="9"/>
      <c r="E53" s="9"/>
      <c r="F53" s="100">
        <v>181782</v>
      </c>
      <c r="G53" s="224"/>
      <c r="H53" s="66"/>
      <c r="I53" s="100">
        <f>SUM(I14:I52)</f>
        <v>236454</v>
      </c>
      <c r="J53" s="100"/>
      <c r="K53" s="100">
        <f t="shared" ref="K53:Q53" si="1">SUM(K14:K52)</f>
        <v>91603</v>
      </c>
      <c r="L53" s="100"/>
      <c r="M53" s="100">
        <f t="shared" si="1"/>
        <v>74665</v>
      </c>
      <c r="N53" s="100"/>
      <c r="O53" s="100">
        <f t="shared" si="1"/>
        <v>3507</v>
      </c>
      <c r="P53" s="100">
        <f t="shared" si="1"/>
        <v>0</v>
      </c>
      <c r="Q53" s="100">
        <f t="shared" si="1"/>
        <v>66679</v>
      </c>
    </row>
    <row r="54" spans="1:17" ht="13.2" x14ac:dyDescent="0.25">
      <c r="A54" s="3"/>
      <c r="B54" s="3"/>
      <c r="C54" s="3"/>
      <c r="D54" s="3"/>
      <c r="E54" s="3"/>
      <c r="F54" s="3"/>
      <c r="G54" s="3"/>
      <c r="H54" s="3"/>
      <c r="I54" s="3"/>
      <c r="J54" s="3"/>
      <c r="K54" s="3"/>
      <c r="L54" s="3"/>
      <c r="M54" s="3"/>
      <c r="N54" s="3"/>
      <c r="O54" s="3"/>
      <c r="P54" s="3"/>
    </row>
    <row r="55" spans="1:17" ht="13.8" x14ac:dyDescent="0.25">
      <c r="A55" s="11" t="s">
        <v>371</v>
      </c>
      <c r="B55" s="3"/>
      <c r="C55" s="3"/>
      <c r="D55" s="3"/>
      <c r="E55" s="3"/>
      <c r="F55" s="3"/>
      <c r="G55" s="3"/>
      <c r="H55" s="3"/>
      <c r="I55" s="3"/>
      <c r="J55" s="3"/>
      <c r="K55" s="3"/>
      <c r="L55" s="3"/>
      <c r="M55" s="16"/>
      <c r="N55" s="3"/>
      <c r="O55" s="3"/>
      <c r="P55" s="3"/>
      <c r="Q55" s="3"/>
    </row>
    <row r="60" spans="1:17" x14ac:dyDescent="0.2">
      <c r="F60" s="31"/>
      <c r="G60" s="31"/>
    </row>
    <row r="61" spans="1:17" x14ac:dyDescent="0.2">
      <c r="F61" s="31"/>
      <c r="G61" s="31"/>
    </row>
    <row r="62" spans="1:17" x14ac:dyDescent="0.2">
      <c r="F62" s="31"/>
      <c r="G62" s="31"/>
    </row>
    <row r="63" spans="1:17" x14ac:dyDescent="0.2">
      <c r="F63" s="31"/>
      <c r="G63" s="31"/>
    </row>
    <row r="64" spans="1:17" x14ac:dyDescent="0.2">
      <c r="F64" s="31"/>
      <c r="G64" s="31"/>
    </row>
    <row r="65" spans="6:7" x14ac:dyDescent="0.2">
      <c r="F65" s="31"/>
      <c r="G65" s="31"/>
    </row>
    <row r="66" spans="6:7" x14ac:dyDescent="0.2">
      <c r="F66" s="31"/>
      <c r="G66" s="31"/>
    </row>
    <row r="67" spans="6:7" x14ac:dyDescent="0.2">
      <c r="F67" s="31"/>
      <c r="G67" s="31"/>
    </row>
    <row r="68" spans="6:7" x14ac:dyDescent="0.2">
      <c r="F68" s="31"/>
      <c r="G68" s="31"/>
    </row>
    <row r="69" spans="6:7" x14ac:dyDescent="0.2">
      <c r="F69" s="31"/>
      <c r="G69" s="31"/>
    </row>
    <row r="70" spans="6:7" x14ac:dyDescent="0.2">
      <c r="F70" s="31"/>
      <c r="G70" s="31"/>
    </row>
    <row r="71" spans="6:7" x14ac:dyDescent="0.2">
      <c r="F71" s="31"/>
      <c r="G71" s="31"/>
    </row>
    <row r="72" spans="6:7" x14ac:dyDescent="0.2">
      <c r="F72" s="31"/>
      <c r="G72" s="31"/>
    </row>
    <row r="73" spans="6:7" x14ac:dyDescent="0.2">
      <c r="F73" s="31"/>
      <c r="G73" s="31"/>
    </row>
    <row r="74" spans="6:7" x14ac:dyDescent="0.2">
      <c r="F74" s="31"/>
      <c r="G74" s="31"/>
    </row>
    <row r="75" spans="6:7" x14ac:dyDescent="0.2">
      <c r="F75" s="31"/>
      <c r="G75" s="31"/>
    </row>
    <row r="76" spans="6:7" x14ac:dyDescent="0.2">
      <c r="F76" s="31"/>
      <c r="G76" s="31"/>
    </row>
    <row r="77" spans="6:7" x14ac:dyDescent="0.2">
      <c r="F77" s="31"/>
      <c r="G77" s="31"/>
    </row>
    <row r="78" spans="6:7" x14ac:dyDescent="0.2">
      <c r="F78" s="31"/>
      <c r="G78" s="31"/>
    </row>
    <row r="79" spans="6:7" x14ac:dyDescent="0.2">
      <c r="F79" s="31"/>
      <c r="G79" s="31"/>
    </row>
    <row r="80" spans="6:7" x14ac:dyDescent="0.2">
      <c r="F80" s="31"/>
      <c r="G80" s="31"/>
    </row>
    <row r="81" spans="6:7" x14ac:dyDescent="0.2">
      <c r="F81" s="31"/>
      <c r="G81" s="31"/>
    </row>
    <row r="82" spans="6:7" x14ac:dyDescent="0.2">
      <c r="F82" s="31"/>
      <c r="G82" s="31"/>
    </row>
    <row r="83" spans="6:7" x14ac:dyDescent="0.2">
      <c r="F83" s="31"/>
      <c r="G83" s="31"/>
    </row>
    <row r="84" spans="6:7" x14ac:dyDescent="0.2">
      <c r="F84" s="31"/>
      <c r="G84" s="31"/>
    </row>
    <row r="85" spans="6:7" x14ac:dyDescent="0.2">
      <c r="F85" s="31"/>
      <c r="G85" s="31"/>
    </row>
    <row r="86" spans="6:7" x14ac:dyDescent="0.2">
      <c r="F86" s="31"/>
      <c r="G86" s="31"/>
    </row>
    <row r="87" spans="6:7" x14ac:dyDescent="0.2">
      <c r="F87" s="31"/>
      <c r="G87" s="31"/>
    </row>
    <row r="88" spans="6:7" x14ac:dyDescent="0.2">
      <c r="F88" s="31"/>
      <c r="G88" s="31"/>
    </row>
    <row r="89" spans="6:7" x14ac:dyDescent="0.2">
      <c r="F89" s="31"/>
      <c r="G89" s="31"/>
    </row>
    <row r="90" spans="6:7" x14ac:dyDescent="0.2">
      <c r="F90" s="31"/>
      <c r="G90" s="31"/>
    </row>
    <row r="91" spans="6:7" x14ac:dyDescent="0.2">
      <c r="F91" s="31"/>
      <c r="G91" s="31"/>
    </row>
    <row r="92" spans="6:7" x14ac:dyDescent="0.2">
      <c r="F92" s="31"/>
      <c r="G92" s="31"/>
    </row>
    <row r="93" spans="6:7" x14ac:dyDescent="0.2">
      <c r="F93" s="31"/>
      <c r="G93" s="31"/>
    </row>
    <row r="94" spans="6:7" x14ac:dyDescent="0.2">
      <c r="F94" s="31"/>
      <c r="G94" s="31"/>
    </row>
    <row r="95" spans="6:7" x14ac:dyDescent="0.2">
      <c r="F95" s="31"/>
      <c r="G95" s="31"/>
    </row>
    <row r="96" spans="6:7" x14ac:dyDescent="0.2">
      <c r="F96" s="31"/>
      <c r="G96" s="31"/>
    </row>
    <row r="97" spans="6:7" x14ac:dyDescent="0.2">
      <c r="F97" s="31"/>
      <c r="G97" s="31"/>
    </row>
    <row r="98" spans="6:7" x14ac:dyDescent="0.2">
      <c r="F98" s="31"/>
      <c r="G98" s="31"/>
    </row>
    <row r="99" spans="6:7" x14ac:dyDescent="0.2">
      <c r="F99" s="31"/>
      <c r="G99" s="31"/>
    </row>
    <row r="100" spans="6:7" x14ac:dyDescent="0.2">
      <c r="F100" s="31"/>
      <c r="G100" s="31"/>
    </row>
    <row r="101" spans="6:7" x14ac:dyDescent="0.2">
      <c r="F101" s="31"/>
      <c r="G101" s="31"/>
    </row>
    <row r="102" spans="6:7" x14ac:dyDescent="0.2">
      <c r="F102" s="31"/>
      <c r="G102" s="31"/>
    </row>
    <row r="103" spans="6:7" x14ac:dyDescent="0.2">
      <c r="F103" s="31"/>
      <c r="G103" s="31"/>
    </row>
    <row r="104" spans="6:7" x14ac:dyDescent="0.2">
      <c r="F104" s="31"/>
      <c r="G104" s="31"/>
    </row>
    <row r="105" spans="6:7" x14ac:dyDescent="0.2">
      <c r="F105" s="31"/>
      <c r="G105" s="31"/>
    </row>
    <row r="106" spans="6:7" x14ac:dyDescent="0.2">
      <c r="F106" s="31"/>
      <c r="G106" s="31"/>
    </row>
    <row r="107" spans="6:7" x14ac:dyDescent="0.2">
      <c r="F107" s="31"/>
      <c r="G107" s="31"/>
    </row>
    <row r="108" spans="6:7" x14ac:dyDescent="0.2">
      <c r="F108" s="31"/>
      <c r="G108" s="31"/>
    </row>
  </sheetData>
  <conditionalFormatting sqref="S14:S60">
    <cfRule type="colorScale" priority="1">
      <colorScale>
        <cfvo type="min"/>
        <cfvo type="max"/>
        <color rgb="FFF8696B"/>
        <color rgb="FFFCFCFF"/>
      </colorScale>
    </cfRule>
  </conditionalFormatting>
  <pageMargins left="0.75" right="0.75" top="1" bottom="1" header="0.5" footer="0.5"/>
  <pageSetup paperSize="9" scale="70" orientation="portrait" r:id="rId1"/>
  <headerFooter alignWithMargins="0"/>
  <ignoredErrors>
    <ignoredError sqref="I27:I29 I42"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58"/>
  <sheetViews>
    <sheetView showGridLines="0" zoomScaleNormal="100" zoomScaleSheetLayoutView="100" workbookViewId="0">
      <pane xSplit="5" ySplit="10" topLeftCell="F11" activePane="bottomRight" state="frozen"/>
      <selection pane="topRight" activeCell="F1" sqref="F1"/>
      <selection pane="bottomLeft" activeCell="A11" sqref="A11"/>
      <selection pane="bottomRight"/>
    </sheetView>
  </sheetViews>
  <sheetFormatPr defaultColWidth="9.109375" defaultRowHeight="13.2" x14ac:dyDescent="0.25"/>
  <cols>
    <col min="1" max="1" width="1.44140625" style="28" customWidth="1"/>
    <col min="2" max="2" width="4.109375" style="28" customWidth="1"/>
    <col min="3" max="3" width="8.88671875" style="28" customWidth="1"/>
    <col min="4" max="4" width="4.88671875" style="28" customWidth="1"/>
    <col min="5" max="5" width="1.88671875" style="28" customWidth="1"/>
    <col min="6" max="6" width="9.88671875" style="28" customWidth="1"/>
    <col min="7" max="7" width="3.109375" style="28" customWidth="1"/>
    <col min="8" max="8" width="9.88671875" style="28" bestFit="1" customWidth="1"/>
    <col min="9" max="9" width="3.88671875" style="28" customWidth="1"/>
    <col min="10" max="10" width="10.109375" style="28" customWidth="1"/>
    <col min="11" max="11" width="9.88671875" style="28" bestFit="1" customWidth="1"/>
    <col min="12" max="12" width="10" style="28" customWidth="1"/>
    <col min="13" max="13" width="5.109375" style="28" customWidth="1"/>
    <col min="14" max="14" width="9.88671875" style="28" bestFit="1" customWidth="1"/>
    <col min="15" max="15" width="11.109375" style="28" bestFit="1" customWidth="1"/>
    <col min="16" max="16" width="8.88671875" style="28" bestFit="1" customWidth="1"/>
    <col min="17" max="16384" width="9.109375" style="28"/>
  </cols>
  <sheetData>
    <row r="1" spans="1:16" s="27" customFormat="1" ht="12.75" customHeight="1" x14ac:dyDescent="0.25">
      <c r="A1" s="1" t="s">
        <v>465</v>
      </c>
      <c r="B1" s="1"/>
      <c r="C1" s="1"/>
      <c r="D1" s="1" t="s">
        <v>691</v>
      </c>
      <c r="E1" s="1"/>
      <c r="F1" s="1"/>
      <c r="G1" s="1"/>
      <c r="H1" s="1"/>
      <c r="I1" s="1"/>
      <c r="J1" s="1"/>
      <c r="K1" s="1"/>
      <c r="L1" s="1"/>
      <c r="M1" s="1"/>
      <c r="N1" s="1"/>
      <c r="O1" s="1"/>
      <c r="P1" s="1"/>
    </row>
    <row r="2" spans="1:16" ht="12.75" customHeight="1" x14ac:dyDescent="0.25">
      <c r="A2" s="3"/>
      <c r="B2" s="3"/>
      <c r="C2" s="3"/>
      <c r="D2" s="41" t="s">
        <v>553</v>
      </c>
      <c r="E2" s="3"/>
      <c r="F2" s="3"/>
      <c r="G2" s="3"/>
      <c r="H2" s="3"/>
      <c r="I2" s="3"/>
      <c r="J2" s="3"/>
      <c r="K2" s="3"/>
      <c r="L2" s="3"/>
      <c r="M2" s="3"/>
      <c r="N2" s="3"/>
      <c r="O2" s="3"/>
      <c r="P2" s="3"/>
    </row>
    <row r="3" spans="1:16" ht="12.75" customHeight="1" x14ac:dyDescent="0.3">
      <c r="A3" s="3"/>
      <c r="B3" s="3"/>
      <c r="C3" s="3"/>
      <c r="D3" s="41" t="s">
        <v>692</v>
      </c>
      <c r="E3" s="3"/>
      <c r="F3" s="3"/>
      <c r="G3" s="3"/>
      <c r="H3" s="3"/>
      <c r="I3" s="3"/>
      <c r="J3" s="3"/>
      <c r="K3" s="3"/>
      <c r="L3" s="3"/>
      <c r="M3" s="3"/>
      <c r="N3" s="3"/>
      <c r="O3" s="3"/>
      <c r="P3" s="3"/>
    </row>
    <row r="4" spans="1:16" ht="12.75" customHeight="1" x14ac:dyDescent="0.25">
      <c r="A4" s="8"/>
      <c r="B4" s="8"/>
      <c r="C4" s="8"/>
      <c r="D4" s="8"/>
      <c r="E4" s="8"/>
      <c r="F4" s="8"/>
      <c r="G4" s="8"/>
      <c r="H4" s="8"/>
      <c r="I4" s="8"/>
      <c r="J4" s="8"/>
      <c r="K4" s="8"/>
      <c r="L4" s="8"/>
      <c r="M4" s="8"/>
      <c r="N4" s="8"/>
      <c r="O4" s="8"/>
      <c r="P4" s="8"/>
    </row>
    <row r="5" spans="1:16" s="29" customFormat="1" ht="12.75" customHeight="1" x14ac:dyDescent="0.2">
      <c r="A5" s="2" t="s">
        <v>18</v>
      </c>
      <c r="B5" s="2"/>
      <c r="C5" s="2"/>
      <c r="D5" s="2"/>
      <c r="E5" s="2"/>
      <c r="F5" s="2" t="s">
        <v>19</v>
      </c>
      <c r="G5" s="2"/>
      <c r="H5" s="2" t="s">
        <v>19</v>
      </c>
      <c r="I5" s="2"/>
      <c r="J5" s="2" t="s">
        <v>50</v>
      </c>
      <c r="K5" s="2"/>
      <c r="L5" s="2"/>
      <c r="M5" s="2"/>
      <c r="N5" s="2" t="s">
        <v>51</v>
      </c>
      <c r="O5" s="2"/>
      <c r="P5" s="2"/>
    </row>
    <row r="6" spans="1:16" s="29" customFormat="1" ht="12.75" customHeight="1" x14ac:dyDescent="0.2">
      <c r="A6" s="37" t="s">
        <v>22</v>
      </c>
      <c r="B6" s="2"/>
      <c r="C6" s="2"/>
      <c r="D6" s="2"/>
      <c r="E6" s="2"/>
      <c r="F6" s="37" t="s">
        <v>9</v>
      </c>
      <c r="G6" s="2"/>
      <c r="H6" s="37" t="s">
        <v>9</v>
      </c>
      <c r="I6" s="2"/>
      <c r="J6" s="114" t="s">
        <v>52</v>
      </c>
      <c r="K6" s="9"/>
      <c r="L6" s="9"/>
      <c r="M6" s="2"/>
      <c r="N6" s="114" t="s">
        <v>53</v>
      </c>
      <c r="O6" s="9"/>
      <c r="P6" s="9"/>
    </row>
    <row r="7" spans="1:16" s="29" customFormat="1" ht="12.75" customHeight="1" x14ac:dyDescent="0.2">
      <c r="A7" s="2"/>
      <c r="B7" s="2"/>
      <c r="C7" s="2"/>
      <c r="D7" s="2"/>
      <c r="E7" s="2"/>
      <c r="F7" s="2"/>
      <c r="G7" s="2"/>
      <c r="H7" s="2"/>
      <c r="I7" s="2"/>
      <c r="J7" s="17" t="s">
        <v>54</v>
      </c>
      <c r="K7" s="17" t="s">
        <v>55</v>
      </c>
      <c r="L7" s="17" t="s">
        <v>6</v>
      </c>
      <c r="M7" s="17"/>
      <c r="N7" s="17" t="s">
        <v>116</v>
      </c>
      <c r="O7" s="17" t="s">
        <v>117</v>
      </c>
      <c r="P7" s="67" t="s">
        <v>6</v>
      </c>
    </row>
    <row r="8" spans="1:16" s="29" customFormat="1" ht="12.75" customHeight="1" x14ac:dyDescent="0.2">
      <c r="A8" s="2"/>
      <c r="B8" s="2"/>
      <c r="C8" s="2"/>
      <c r="D8" s="2"/>
      <c r="E8" s="2"/>
      <c r="F8" s="9"/>
      <c r="G8" s="9"/>
      <c r="H8" s="9"/>
      <c r="I8" s="9"/>
      <c r="J8" s="119" t="s">
        <v>56</v>
      </c>
      <c r="K8" s="119" t="s">
        <v>57</v>
      </c>
      <c r="L8" s="119" t="s">
        <v>9</v>
      </c>
      <c r="M8" s="19"/>
      <c r="N8" s="119" t="s">
        <v>387</v>
      </c>
      <c r="O8" s="119" t="s">
        <v>388</v>
      </c>
      <c r="P8" s="120" t="s">
        <v>9</v>
      </c>
    </row>
    <row r="9" spans="1:16" s="29" customFormat="1" ht="12.75" customHeight="1" x14ac:dyDescent="0.2">
      <c r="A9" s="9"/>
      <c r="B9" s="9"/>
      <c r="C9" s="9"/>
      <c r="D9" s="9"/>
      <c r="E9" s="9"/>
      <c r="F9" s="94">
        <v>2021</v>
      </c>
      <c r="G9" s="9"/>
      <c r="H9" s="94">
        <v>2022</v>
      </c>
      <c r="I9" s="14"/>
      <c r="J9" s="94">
        <v>2022</v>
      </c>
      <c r="K9" s="94">
        <v>2022</v>
      </c>
      <c r="L9" s="94">
        <v>2022</v>
      </c>
      <c r="M9" s="9"/>
      <c r="N9" s="94">
        <v>2022</v>
      </c>
      <c r="O9" s="94">
        <v>2022</v>
      </c>
      <c r="P9" s="94">
        <v>2022</v>
      </c>
    </row>
    <row r="10" spans="1:16" s="29" customFormat="1" ht="12.75" customHeight="1" x14ac:dyDescent="0.2">
      <c r="A10" s="2"/>
      <c r="B10" s="2"/>
      <c r="C10" s="2"/>
      <c r="D10" s="2"/>
      <c r="E10" s="2"/>
      <c r="G10" s="2"/>
      <c r="I10" s="2"/>
      <c r="J10" s="2"/>
      <c r="K10" s="2"/>
      <c r="L10" s="2"/>
      <c r="M10" s="2"/>
      <c r="N10" s="2"/>
      <c r="O10" s="2"/>
      <c r="P10" s="2"/>
    </row>
    <row r="11" spans="1:16" s="29" customFormat="1" ht="12.75" customHeight="1" x14ac:dyDescent="0.25">
      <c r="A11" s="2" t="s">
        <v>39</v>
      </c>
      <c r="B11" s="3"/>
      <c r="C11" s="2"/>
      <c r="D11" s="2"/>
      <c r="E11" s="2"/>
      <c r="F11" s="31">
        <v>24962</v>
      </c>
      <c r="G11" s="88"/>
      <c r="H11" s="31">
        <f>L11+P11</f>
        <v>48850</v>
      </c>
      <c r="I11" s="88"/>
      <c r="J11" s="31">
        <v>12766</v>
      </c>
      <c r="K11" s="31">
        <v>12726</v>
      </c>
      <c r="L11" s="15">
        <f>J11+K11</f>
        <v>25492</v>
      </c>
      <c r="M11" s="185"/>
      <c r="N11" s="31">
        <v>11567</v>
      </c>
      <c r="O11" s="31">
        <v>11791</v>
      </c>
      <c r="P11" s="15">
        <f>N11+O11</f>
        <v>23358</v>
      </c>
    </row>
    <row r="12" spans="1:16" s="29" customFormat="1" ht="12.75" customHeight="1" x14ac:dyDescent="0.25">
      <c r="A12" s="2" t="s">
        <v>40</v>
      </c>
      <c r="B12" s="3"/>
      <c r="C12" s="2"/>
      <c r="D12" s="2"/>
      <c r="E12" s="2"/>
      <c r="F12" s="31">
        <v>1436</v>
      </c>
      <c r="G12" s="88"/>
      <c r="H12" s="31">
        <f t="shared" ref="H12:H49" si="0">L12+P12</f>
        <v>11089</v>
      </c>
      <c r="I12" s="88"/>
      <c r="J12" s="31">
        <v>5214</v>
      </c>
      <c r="K12" s="31">
        <v>5061</v>
      </c>
      <c r="L12" s="15">
        <f t="shared" ref="L12:L49" si="1">J12+K12</f>
        <v>10275</v>
      </c>
      <c r="M12" s="185"/>
      <c r="N12" s="31">
        <v>355</v>
      </c>
      <c r="O12" s="31">
        <v>459</v>
      </c>
      <c r="P12" s="15">
        <f t="shared" ref="P12:P49" si="2">N12+O12</f>
        <v>814</v>
      </c>
    </row>
    <row r="13" spans="1:16" s="29" customFormat="1" ht="12.75" customHeight="1" x14ac:dyDescent="0.25">
      <c r="A13" s="2" t="s">
        <v>41</v>
      </c>
      <c r="B13" s="3"/>
      <c r="C13" s="2"/>
      <c r="D13" s="2"/>
      <c r="E13" s="2"/>
      <c r="F13" s="31">
        <v>11413</v>
      </c>
      <c r="G13" s="88"/>
      <c r="H13" s="31">
        <f>P13</f>
        <v>21062</v>
      </c>
      <c r="I13" s="88"/>
      <c r="J13" s="34" t="s">
        <v>596</v>
      </c>
      <c r="K13" s="34" t="s">
        <v>596</v>
      </c>
      <c r="L13" s="34" t="s">
        <v>596</v>
      </c>
      <c r="M13" s="185"/>
      <c r="N13" s="31">
        <v>10502</v>
      </c>
      <c r="O13" s="31">
        <v>10560</v>
      </c>
      <c r="P13" s="15">
        <f t="shared" si="2"/>
        <v>21062</v>
      </c>
    </row>
    <row r="14" spans="1:16" s="29" customFormat="1" ht="12.75" customHeight="1" x14ac:dyDescent="0.25">
      <c r="A14" s="2" t="s">
        <v>105</v>
      </c>
      <c r="B14" s="3"/>
      <c r="C14" s="2"/>
      <c r="D14" s="2"/>
      <c r="E14" s="2"/>
      <c r="F14" s="31">
        <v>1911811</v>
      </c>
      <c r="G14" s="88"/>
      <c r="H14" s="31">
        <f t="shared" si="0"/>
        <v>4446069</v>
      </c>
      <c r="I14" s="88"/>
      <c r="J14" s="31">
        <v>1916502</v>
      </c>
      <c r="K14" s="31">
        <v>1923086</v>
      </c>
      <c r="L14" s="15">
        <f t="shared" si="1"/>
        <v>3839588</v>
      </c>
      <c r="M14" s="185"/>
      <c r="N14" s="31">
        <v>301391</v>
      </c>
      <c r="O14" s="31">
        <v>305090</v>
      </c>
      <c r="P14" s="15">
        <f t="shared" si="2"/>
        <v>606481</v>
      </c>
    </row>
    <row r="15" spans="1:16" s="29" customFormat="1" ht="12.75" customHeight="1" x14ac:dyDescent="0.25">
      <c r="A15" s="2" t="s">
        <v>42</v>
      </c>
      <c r="B15" s="3"/>
      <c r="C15" s="2"/>
      <c r="D15" s="2"/>
      <c r="E15" s="2"/>
      <c r="F15" s="31">
        <v>576</v>
      </c>
      <c r="G15" s="88"/>
      <c r="H15" s="31">
        <f t="shared" si="0"/>
        <v>1899</v>
      </c>
      <c r="I15" s="88"/>
      <c r="J15" s="31">
        <v>11</v>
      </c>
      <c r="K15" s="31">
        <v>14</v>
      </c>
      <c r="L15" s="15">
        <f t="shared" si="1"/>
        <v>25</v>
      </c>
      <c r="M15" s="185"/>
      <c r="N15" s="31">
        <v>893</v>
      </c>
      <c r="O15" s="31">
        <v>981</v>
      </c>
      <c r="P15" s="15">
        <f t="shared" si="2"/>
        <v>1874</v>
      </c>
    </row>
    <row r="16" spans="1:16" s="29" customFormat="1" ht="12.75" customHeight="1" x14ac:dyDescent="0.2">
      <c r="A16" s="2" t="s">
        <v>43</v>
      </c>
      <c r="B16" s="2"/>
      <c r="C16" s="2"/>
      <c r="D16" s="2"/>
      <c r="E16" s="2"/>
      <c r="F16" s="31">
        <v>41031</v>
      </c>
      <c r="G16" s="88"/>
      <c r="H16" s="31">
        <f t="shared" si="0"/>
        <v>76517</v>
      </c>
      <c r="I16" s="88"/>
      <c r="J16" s="31">
        <v>3717</v>
      </c>
      <c r="K16" s="31">
        <v>3777</v>
      </c>
      <c r="L16" s="15">
        <f t="shared" si="1"/>
        <v>7494</v>
      </c>
      <c r="M16" s="185"/>
      <c r="N16" s="31">
        <v>34489</v>
      </c>
      <c r="O16" s="31">
        <v>34534</v>
      </c>
      <c r="P16" s="15">
        <f t="shared" si="2"/>
        <v>69023</v>
      </c>
    </row>
    <row r="17" spans="1:16" s="29" customFormat="1" ht="12.75" customHeight="1" x14ac:dyDescent="0.25">
      <c r="A17" s="2" t="s">
        <v>111</v>
      </c>
      <c r="B17" s="3"/>
      <c r="C17" s="2"/>
      <c r="D17" s="2"/>
      <c r="E17" s="2"/>
      <c r="F17" s="31">
        <v>8534</v>
      </c>
      <c r="G17" s="88"/>
      <c r="H17" s="31">
        <f t="shared" si="0"/>
        <v>14469</v>
      </c>
      <c r="I17" s="88"/>
      <c r="J17" s="31">
        <v>10</v>
      </c>
      <c r="K17" s="31">
        <v>13</v>
      </c>
      <c r="L17" s="15">
        <f t="shared" si="1"/>
        <v>23</v>
      </c>
      <c r="M17" s="185"/>
      <c r="N17" s="31">
        <v>7138</v>
      </c>
      <c r="O17" s="31">
        <v>7308</v>
      </c>
      <c r="P17" s="15">
        <f t="shared" si="2"/>
        <v>14446</v>
      </c>
    </row>
    <row r="18" spans="1:16" s="29" customFormat="1" ht="12.75" customHeight="1" x14ac:dyDescent="0.2">
      <c r="A18" s="2" t="s">
        <v>30</v>
      </c>
      <c r="B18" s="2"/>
      <c r="C18" s="2"/>
      <c r="D18" s="2"/>
      <c r="E18" s="2"/>
      <c r="F18" s="31">
        <v>4454</v>
      </c>
      <c r="G18" s="88"/>
      <c r="H18" s="31">
        <f t="shared" si="0"/>
        <v>15851</v>
      </c>
      <c r="I18" s="88"/>
      <c r="J18" s="31">
        <v>7564</v>
      </c>
      <c r="K18" s="31">
        <v>7516</v>
      </c>
      <c r="L18" s="15">
        <f t="shared" si="1"/>
        <v>15080</v>
      </c>
      <c r="M18" s="185"/>
      <c r="N18" s="31">
        <v>374</v>
      </c>
      <c r="O18" s="31">
        <v>397</v>
      </c>
      <c r="P18" s="15">
        <f t="shared" si="2"/>
        <v>771</v>
      </c>
    </row>
    <row r="19" spans="1:16" s="29" customFormat="1" ht="12.75" customHeight="1" x14ac:dyDescent="0.2">
      <c r="A19" s="2" t="s">
        <v>31</v>
      </c>
      <c r="B19" s="2"/>
      <c r="C19" s="2"/>
      <c r="D19" s="2"/>
      <c r="E19" s="2"/>
      <c r="F19" s="31">
        <v>44496</v>
      </c>
      <c r="G19" s="88"/>
      <c r="H19" s="31">
        <f t="shared" si="0"/>
        <v>106209</v>
      </c>
      <c r="I19" s="88"/>
      <c r="J19" s="31">
        <v>14114</v>
      </c>
      <c r="K19" s="31">
        <v>14088</v>
      </c>
      <c r="L19" s="15">
        <f t="shared" si="1"/>
        <v>28202</v>
      </c>
      <c r="M19" s="185"/>
      <c r="N19" s="31">
        <v>38519</v>
      </c>
      <c r="O19" s="31">
        <v>39488</v>
      </c>
      <c r="P19" s="15">
        <f t="shared" si="2"/>
        <v>78007</v>
      </c>
    </row>
    <row r="20" spans="1:16" s="29" customFormat="1" ht="12.75" customHeight="1" x14ac:dyDescent="0.2">
      <c r="A20" s="2" t="s">
        <v>32</v>
      </c>
      <c r="B20" s="2"/>
      <c r="C20" s="2"/>
      <c r="D20" s="2"/>
      <c r="E20" s="2"/>
      <c r="F20" s="31">
        <v>3971</v>
      </c>
      <c r="G20" s="88"/>
      <c r="H20" s="31">
        <f t="shared" si="0"/>
        <v>20041</v>
      </c>
      <c r="I20" s="88"/>
      <c r="J20" s="31">
        <v>8940</v>
      </c>
      <c r="K20" s="31">
        <v>8933</v>
      </c>
      <c r="L20" s="15">
        <f t="shared" si="1"/>
        <v>17873</v>
      </c>
      <c r="M20" s="185"/>
      <c r="N20" s="31">
        <v>1138</v>
      </c>
      <c r="O20" s="31">
        <v>1030</v>
      </c>
      <c r="P20" s="15">
        <f t="shared" si="2"/>
        <v>2168</v>
      </c>
    </row>
    <row r="21" spans="1:16" s="29" customFormat="1" ht="12.75" customHeight="1" x14ac:dyDescent="0.2">
      <c r="A21" s="2" t="s">
        <v>33</v>
      </c>
      <c r="B21" s="2"/>
      <c r="C21" s="2"/>
      <c r="D21" s="2"/>
      <c r="E21" s="2"/>
      <c r="F21" s="31">
        <v>121061</v>
      </c>
      <c r="G21" s="88"/>
      <c r="H21" s="31">
        <f t="shared" si="0"/>
        <v>196007</v>
      </c>
      <c r="I21" s="88"/>
      <c r="J21" s="31">
        <v>1048</v>
      </c>
      <c r="K21" s="31">
        <v>1080</v>
      </c>
      <c r="L21" s="15">
        <f t="shared" si="1"/>
        <v>2128</v>
      </c>
      <c r="M21" s="185"/>
      <c r="N21" s="31">
        <v>95126</v>
      </c>
      <c r="O21" s="31">
        <v>98753</v>
      </c>
      <c r="P21" s="15">
        <f t="shared" si="2"/>
        <v>193879</v>
      </c>
    </row>
    <row r="22" spans="1:16" s="29" customFormat="1" ht="12.75" customHeight="1" x14ac:dyDescent="0.25">
      <c r="A22" s="2" t="s">
        <v>84</v>
      </c>
      <c r="B22" s="3"/>
      <c r="C22" s="2"/>
      <c r="D22" s="2"/>
      <c r="E22" s="2"/>
      <c r="F22" s="31">
        <v>1677</v>
      </c>
      <c r="G22" s="88"/>
      <c r="H22" s="31">
        <f t="shared" si="0"/>
        <v>6712</v>
      </c>
      <c r="I22" s="88"/>
      <c r="J22" s="31">
        <v>10</v>
      </c>
      <c r="K22" s="31">
        <v>26</v>
      </c>
      <c r="L22" s="15">
        <f t="shared" si="1"/>
        <v>36</v>
      </c>
      <c r="M22" s="185"/>
      <c r="N22" s="31">
        <v>3275</v>
      </c>
      <c r="O22" s="31">
        <v>3401</v>
      </c>
      <c r="P22" s="15">
        <f t="shared" si="2"/>
        <v>6676</v>
      </c>
    </row>
    <row r="23" spans="1:16" s="29" customFormat="1" ht="12.75" customHeight="1" x14ac:dyDescent="0.25">
      <c r="A23" s="2" t="s">
        <v>44</v>
      </c>
      <c r="B23" s="3"/>
      <c r="C23" s="2"/>
      <c r="D23" s="2"/>
      <c r="E23" s="2"/>
      <c r="F23" s="31">
        <v>347</v>
      </c>
      <c r="G23" s="88"/>
      <c r="H23" s="31">
        <f t="shared" si="0"/>
        <v>15305</v>
      </c>
      <c r="I23" s="88"/>
      <c r="J23" s="31">
        <v>93</v>
      </c>
      <c r="K23" s="31">
        <v>99</v>
      </c>
      <c r="L23" s="15">
        <f t="shared" si="1"/>
        <v>192</v>
      </c>
      <c r="M23" s="185"/>
      <c r="N23" s="31">
        <v>7414</v>
      </c>
      <c r="O23" s="31">
        <v>7699</v>
      </c>
      <c r="P23" s="15">
        <f t="shared" si="2"/>
        <v>15113</v>
      </c>
    </row>
    <row r="24" spans="1:16" s="29" customFormat="1" ht="12.75" customHeight="1" x14ac:dyDescent="0.25">
      <c r="A24" s="2" t="s">
        <v>112</v>
      </c>
      <c r="B24" s="3"/>
      <c r="C24" s="2"/>
      <c r="D24" s="2"/>
      <c r="E24" s="2"/>
      <c r="F24" s="31">
        <v>24378</v>
      </c>
      <c r="G24" s="88"/>
      <c r="H24" s="31">
        <f t="shared" si="0"/>
        <v>80735</v>
      </c>
      <c r="I24" s="88"/>
      <c r="J24" s="31">
        <v>39679</v>
      </c>
      <c r="K24" s="31">
        <v>40785</v>
      </c>
      <c r="L24" s="15">
        <f t="shared" si="1"/>
        <v>80464</v>
      </c>
      <c r="M24" s="185"/>
      <c r="N24" s="31">
        <v>113</v>
      </c>
      <c r="O24" s="31">
        <v>158</v>
      </c>
      <c r="P24" s="15">
        <f t="shared" si="2"/>
        <v>271</v>
      </c>
    </row>
    <row r="25" spans="1:16" s="29" customFormat="1" ht="12.75" customHeight="1" x14ac:dyDescent="0.2">
      <c r="A25" s="2" t="s">
        <v>256</v>
      </c>
      <c r="B25" s="2"/>
      <c r="C25" s="2"/>
      <c r="D25" s="2"/>
      <c r="E25" s="2"/>
      <c r="F25" s="31">
        <v>476457</v>
      </c>
      <c r="G25" s="88"/>
      <c r="H25" s="31">
        <f t="shared" si="0"/>
        <v>911981</v>
      </c>
      <c r="I25" s="88"/>
      <c r="J25" s="31">
        <v>18850</v>
      </c>
      <c r="K25" s="31">
        <v>19774</v>
      </c>
      <c r="L25" s="15">
        <f t="shared" si="1"/>
        <v>38624</v>
      </c>
      <c r="M25" s="185"/>
      <c r="N25" s="31">
        <v>433593</v>
      </c>
      <c r="O25" s="31">
        <v>439764</v>
      </c>
      <c r="P25" s="15">
        <f t="shared" si="2"/>
        <v>873357</v>
      </c>
    </row>
    <row r="26" spans="1:16" s="29" customFormat="1" ht="12.75" customHeight="1" x14ac:dyDescent="0.25">
      <c r="A26" s="2" t="s">
        <v>45</v>
      </c>
      <c r="B26" s="3"/>
      <c r="C26" s="2"/>
      <c r="D26" s="2"/>
      <c r="E26" s="2"/>
      <c r="F26" s="31">
        <v>7689</v>
      </c>
      <c r="G26" s="88"/>
      <c r="H26" s="31">
        <f t="shared" si="0"/>
        <v>13345</v>
      </c>
      <c r="I26" s="88"/>
      <c r="J26" s="31">
        <v>6</v>
      </c>
      <c r="K26" s="31">
        <v>9</v>
      </c>
      <c r="L26" s="15">
        <f t="shared" si="1"/>
        <v>15</v>
      </c>
      <c r="M26" s="185"/>
      <c r="N26" s="31">
        <v>6591</v>
      </c>
      <c r="O26" s="31">
        <v>6739</v>
      </c>
      <c r="P26" s="15">
        <f t="shared" si="2"/>
        <v>13330</v>
      </c>
    </row>
    <row r="27" spans="1:16" s="29" customFormat="1" ht="12.75" customHeight="1" x14ac:dyDescent="0.2">
      <c r="A27" s="2" t="s">
        <v>104</v>
      </c>
      <c r="B27" s="2"/>
      <c r="C27" s="2"/>
      <c r="D27" s="2"/>
      <c r="E27" s="2"/>
      <c r="F27" s="31">
        <v>662689</v>
      </c>
      <c r="G27" s="88"/>
      <c r="H27" s="31">
        <f t="shared" si="0"/>
        <v>1290998</v>
      </c>
      <c r="I27" s="88"/>
      <c r="J27" s="31">
        <v>353335</v>
      </c>
      <c r="K27" s="31">
        <v>341527</v>
      </c>
      <c r="L27" s="15">
        <f t="shared" si="1"/>
        <v>694862</v>
      </c>
      <c r="M27" s="185"/>
      <c r="N27" s="31">
        <v>295189</v>
      </c>
      <c r="O27" s="31">
        <v>300947</v>
      </c>
      <c r="P27" s="15">
        <f t="shared" si="2"/>
        <v>596136</v>
      </c>
    </row>
    <row r="28" spans="1:16" s="29" customFormat="1" ht="12.75" customHeight="1" x14ac:dyDescent="0.25">
      <c r="A28" s="2" t="s">
        <v>85</v>
      </c>
      <c r="B28" s="3"/>
      <c r="C28" s="2"/>
      <c r="D28" s="2"/>
      <c r="E28" s="2"/>
      <c r="F28" s="31">
        <v>116</v>
      </c>
      <c r="G28" s="88"/>
      <c r="H28" s="31">
        <f t="shared" si="0"/>
        <v>226</v>
      </c>
      <c r="I28" s="88"/>
      <c r="J28" s="31">
        <v>42</v>
      </c>
      <c r="K28" s="31">
        <v>55</v>
      </c>
      <c r="L28" s="15">
        <f t="shared" si="1"/>
        <v>97</v>
      </c>
      <c r="M28" s="185"/>
      <c r="N28" s="31">
        <v>44</v>
      </c>
      <c r="O28" s="31">
        <v>85</v>
      </c>
      <c r="P28" s="15">
        <f t="shared" si="2"/>
        <v>129</v>
      </c>
    </row>
    <row r="29" spans="1:16" s="29" customFormat="1" ht="12.75" customHeight="1" x14ac:dyDescent="0.2">
      <c r="A29" s="2" t="s">
        <v>86</v>
      </c>
      <c r="B29" s="2"/>
      <c r="C29" s="2"/>
      <c r="D29" s="2"/>
      <c r="E29" s="2"/>
      <c r="F29" s="31">
        <v>7816</v>
      </c>
      <c r="G29" s="88"/>
      <c r="H29" s="31">
        <f t="shared" si="0"/>
        <v>40274</v>
      </c>
      <c r="I29" s="88"/>
      <c r="J29" s="31">
        <v>19727</v>
      </c>
      <c r="K29" s="31">
        <v>19845</v>
      </c>
      <c r="L29" s="15">
        <f t="shared" si="1"/>
        <v>39572</v>
      </c>
      <c r="M29" s="185"/>
      <c r="N29" s="31">
        <v>352</v>
      </c>
      <c r="O29" s="31">
        <v>350</v>
      </c>
      <c r="P29" s="15">
        <f t="shared" si="2"/>
        <v>702</v>
      </c>
    </row>
    <row r="30" spans="1:16" s="29" customFormat="1" ht="12.75" customHeight="1" x14ac:dyDescent="0.25">
      <c r="A30" s="2" t="s">
        <v>108</v>
      </c>
      <c r="B30" s="3"/>
      <c r="C30" s="2"/>
      <c r="D30" s="2"/>
      <c r="E30" s="2"/>
      <c r="F30" s="31">
        <v>5720</v>
      </c>
      <c r="G30" s="88"/>
      <c r="H30" s="31">
        <f t="shared" si="0"/>
        <v>8780</v>
      </c>
      <c r="I30" s="88"/>
      <c r="J30" s="31">
        <v>2775</v>
      </c>
      <c r="K30" s="31">
        <v>2232</v>
      </c>
      <c r="L30" s="15">
        <f t="shared" si="1"/>
        <v>5007</v>
      </c>
      <c r="M30" s="185"/>
      <c r="N30" s="31">
        <v>1710</v>
      </c>
      <c r="O30" s="31">
        <v>2063</v>
      </c>
      <c r="P30" s="15">
        <f t="shared" si="2"/>
        <v>3773</v>
      </c>
    </row>
    <row r="31" spans="1:16" s="29" customFormat="1" ht="12.75" customHeight="1" x14ac:dyDescent="0.2">
      <c r="A31" s="2" t="s">
        <v>38</v>
      </c>
      <c r="B31" s="2"/>
      <c r="C31" s="2"/>
      <c r="D31" s="2"/>
      <c r="E31" s="2"/>
      <c r="F31" s="31">
        <v>42650</v>
      </c>
      <c r="G31" s="88"/>
      <c r="H31" s="31">
        <f t="shared" si="0"/>
        <v>101094</v>
      </c>
      <c r="I31" s="88"/>
      <c r="J31" s="31">
        <v>66</v>
      </c>
      <c r="K31" s="31">
        <v>57</v>
      </c>
      <c r="L31" s="15">
        <f t="shared" si="1"/>
        <v>123</v>
      </c>
      <c r="M31" s="185"/>
      <c r="N31" s="31">
        <v>50562</v>
      </c>
      <c r="O31" s="31">
        <v>50409</v>
      </c>
      <c r="P31" s="15">
        <f t="shared" si="2"/>
        <v>100971</v>
      </c>
    </row>
    <row r="32" spans="1:16" s="29" customFormat="1" ht="12.75" customHeight="1" x14ac:dyDescent="0.2">
      <c r="A32" s="2" t="s">
        <v>34</v>
      </c>
      <c r="B32" s="2"/>
      <c r="C32" s="2"/>
      <c r="D32" s="2"/>
      <c r="E32" s="2"/>
      <c r="F32" s="31">
        <v>128371</v>
      </c>
      <c r="G32" s="88"/>
      <c r="H32" s="31">
        <f t="shared" si="0"/>
        <v>267407</v>
      </c>
      <c r="I32" s="88"/>
      <c r="J32" s="31">
        <v>3755</v>
      </c>
      <c r="K32" s="31">
        <v>3917</v>
      </c>
      <c r="L32" s="15">
        <f t="shared" si="1"/>
        <v>7672</v>
      </c>
      <c r="M32" s="185"/>
      <c r="N32" s="31">
        <v>129731</v>
      </c>
      <c r="O32" s="31">
        <v>130004</v>
      </c>
      <c r="P32" s="15">
        <f t="shared" si="2"/>
        <v>259735</v>
      </c>
    </row>
    <row r="33" spans="1:16" s="29" customFormat="1" ht="12.75" customHeight="1" x14ac:dyDescent="0.2">
      <c r="A33" s="2" t="s">
        <v>87</v>
      </c>
      <c r="B33" s="2"/>
      <c r="C33" s="2"/>
      <c r="D33" s="2"/>
      <c r="E33" s="2"/>
      <c r="F33" s="31">
        <v>7495821</v>
      </c>
      <c r="G33" s="88"/>
      <c r="H33" s="31">
        <f t="shared" si="0"/>
        <v>18383498</v>
      </c>
      <c r="I33" s="88"/>
      <c r="J33" s="31">
        <v>7600337</v>
      </c>
      <c r="K33" s="31">
        <v>7611036</v>
      </c>
      <c r="L33" s="15">
        <f t="shared" si="1"/>
        <v>15211373</v>
      </c>
      <c r="M33" s="185"/>
      <c r="N33" s="31">
        <v>1606054</v>
      </c>
      <c r="O33" s="31">
        <v>1566071</v>
      </c>
      <c r="P33" s="15">
        <f t="shared" si="2"/>
        <v>3172125</v>
      </c>
    </row>
    <row r="34" spans="1:16" s="29" customFormat="1" ht="12.75" customHeight="1" x14ac:dyDescent="0.2">
      <c r="A34" s="2" t="s">
        <v>88</v>
      </c>
      <c r="B34" s="2"/>
      <c r="C34" s="2"/>
      <c r="D34" s="2"/>
      <c r="E34" s="2"/>
      <c r="F34" s="31">
        <v>572699</v>
      </c>
      <c r="G34" s="88"/>
      <c r="H34" s="31">
        <f t="shared" si="0"/>
        <v>1124093</v>
      </c>
      <c r="I34" s="88"/>
      <c r="J34" s="31">
        <v>76622</v>
      </c>
      <c r="K34" s="31">
        <v>79199</v>
      </c>
      <c r="L34" s="15">
        <f t="shared" si="1"/>
        <v>155821</v>
      </c>
      <c r="M34" s="185"/>
      <c r="N34" s="31">
        <v>479877</v>
      </c>
      <c r="O34" s="31">
        <v>488395</v>
      </c>
      <c r="P34" s="15">
        <f t="shared" si="2"/>
        <v>968272</v>
      </c>
    </row>
    <row r="35" spans="1:16" s="29" customFormat="1" ht="12.75" customHeight="1" x14ac:dyDescent="0.25">
      <c r="A35" s="2" t="s">
        <v>89</v>
      </c>
      <c r="B35" s="3"/>
      <c r="C35" s="2"/>
      <c r="D35" s="2"/>
      <c r="E35" s="2"/>
      <c r="F35" s="31">
        <v>613149</v>
      </c>
      <c r="G35" s="88"/>
      <c r="H35" s="31">
        <f t="shared" si="0"/>
        <v>555854</v>
      </c>
      <c r="I35" s="88"/>
      <c r="J35" s="31">
        <v>282994</v>
      </c>
      <c r="K35" s="31">
        <v>272663</v>
      </c>
      <c r="L35" s="15">
        <f t="shared" si="1"/>
        <v>555657</v>
      </c>
      <c r="M35" s="185"/>
      <c r="N35" s="31">
        <v>131</v>
      </c>
      <c r="O35" s="31">
        <v>66</v>
      </c>
      <c r="P35" s="15">
        <f t="shared" si="2"/>
        <v>197</v>
      </c>
    </row>
    <row r="36" spans="1:16" s="29" customFormat="1" ht="12.75" customHeight="1" x14ac:dyDescent="0.25">
      <c r="A36" s="2" t="s">
        <v>90</v>
      </c>
      <c r="B36" s="3"/>
      <c r="C36" s="2"/>
      <c r="D36" s="2"/>
      <c r="E36" s="2"/>
      <c r="F36" s="31">
        <v>46042</v>
      </c>
      <c r="G36" s="88"/>
      <c r="H36" s="31">
        <f t="shared" si="0"/>
        <v>93168</v>
      </c>
      <c r="I36" s="88"/>
      <c r="J36" s="31">
        <v>45358</v>
      </c>
      <c r="K36" s="31">
        <v>46902</v>
      </c>
      <c r="L36" s="15">
        <f t="shared" si="1"/>
        <v>92260</v>
      </c>
      <c r="M36" s="185"/>
      <c r="N36" s="31">
        <v>457</v>
      </c>
      <c r="O36" s="31">
        <v>451</v>
      </c>
      <c r="P36" s="15">
        <f t="shared" si="2"/>
        <v>908</v>
      </c>
    </row>
    <row r="37" spans="1:16" s="29" customFormat="1" ht="12.75" customHeight="1" x14ac:dyDescent="0.2">
      <c r="A37" s="2" t="s">
        <v>109</v>
      </c>
      <c r="B37" s="2"/>
      <c r="C37" s="2"/>
      <c r="D37" s="2"/>
      <c r="E37" s="2"/>
      <c r="F37" s="31">
        <v>11622</v>
      </c>
      <c r="G37" s="88"/>
      <c r="H37" s="31">
        <f t="shared" si="0"/>
        <v>47801</v>
      </c>
      <c r="I37" s="88"/>
      <c r="J37" s="31">
        <v>3175</v>
      </c>
      <c r="K37" s="31">
        <v>2934</v>
      </c>
      <c r="L37" s="15">
        <f t="shared" si="1"/>
        <v>6109</v>
      </c>
      <c r="M37" s="185"/>
      <c r="N37" s="31">
        <v>20577</v>
      </c>
      <c r="O37" s="31">
        <v>21115</v>
      </c>
      <c r="P37" s="15">
        <f t="shared" si="2"/>
        <v>41692</v>
      </c>
    </row>
    <row r="38" spans="1:16" s="29" customFormat="1" ht="12.75" customHeight="1" x14ac:dyDescent="0.25">
      <c r="A38" s="2" t="s">
        <v>46</v>
      </c>
      <c r="B38" s="3"/>
      <c r="C38" s="2"/>
      <c r="D38" s="2"/>
      <c r="E38" s="2"/>
      <c r="F38" s="31">
        <v>4301</v>
      </c>
      <c r="G38" s="88"/>
      <c r="H38" s="31">
        <f t="shared" si="0"/>
        <v>6449</v>
      </c>
      <c r="I38" s="88"/>
      <c r="J38" s="31">
        <v>43</v>
      </c>
      <c r="K38" s="31">
        <v>49</v>
      </c>
      <c r="L38" s="15">
        <f t="shared" si="1"/>
        <v>92</v>
      </c>
      <c r="M38" s="185"/>
      <c r="N38" s="31">
        <v>3225</v>
      </c>
      <c r="O38" s="31">
        <v>3132</v>
      </c>
      <c r="P38" s="15">
        <f t="shared" si="2"/>
        <v>6357</v>
      </c>
    </row>
    <row r="39" spans="1:16" s="29" customFormat="1" ht="12.75" customHeight="1" x14ac:dyDescent="0.25">
      <c r="A39" s="2" t="s">
        <v>485</v>
      </c>
      <c r="B39" s="3"/>
      <c r="C39" s="2"/>
      <c r="D39" s="2"/>
      <c r="E39" s="2"/>
      <c r="F39" s="31">
        <v>3081</v>
      </c>
      <c r="G39" s="88"/>
      <c r="H39" s="31">
        <f t="shared" si="0"/>
        <v>17961</v>
      </c>
      <c r="I39" s="88"/>
      <c r="J39" s="31">
        <v>4960</v>
      </c>
      <c r="K39" s="31">
        <v>5113</v>
      </c>
      <c r="L39" s="15">
        <f t="shared" si="1"/>
        <v>10073</v>
      </c>
      <c r="M39" s="185"/>
      <c r="N39" s="31">
        <v>4127</v>
      </c>
      <c r="O39" s="31">
        <v>3761</v>
      </c>
      <c r="P39" s="15">
        <f t="shared" si="2"/>
        <v>7888</v>
      </c>
    </row>
    <row r="40" spans="1:16" s="29" customFormat="1" ht="12.75" customHeight="1" x14ac:dyDescent="0.25">
      <c r="A40" s="2" t="s">
        <v>47</v>
      </c>
      <c r="B40" s="3"/>
      <c r="C40" s="2"/>
      <c r="D40" s="2"/>
      <c r="E40" s="2"/>
      <c r="F40" s="31">
        <v>647</v>
      </c>
      <c r="G40" s="88"/>
      <c r="H40" s="31">
        <f t="shared" si="0"/>
        <v>1647</v>
      </c>
      <c r="I40" s="88"/>
      <c r="J40" s="31">
        <v>1</v>
      </c>
      <c r="K40" s="31">
        <v>5</v>
      </c>
      <c r="L40" s="15">
        <f t="shared" si="1"/>
        <v>6</v>
      </c>
      <c r="M40" s="185"/>
      <c r="N40" s="31">
        <v>825</v>
      </c>
      <c r="O40" s="31">
        <v>816</v>
      </c>
      <c r="P40" s="15">
        <f t="shared" si="2"/>
        <v>1641</v>
      </c>
    </row>
    <row r="41" spans="1:16" s="29" customFormat="1" ht="12.75" customHeight="1" x14ac:dyDescent="0.25">
      <c r="A41" s="2" t="s">
        <v>258</v>
      </c>
      <c r="B41" s="3"/>
      <c r="C41" s="2"/>
      <c r="D41" s="2"/>
      <c r="E41" s="2"/>
      <c r="F41" s="31">
        <v>158</v>
      </c>
      <c r="G41" s="88"/>
      <c r="H41" s="31">
        <f t="shared" si="0"/>
        <v>11967</v>
      </c>
      <c r="I41" s="88"/>
      <c r="J41" s="31">
        <v>68</v>
      </c>
      <c r="K41" s="31">
        <v>60</v>
      </c>
      <c r="L41" s="15">
        <f t="shared" si="1"/>
        <v>128</v>
      </c>
      <c r="M41" s="185"/>
      <c r="N41" s="31">
        <v>5704</v>
      </c>
      <c r="O41" s="31">
        <v>6135</v>
      </c>
      <c r="P41" s="15">
        <f t="shared" si="2"/>
        <v>11839</v>
      </c>
    </row>
    <row r="42" spans="1:16" s="29" customFormat="1" ht="12.75" customHeight="1" x14ac:dyDescent="0.2">
      <c r="A42" s="2" t="s">
        <v>35</v>
      </c>
      <c r="B42" s="2"/>
      <c r="C42" s="2"/>
      <c r="D42" s="2"/>
      <c r="E42" s="2"/>
      <c r="F42" s="31">
        <v>307338</v>
      </c>
      <c r="G42" s="88"/>
      <c r="H42" s="31">
        <f t="shared" si="0"/>
        <v>608771</v>
      </c>
      <c r="I42" s="88"/>
      <c r="J42" s="31">
        <v>12385</v>
      </c>
      <c r="K42" s="31">
        <v>12420</v>
      </c>
      <c r="L42" s="15">
        <f t="shared" si="1"/>
        <v>24805</v>
      </c>
      <c r="M42" s="185"/>
      <c r="N42" s="31">
        <v>288824</v>
      </c>
      <c r="O42" s="31">
        <v>295142</v>
      </c>
      <c r="P42" s="15">
        <f t="shared" si="2"/>
        <v>583966</v>
      </c>
    </row>
    <row r="43" spans="1:16" s="29" customFormat="1" ht="12.75" customHeight="1" x14ac:dyDescent="0.25">
      <c r="A43" s="2" t="s">
        <v>48</v>
      </c>
      <c r="B43" s="3"/>
      <c r="C43" s="2"/>
      <c r="D43" s="2"/>
      <c r="E43" s="2"/>
      <c r="F43" s="31">
        <v>5345</v>
      </c>
      <c r="G43" s="88"/>
      <c r="H43" s="31">
        <f t="shared" si="0"/>
        <v>10410</v>
      </c>
      <c r="I43" s="88"/>
      <c r="J43" s="31">
        <v>5</v>
      </c>
      <c r="K43" s="31">
        <v>4</v>
      </c>
      <c r="L43" s="15">
        <f t="shared" si="1"/>
        <v>9</v>
      </c>
      <c r="M43" s="185"/>
      <c r="N43" s="31">
        <v>5250</v>
      </c>
      <c r="O43" s="31">
        <v>5151</v>
      </c>
      <c r="P43" s="15">
        <f t="shared" si="2"/>
        <v>10401</v>
      </c>
    </row>
    <row r="44" spans="1:16" s="29" customFormat="1" ht="12.75" customHeight="1" x14ac:dyDescent="0.2">
      <c r="A44" s="2" t="s">
        <v>36</v>
      </c>
      <c r="B44" s="2"/>
      <c r="C44" s="2"/>
      <c r="D44" s="2"/>
      <c r="E44" s="2"/>
      <c r="F44" s="31">
        <v>189745</v>
      </c>
      <c r="G44" s="88"/>
      <c r="H44" s="31">
        <f t="shared" si="0"/>
        <v>294770</v>
      </c>
      <c r="I44" s="88"/>
      <c r="J44" s="31">
        <v>3349</v>
      </c>
      <c r="K44" s="31">
        <v>3319</v>
      </c>
      <c r="L44" s="15">
        <f t="shared" si="1"/>
        <v>6668</v>
      </c>
      <c r="M44" s="185"/>
      <c r="N44" s="31">
        <v>144340</v>
      </c>
      <c r="O44" s="31">
        <v>143762</v>
      </c>
      <c r="P44" s="15">
        <f t="shared" si="2"/>
        <v>288102</v>
      </c>
    </row>
    <row r="45" spans="1:16" s="29" customFormat="1" ht="12.75" customHeight="1" x14ac:dyDescent="0.25">
      <c r="A45" s="2" t="s">
        <v>91</v>
      </c>
      <c r="B45" s="3"/>
      <c r="C45" s="3"/>
      <c r="D45" s="3"/>
      <c r="E45" s="3"/>
      <c r="F45" s="31">
        <v>44935</v>
      </c>
      <c r="G45" s="88"/>
      <c r="H45" s="31">
        <f t="shared" si="0"/>
        <v>149431</v>
      </c>
      <c r="I45" s="88"/>
      <c r="J45" s="31">
        <v>68382</v>
      </c>
      <c r="K45" s="31">
        <v>68222</v>
      </c>
      <c r="L45" s="15">
        <f t="shared" si="1"/>
        <v>136604</v>
      </c>
      <c r="M45" s="185"/>
      <c r="N45" s="31">
        <v>6279</v>
      </c>
      <c r="O45" s="31">
        <v>6548</v>
      </c>
      <c r="P45" s="15">
        <f t="shared" si="2"/>
        <v>12827</v>
      </c>
    </row>
    <row r="46" spans="1:16" s="29" customFormat="1" ht="12.75" customHeight="1" x14ac:dyDescent="0.2">
      <c r="A46" s="2" t="s">
        <v>92</v>
      </c>
      <c r="B46" s="2"/>
      <c r="C46" s="2"/>
      <c r="D46" s="2"/>
      <c r="E46" s="2"/>
      <c r="F46" s="31">
        <v>125893</v>
      </c>
      <c r="G46" s="88"/>
      <c r="H46" s="31">
        <f t="shared" si="0"/>
        <v>219888</v>
      </c>
      <c r="I46" s="88"/>
      <c r="J46" s="31">
        <v>3522</v>
      </c>
      <c r="K46" s="31">
        <v>3501</v>
      </c>
      <c r="L46" s="15">
        <f t="shared" si="1"/>
        <v>7023</v>
      </c>
      <c r="M46" s="185"/>
      <c r="N46" s="31">
        <v>106186</v>
      </c>
      <c r="O46" s="31">
        <v>106679</v>
      </c>
      <c r="P46" s="15">
        <f t="shared" si="2"/>
        <v>212865</v>
      </c>
    </row>
    <row r="47" spans="1:16" s="29" customFormat="1" ht="12.75" customHeight="1" x14ac:dyDescent="0.2">
      <c r="A47" s="2" t="s">
        <v>93</v>
      </c>
      <c r="B47" s="2"/>
      <c r="C47" s="2"/>
      <c r="D47" s="2"/>
      <c r="E47" s="2"/>
      <c r="F47" s="31">
        <v>119611</v>
      </c>
      <c r="G47" s="88"/>
      <c r="H47" s="31">
        <f t="shared" si="0"/>
        <v>192553</v>
      </c>
      <c r="I47" s="88"/>
      <c r="J47" s="31">
        <v>755</v>
      </c>
      <c r="K47" s="31">
        <v>798</v>
      </c>
      <c r="L47" s="15">
        <f t="shared" si="1"/>
        <v>1553</v>
      </c>
      <c r="M47" s="185"/>
      <c r="N47" s="31">
        <v>94810</v>
      </c>
      <c r="O47" s="31">
        <v>96190</v>
      </c>
      <c r="P47" s="15">
        <f t="shared" si="2"/>
        <v>191000</v>
      </c>
    </row>
    <row r="48" spans="1:16" s="29" customFormat="1" ht="12.75" customHeight="1" x14ac:dyDescent="0.25">
      <c r="A48" s="2" t="s">
        <v>49</v>
      </c>
      <c r="B48" s="3"/>
      <c r="C48" s="2"/>
      <c r="D48" s="2"/>
      <c r="E48" s="2"/>
      <c r="F48" s="31">
        <v>4788</v>
      </c>
      <c r="G48" s="88"/>
      <c r="H48" s="31">
        <f t="shared" si="0"/>
        <v>67732</v>
      </c>
      <c r="I48" s="88"/>
      <c r="J48" s="31">
        <v>33361</v>
      </c>
      <c r="K48" s="31">
        <v>33777</v>
      </c>
      <c r="L48" s="15">
        <f t="shared" si="1"/>
        <v>67138</v>
      </c>
      <c r="M48" s="185"/>
      <c r="N48" s="31">
        <v>378</v>
      </c>
      <c r="O48" s="31">
        <v>216</v>
      </c>
      <c r="P48" s="15">
        <f t="shared" si="2"/>
        <v>594</v>
      </c>
    </row>
    <row r="49" spans="1:17" ht="12.75" customHeight="1" x14ac:dyDescent="0.25">
      <c r="A49" s="9" t="s">
        <v>37</v>
      </c>
      <c r="B49" s="9"/>
      <c r="C49" s="9"/>
      <c r="D49" s="9"/>
      <c r="E49" s="9"/>
      <c r="F49" s="100">
        <v>5871</v>
      </c>
      <c r="G49" s="121"/>
      <c r="H49" s="100">
        <f t="shared" si="0"/>
        <v>10499</v>
      </c>
      <c r="I49" s="121"/>
      <c r="J49" s="100">
        <v>1741</v>
      </c>
      <c r="K49" s="100">
        <v>1810</v>
      </c>
      <c r="L49" s="69">
        <f t="shared" si="1"/>
        <v>3551</v>
      </c>
      <c r="M49" s="211"/>
      <c r="N49" s="100">
        <v>3400</v>
      </c>
      <c r="O49" s="100">
        <v>3548</v>
      </c>
      <c r="P49" s="69">
        <f t="shared" si="2"/>
        <v>6948</v>
      </c>
    </row>
    <row r="50" spans="1:17" s="29" customFormat="1" ht="11.4" x14ac:dyDescent="0.2">
      <c r="A50" s="9" t="s">
        <v>385</v>
      </c>
      <c r="B50" s="9"/>
      <c r="C50" s="9"/>
      <c r="D50" s="9"/>
      <c r="E50" s="9"/>
      <c r="F50" s="100">
        <f>SUM(F11:F49)</f>
        <v>13082701</v>
      </c>
      <c r="G50" s="224"/>
      <c r="H50" s="100">
        <f>SUM(H11:H49)</f>
        <v>29491412</v>
      </c>
      <c r="I50" s="100"/>
      <c r="J50" s="100">
        <f t="shared" ref="J50:P50" si="3">SUM(J11:J49)</f>
        <v>10545282</v>
      </c>
      <c r="K50" s="100">
        <f t="shared" si="3"/>
        <v>10546432</v>
      </c>
      <c r="L50" s="100">
        <f t="shared" si="3"/>
        <v>21091714</v>
      </c>
      <c r="M50" s="100"/>
      <c r="N50" s="100">
        <f t="shared" si="3"/>
        <v>4200510</v>
      </c>
      <c r="O50" s="100">
        <f t="shared" si="3"/>
        <v>4199188</v>
      </c>
      <c r="P50" s="100">
        <f t="shared" si="3"/>
        <v>8399698</v>
      </c>
      <c r="Q50" s="100"/>
    </row>
    <row r="51" spans="1:17" s="29" customFormat="1" ht="12.75" customHeight="1" x14ac:dyDescent="0.25">
      <c r="A51" s="3"/>
      <c r="B51" s="3"/>
      <c r="C51" s="3"/>
      <c r="D51" s="3"/>
      <c r="E51" s="3"/>
      <c r="F51" s="3"/>
      <c r="G51" s="3"/>
      <c r="H51" s="3"/>
      <c r="I51" s="10"/>
      <c r="L51" s="16"/>
      <c r="O51" s="3"/>
      <c r="P51" s="3"/>
    </row>
    <row r="52" spans="1:17" s="29" customFormat="1" ht="12.75" customHeight="1" x14ac:dyDescent="0.25">
      <c r="A52" s="59" t="s">
        <v>546</v>
      </c>
      <c r="B52" s="42"/>
      <c r="C52" s="28"/>
      <c r="D52" s="28"/>
      <c r="E52" s="28"/>
      <c r="F52" s="28"/>
      <c r="G52" s="28"/>
      <c r="H52" s="28"/>
      <c r="I52" s="28"/>
      <c r="J52" s="28"/>
      <c r="K52" s="28"/>
      <c r="L52" s="28"/>
      <c r="M52" s="28"/>
      <c r="N52" s="28"/>
      <c r="O52" s="28"/>
      <c r="P52" s="28"/>
    </row>
    <row r="53" spans="1:17" s="29" customFormat="1" ht="12.75" customHeight="1" x14ac:dyDescent="0.25">
      <c r="A53" s="111" t="s">
        <v>421</v>
      </c>
      <c r="B53" s="42"/>
      <c r="C53" s="28"/>
      <c r="D53" s="28"/>
      <c r="E53" s="28"/>
      <c r="F53" s="28"/>
      <c r="G53" s="28"/>
      <c r="H53" s="28"/>
      <c r="I53" s="28"/>
      <c r="J53" s="28"/>
      <c r="K53" s="28"/>
      <c r="L53" s="28"/>
      <c r="M53" s="28"/>
      <c r="N53" s="28"/>
      <c r="O53" s="28"/>
      <c r="P53" s="28"/>
    </row>
    <row r="54" spans="1:17" ht="12.75" customHeight="1" x14ac:dyDescent="0.25">
      <c r="A54" s="11">
        <v>1</v>
      </c>
      <c r="B54" s="3" t="s">
        <v>267</v>
      </c>
      <c r="C54" s="3"/>
      <c r="D54" s="3"/>
      <c r="E54" s="3"/>
      <c r="F54" s="10"/>
      <c r="G54" s="10"/>
      <c r="H54" s="10"/>
      <c r="I54" s="3"/>
      <c r="J54" s="3"/>
      <c r="K54" s="3"/>
      <c r="L54" s="3"/>
      <c r="N54" s="3"/>
      <c r="O54" s="3"/>
      <c r="P54" s="3"/>
    </row>
    <row r="55" spans="1:17" ht="12.75" customHeight="1" x14ac:dyDescent="0.25">
      <c r="A55" s="3"/>
      <c r="B55" s="3" t="s">
        <v>370</v>
      </c>
      <c r="C55" s="3"/>
      <c r="D55" s="3"/>
      <c r="E55" s="3"/>
      <c r="F55" s="3"/>
      <c r="G55" s="3"/>
      <c r="H55" s="3"/>
      <c r="I55" s="3"/>
      <c r="J55" s="3"/>
      <c r="K55" s="3"/>
      <c r="L55" s="3"/>
      <c r="N55" s="3"/>
      <c r="O55" s="3"/>
      <c r="P55" s="3"/>
    </row>
    <row r="56" spans="1:17" ht="12.75" customHeight="1" x14ac:dyDescent="0.25">
      <c r="A56" s="3"/>
      <c r="B56" s="41" t="s">
        <v>268</v>
      </c>
      <c r="C56" s="3"/>
      <c r="D56" s="3"/>
      <c r="E56" s="3"/>
      <c r="F56" s="16"/>
      <c r="G56" s="16"/>
      <c r="H56" s="16"/>
      <c r="I56" s="3"/>
      <c r="J56" s="3"/>
      <c r="K56" s="3"/>
      <c r="L56" s="3"/>
      <c r="M56" s="3"/>
      <c r="N56" s="3"/>
      <c r="O56" s="3"/>
      <c r="P56" s="3"/>
    </row>
    <row r="57" spans="1:17" ht="12.75" customHeight="1" x14ac:dyDescent="0.25"/>
    <row r="58" spans="1:17" ht="12.75" customHeight="1" x14ac:dyDescent="0.25"/>
  </sheetData>
  <conditionalFormatting sqref="S50">
    <cfRule type="colorScale" priority="1">
      <colorScale>
        <cfvo type="min"/>
        <cfvo type="max"/>
        <color rgb="FFF8696B"/>
        <color rgb="FFFCFCFF"/>
      </colorScale>
    </cfRule>
  </conditionalFormatting>
  <pageMargins left="0.74803149606299213" right="0.74803149606299213" top="0.98425196850393704" bottom="0.98425196850393704" header="0.51181102362204722" footer="0.51181102362204722"/>
  <pageSetup paperSize="9" scale="78" orientation="portrait" r:id="rId1"/>
  <headerFooter alignWithMargins="0"/>
  <ignoredErrors>
    <ignoredError sqref="H13"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4"/>
  <sheetViews>
    <sheetView showGridLines="0" zoomScaleNormal="100" zoomScaleSheetLayoutView="100" workbookViewId="0"/>
  </sheetViews>
  <sheetFormatPr defaultColWidth="9.109375" defaultRowHeight="11.4" x14ac:dyDescent="0.2"/>
  <cols>
    <col min="1" max="1" width="10.109375" style="29" customWidth="1"/>
    <col min="2" max="2" width="20.88671875" style="29" customWidth="1"/>
    <col min="3" max="3" width="2" style="29" customWidth="1"/>
    <col min="4" max="4" width="33.88671875" style="29" bestFit="1" customWidth="1"/>
    <col min="5" max="5" width="1.109375" style="29" customWidth="1"/>
    <col min="6" max="6" width="38.109375" style="29" bestFit="1" customWidth="1"/>
    <col min="7" max="7" width="1.5546875" style="29" customWidth="1"/>
    <col min="8" max="8" width="25" style="29" bestFit="1" customWidth="1"/>
    <col min="9" max="9" width="11.5546875" style="29" bestFit="1" customWidth="1"/>
    <col min="10" max="10" width="2.44140625" style="29" customWidth="1"/>
    <col min="11" max="16384" width="9.109375" style="29"/>
  </cols>
  <sheetData>
    <row r="1" spans="1:15" ht="12.75" customHeight="1" x14ac:dyDescent="0.25">
      <c r="A1" s="1" t="s">
        <v>466</v>
      </c>
      <c r="B1" s="1" t="s">
        <v>389</v>
      </c>
      <c r="C1" s="1"/>
      <c r="D1" s="3"/>
      <c r="E1" s="3"/>
      <c r="F1" s="3"/>
      <c r="G1" s="3"/>
      <c r="H1" s="3"/>
      <c r="I1" s="3"/>
      <c r="J1"/>
      <c r="K1"/>
    </row>
    <row r="2" spans="1:15" ht="12.75" customHeight="1" x14ac:dyDescent="0.25">
      <c r="A2" s="1"/>
      <c r="B2" s="1" t="s">
        <v>800</v>
      </c>
      <c r="C2" s="1"/>
      <c r="D2" s="3"/>
      <c r="E2" s="3"/>
      <c r="F2" s="3"/>
      <c r="G2" s="3"/>
      <c r="H2" s="3"/>
      <c r="I2" s="3"/>
      <c r="J2"/>
      <c r="K2"/>
    </row>
    <row r="3" spans="1:15" ht="12.75" customHeight="1" x14ac:dyDescent="0.25">
      <c r="A3" s="3"/>
      <c r="B3" s="41" t="s">
        <v>339</v>
      </c>
      <c r="C3" s="3"/>
      <c r="D3" s="3"/>
      <c r="E3" s="3"/>
      <c r="F3" s="3"/>
      <c r="G3" s="3"/>
      <c r="H3" s="3"/>
      <c r="I3" s="3"/>
      <c r="J3"/>
      <c r="K3"/>
    </row>
    <row r="4" spans="1:15" ht="12.75" customHeight="1" x14ac:dyDescent="0.3">
      <c r="A4" s="3"/>
      <c r="B4" s="41" t="s">
        <v>693</v>
      </c>
      <c r="C4" s="3"/>
      <c r="D4" s="3"/>
      <c r="E4" s="3"/>
      <c r="F4" s="3"/>
      <c r="G4" s="3"/>
      <c r="H4" s="3"/>
      <c r="I4" s="3"/>
      <c r="J4"/>
      <c r="K4"/>
    </row>
    <row r="5" spans="1:15" ht="12.75" customHeight="1" x14ac:dyDescent="0.25">
      <c r="A5" s="8"/>
      <c r="B5" s="8"/>
      <c r="C5" s="8"/>
      <c r="D5"/>
      <c r="E5"/>
      <c r="F5"/>
      <c r="G5"/>
      <c r="H5"/>
      <c r="I5"/>
      <c r="J5"/>
      <c r="K5"/>
    </row>
    <row r="6" spans="1:15" ht="12.75" customHeight="1" x14ac:dyDescent="0.25">
      <c r="A6" s="2" t="s">
        <v>0</v>
      </c>
      <c r="B6" s="17" t="s">
        <v>376</v>
      </c>
      <c r="C6" s="17"/>
      <c r="D6" s="70" t="s">
        <v>567</v>
      </c>
      <c r="E6" s="70"/>
      <c r="F6" s="70" t="s">
        <v>568</v>
      </c>
      <c r="G6" s="70"/>
      <c r="H6" s="70" t="s">
        <v>571</v>
      </c>
      <c r="I6" s="70" t="s">
        <v>100</v>
      </c>
      <c r="J6" s="3"/>
      <c r="K6" s="39"/>
    </row>
    <row r="7" spans="1:15" ht="12.75" customHeight="1" x14ac:dyDescent="0.25">
      <c r="A7" s="37" t="s">
        <v>2</v>
      </c>
      <c r="B7" s="119" t="s">
        <v>390</v>
      </c>
      <c r="C7" s="19"/>
      <c r="D7" s="123" t="s">
        <v>569</v>
      </c>
      <c r="E7" s="123"/>
      <c r="F7" s="123" t="s">
        <v>570</v>
      </c>
      <c r="G7" s="58"/>
      <c r="H7" s="123" t="s">
        <v>572</v>
      </c>
      <c r="I7" s="123" t="s">
        <v>101</v>
      </c>
      <c r="J7" s="3"/>
      <c r="K7" s="39"/>
    </row>
    <row r="8" spans="1:15" ht="12.75" customHeight="1" x14ac:dyDescent="0.25">
      <c r="A8" s="2"/>
      <c r="B8" s="17" t="s">
        <v>13</v>
      </c>
      <c r="C8" s="17"/>
      <c r="D8" s="18" t="s">
        <v>13</v>
      </c>
      <c r="E8" s="18"/>
      <c r="F8" s="18" t="s">
        <v>13</v>
      </c>
      <c r="G8" s="18"/>
      <c r="H8" s="18" t="s">
        <v>13</v>
      </c>
      <c r="I8" s="18" t="s">
        <v>13</v>
      </c>
      <c r="J8" s="3"/>
      <c r="K8" s="39"/>
    </row>
    <row r="9" spans="1:15" ht="12.75" customHeight="1" x14ac:dyDescent="0.25">
      <c r="A9" s="9"/>
      <c r="B9" s="119" t="s">
        <v>16</v>
      </c>
      <c r="C9" s="19"/>
      <c r="D9" s="123" t="s">
        <v>16</v>
      </c>
      <c r="E9" s="123"/>
      <c r="F9" s="123" t="s">
        <v>16</v>
      </c>
      <c r="G9" s="58"/>
      <c r="H9" s="123" t="s">
        <v>16</v>
      </c>
      <c r="I9" s="123" t="s">
        <v>16</v>
      </c>
      <c r="J9" s="3"/>
      <c r="K9" s="39"/>
    </row>
    <row r="10" spans="1:15" ht="12.75" customHeight="1" x14ac:dyDescent="0.25">
      <c r="A10" s="2"/>
      <c r="B10" s="2"/>
      <c r="C10" s="2"/>
      <c r="D10" s="3"/>
      <c r="E10" s="3"/>
      <c r="F10" s="3"/>
      <c r="G10" s="3"/>
      <c r="H10" s="3"/>
      <c r="I10" s="3"/>
      <c r="J10" s="3"/>
      <c r="K10" s="39"/>
    </row>
    <row r="11" spans="1:15" ht="12.75" customHeight="1" x14ac:dyDescent="0.25">
      <c r="A11" s="59">
        <v>2006</v>
      </c>
      <c r="B11" s="15">
        <v>3296510.1150000002</v>
      </c>
      <c r="C11" s="21"/>
      <c r="D11" s="45" t="s">
        <v>266</v>
      </c>
      <c r="E11" s="15"/>
      <c r="F11" s="45" t="s">
        <v>266</v>
      </c>
      <c r="G11" s="71"/>
      <c r="H11" s="15">
        <v>52429</v>
      </c>
      <c r="I11" s="45" t="s">
        <v>266</v>
      </c>
      <c r="J11" s="3"/>
      <c r="K11" s="39"/>
      <c r="O11" s="31"/>
    </row>
    <row r="12" spans="1:15" ht="12.75" customHeight="1" x14ac:dyDescent="0.25">
      <c r="A12" s="59">
        <v>2007</v>
      </c>
      <c r="B12" s="15">
        <v>3254343.966</v>
      </c>
      <c r="C12" s="21"/>
      <c r="D12" s="45" t="s">
        <v>266</v>
      </c>
      <c r="E12" s="15"/>
      <c r="F12" s="45" t="s">
        <v>266</v>
      </c>
      <c r="G12" s="71"/>
      <c r="H12" s="15">
        <v>50323</v>
      </c>
      <c r="I12" s="45" t="s">
        <v>266</v>
      </c>
      <c r="J12" s="3"/>
      <c r="K12" s="39"/>
      <c r="O12" s="31"/>
    </row>
    <row r="13" spans="1:15" ht="12.75" customHeight="1" x14ac:dyDescent="0.25">
      <c r="A13" s="59">
        <v>2008</v>
      </c>
      <c r="B13" s="15">
        <v>3238764.3110000002</v>
      </c>
      <c r="C13" s="21"/>
      <c r="D13" s="45" t="s">
        <v>266</v>
      </c>
      <c r="E13" s="15"/>
      <c r="F13" s="45" t="s">
        <v>266</v>
      </c>
      <c r="G13" s="71"/>
      <c r="H13" s="15">
        <v>50593</v>
      </c>
      <c r="I13" s="15">
        <v>8761</v>
      </c>
      <c r="J13" s="3"/>
      <c r="K13" s="39"/>
      <c r="O13" s="31"/>
    </row>
    <row r="14" spans="1:15" ht="12.75" customHeight="1" x14ac:dyDescent="0.25">
      <c r="A14" s="59">
        <v>2009</v>
      </c>
      <c r="B14" s="15">
        <v>2890001.622</v>
      </c>
      <c r="C14" s="21"/>
      <c r="D14" s="45" t="s">
        <v>266</v>
      </c>
      <c r="E14" s="15"/>
      <c r="F14" s="45" t="s">
        <v>266</v>
      </c>
      <c r="G14" s="71"/>
      <c r="H14" s="15">
        <v>47864</v>
      </c>
      <c r="I14" s="15">
        <v>7080</v>
      </c>
      <c r="J14" s="3"/>
      <c r="K14" s="39"/>
      <c r="O14" s="31"/>
    </row>
    <row r="15" spans="1:15" ht="12.75" customHeight="1" x14ac:dyDescent="0.25">
      <c r="A15" s="59">
        <v>2010</v>
      </c>
      <c r="B15" s="15">
        <v>2982982.773</v>
      </c>
      <c r="C15" s="21"/>
      <c r="D15" s="45" t="s">
        <v>266</v>
      </c>
      <c r="E15" s="15"/>
      <c r="F15" s="45" t="s">
        <v>266</v>
      </c>
      <c r="G15" s="71"/>
      <c r="H15" s="15">
        <v>47254</v>
      </c>
      <c r="I15" s="15">
        <v>6697</v>
      </c>
      <c r="J15" s="3"/>
      <c r="K15" s="39"/>
      <c r="O15" s="31"/>
    </row>
    <row r="16" spans="1:15" ht="12.75" customHeight="1" x14ac:dyDescent="0.25">
      <c r="A16" s="59">
        <v>2011</v>
      </c>
      <c r="B16" s="15">
        <v>3358201.605</v>
      </c>
      <c r="C16" s="21"/>
      <c r="D16" s="45" t="s">
        <v>266</v>
      </c>
      <c r="E16" s="15"/>
      <c r="F16" s="45" t="s">
        <v>266</v>
      </c>
      <c r="G16" s="3"/>
      <c r="H16" s="15">
        <v>51099</v>
      </c>
      <c r="I16" s="15">
        <v>6616</v>
      </c>
      <c r="J16" s="3"/>
      <c r="K16" s="39"/>
      <c r="O16" s="31"/>
    </row>
    <row r="17" spans="1:15" ht="12.75" customHeight="1" x14ac:dyDescent="0.25">
      <c r="A17" s="59">
        <v>2012</v>
      </c>
      <c r="B17" s="10">
        <v>3399065.8764999998</v>
      </c>
      <c r="C17" s="21"/>
      <c r="D17" s="45" t="s">
        <v>266</v>
      </c>
      <c r="E17" s="10"/>
      <c r="F17" s="45" t="s">
        <v>266</v>
      </c>
      <c r="G17" s="10"/>
      <c r="H17" s="10">
        <v>49069</v>
      </c>
      <c r="I17" s="10">
        <v>6272</v>
      </c>
      <c r="J17" s="3"/>
      <c r="K17" s="39"/>
      <c r="O17" s="31"/>
    </row>
    <row r="18" spans="1:15" ht="12.75" customHeight="1" x14ac:dyDescent="0.25">
      <c r="A18" s="59">
        <v>2013</v>
      </c>
      <c r="B18" s="10">
        <v>3422776.9109999998</v>
      </c>
      <c r="C18" s="21"/>
      <c r="D18" s="45" t="s">
        <v>266</v>
      </c>
      <c r="E18" s="10"/>
      <c r="F18" s="45" t="s">
        <v>266</v>
      </c>
      <c r="G18" s="10"/>
      <c r="H18" s="10">
        <v>48967</v>
      </c>
      <c r="I18" s="10">
        <v>5952</v>
      </c>
      <c r="J18" s="3"/>
      <c r="K18" s="39"/>
      <c r="O18" s="31"/>
    </row>
    <row r="19" spans="1:15" ht="12.75" customHeight="1" x14ac:dyDescent="0.25">
      <c r="A19" s="59">
        <v>2014</v>
      </c>
      <c r="B19" s="10">
        <v>3578303.3845000002</v>
      </c>
      <c r="C19" s="21"/>
      <c r="D19" s="45" t="s">
        <v>266</v>
      </c>
      <c r="E19" s="10"/>
      <c r="F19" s="45" t="s">
        <v>266</v>
      </c>
      <c r="G19" s="10"/>
      <c r="H19" s="10">
        <v>49718</v>
      </c>
      <c r="I19" s="10">
        <v>5894</v>
      </c>
      <c r="J19" s="3"/>
      <c r="K19" s="39"/>
      <c r="O19" s="31"/>
    </row>
    <row r="20" spans="1:15" ht="12.75" customHeight="1" x14ac:dyDescent="0.25">
      <c r="A20" s="59">
        <v>2015</v>
      </c>
      <c r="B20" s="10">
        <v>3629083.1069999998</v>
      </c>
      <c r="C20" s="21"/>
      <c r="D20" s="45" t="s">
        <v>266</v>
      </c>
      <c r="E20" s="10"/>
      <c r="F20" s="45" t="s">
        <v>266</v>
      </c>
      <c r="G20" s="10"/>
      <c r="H20" s="10">
        <v>49549</v>
      </c>
      <c r="I20" s="10">
        <v>5894</v>
      </c>
      <c r="J20" s="3"/>
      <c r="K20" s="87"/>
      <c r="O20" s="31"/>
    </row>
    <row r="21" spans="1:15" ht="12.75" customHeight="1" x14ac:dyDescent="0.25">
      <c r="A21" s="59">
        <v>2016</v>
      </c>
      <c r="B21" s="10">
        <v>3752228.6614999999</v>
      </c>
      <c r="C21" s="21"/>
      <c r="D21" s="45" t="s">
        <v>266</v>
      </c>
      <c r="E21" s="10"/>
      <c r="F21" s="45" t="s">
        <v>266</v>
      </c>
      <c r="G21" s="10"/>
      <c r="H21" s="10">
        <v>50552</v>
      </c>
      <c r="I21" s="10">
        <v>5716</v>
      </c>
      <c r="J21" s="3"/>
      <c r="K21" s="87"/>
      <c r="O21" s="31"/>
    </row>
    <row r="22" spans="1:15" ht="12.75" customHeight="1" x14ac:dyDescent="0.25">
      <c r="A22" s="59">
        <v>2017</v>
      </c>
      <c r="B22" s="10">
        <v>3860579.6260000002</v>
      </c>
      <c r="C22" s="21"/>
      <c r="D22" s="45" t="s">
        <v>266</v>
      </c>
      <c r="E22" s="10"/>
      <c r="F22" s="45" t="s">
        <v>266</v>
      </c>
      <c r="G22" s="10"/>
      <c r="H22" s="10">
        <v>51277</v>
      </c>
      <c r="I22" s="10">
        <v>5778</v>
      </c>
      <c r="J22" s="3"/>
      <c r="K22" s="87"/>
      <c r="O22" s="31"/>
    </row>
    <row r="23" spans="1:15" ht="12.75" customHeight="1" x14ac:dyDescent="0.25">
      <c r="A23" s="59">
        <v>2018</v>
      </c>
      <c r="B23" s="10">
        <v>3727631.9775</v>
      </c>
      <c r="C23" s="21"/>
      <c r="D23" s="45" t="s">
        <v>266</v>
      </c>
      <c r="E23" s="10"/>
      <c r="F23" s="45" t="s">
        <v>266</v>
      </c>
      <c r="G23" s="10"/>
      <c r="H23" s="10">
        <v>48652</v>
      </c>
      <c r="I23" s="10">
        <v>4346</v>
      </c>
      <c r="J23" s="3"/>
      <c r="K23" s="87"/>
    </row>
    <row r="24" spans="1:15" ht="12.75" customHeight="1" x14ac:dyDescent="0.25">
      <c r="A24" s="59">
        <v>2019</v>
      </c>
      <c r="B24" s="10">
        <v>3407990</v>
      </c>
      <c r="C24" s="190"/>
      <c r="D24" s="45" t="s">
        <v>266</v>
      </c>
      <c r="E24" s="10"/>
      <c r="F24" s="45" t="s">
        <v>266</v>
      </c>
      <c r="G24" s="10"/>
      <c r="H24" s="10">
        <v>44778</v>
      </c>
      <c r="I24" s="45" t="s">
        <v>266</v>
      </c>
      <c r="J24" s="3"/>
      <c r="K24" s="87"/>
    </row>
    <row r="25" spans="1:15" ht="12.75" customHeight="1" x14ac:dyDescent="0.25">
      <c r="A25" s="59">
        <v>2020</v>
      </c>
      <c r="B25" s="10">
        <v>1037378</v>
      </c>
      <c r="C25" s="190"/>
      <c r="D25" s="10">
        <v>17429</v>
      </c>
      <c r="E25" s="10"/>
      <c r="F25" s="10">
        <v>931</v>
      </c>
      <c r="G25" s="10"/>
      <c r="H25" s="10">
        <f>D25+F25</f>
        <v>18360</v>
      </c>
      <c r="I25" s="45">
        <v>2216</v>
      </c>
      <c r="J25" s="3"/>
      <c r="K25" s="87"/>
    </row>
    <row r="26" spans="1:15" ht="12.75" customHeight="1" x14ac:dyDescent="0.25">
      <c r="A26" s="59">
        <v>2021</v>
      </c>
      <c r="B26" s="10">
        <v>1141835</v>
      </c>
      <c r="C26" s="190"/>
      <c r="D26" s="10">
        <v>18639</v>
      </c>
      <c r="E26" s="10"/>
      <c r="F26" s="10">
        <v>1275</v>
      </c>
      <c r="G26" s="10"/>
      <c r="H26" s="10">
        <f>D26+F26</f>
        <v>19914</v>
      </c>
      <c r="I26" s="45">
        <v>2798</v>
      </c>
      <c r="J26" s="3"/>
      <c r="K26" s="87"/>
    </row>
    <row r="27" spans="1:15" ht="12.75" customHeight="1" x14ac:dyDescent="0.25">
      <c r="A27" s="62">
        <v>2022</v>
      </c>
      <c r="B27" s="13">
        <v>2156028</v>
      </c>
      <c r="C27" s="9"/>
      <c r="D27" s="13">
        <v>30247</v>
      </c>
      <c r="E27" s="9"/>
      <c r="F27" s="13">
        <v>1644</v>
      </c>
      <c r="G27" s="9"/>
      <c r="H27" s="13">
        <f>D27+F27</f>
        <v>31891</v>
      </c>
      <c r="I27" s="165">
        <v>3339</v>
      </c>
      <c r="J27" s="3"/>
      <c r="K27" s="87"/>
    </row>
    <row r="28" spans="1:15" ht="12.75" customHeight="1" x14ac:dyDescent="0.25">
      <c r="A28" s="59"/>
      <c r="B28" s="2"/>
      <c r="C28" s="2"/>
      <c r="D28" s="2"/>
      <c r="E28" s="2"/>
      <c r="F28" s="2"/>
      <c r="G28" s="2"/>
      <c r="H28" s="2"/>
      <c r="I28" s="217"/>
      <c r="J28" s="3"/>
      <c r="K28" s="87"/>
    </row>
    <row r="29" spans="1:15" ht="12.75" customHeight="1" x14ac:dyDescent="0.25">
      <c r="A29" s="2" t="s">
        <v>323</v>
      </c>
      <c r="B29" s="10"/>
      <c r="C29" s="2"/>
      <c r="D29" s="2"/>
      <c r="E29" s="2"/>
      <c r="F29" s="2"/>
      <c r="G29" s="2"/>
      <c r="H29" s="2"/>
      <c r="I29" s="2"/>
      <c r="J29" s="2"/>
      <c r="K29" s="38"/>
    </row>
    <row r="30" spans="1:15" ht="12.75" customHeight="1" x14ac:dyDescent="0.25">
      <c r="A30" s="2" t="s">
        <v>324</v>
      </c>
      <c r="B30" s="10"/>
      <c r="C30" s="2"/>
      <c r="D30" s="2"/>
      <c r="E30" s="2"/>
      <c r="F30" s="2"/>
      <c r="G30" s="2"/>
      <c r="H30" s="2"/>
      <c r="I30" s="2"/>
      <c r="J30" s="2"/>
      <c r="K30" s="38"/>
    </row>
    <row r="31" spans="1:15" ht="12.75" customHeight="1" x14ac:dyDescent="0.25">
      <c r="A31" s="37" t="s">
        <v>325</v>
      </c>
      <c r="B31" s="10"/>
      <c r="C31" s="2"/>
      <c r="D31" s="2"/>
      <c r="E31" s="2"/>
      <c r="F31" s="2"/>
      <c r="G31" s="2"/>
      <c r="H31" s="2"/>
      <c r="I31" s="2"/>
      <c r="J31" s="2"/>
      <c r="K31" s="38"/>
    </row>
    <row r="32" spans="1:15" ht="12.75" customHeight="1" x14ac:dyDescent="0.25">
      <c r="A32" s="37" t="s">
        <v>326</v>
      </c>
      <c r="B32" s="3"/>
      <c r="C32" s="3"/>
      <c r="D32" s="3"/>
      <c r="E32" s="3"/>
      <c r="F32" s="3"/>
      <c r="G32" s="3"/>
      <c r="H32" s="3"/>
      <c r="I32" s="3"/>
      <c r="J32" s="3"/>
      <c r="K32"/>
    </row>
    <row r="33" spans="1:11" ht="13.8" x14ac:dyDescent="0.25">
      <c r="A33" s="59" t="s">
        <v>422</v>
      </c>
      <c r="B33" s="42"/>
      <c r="C33" s="3"/>
      <c r="D33" s="3"/>
      <c r="E33" s="3"/>
      <c r="F33" s="3"/>
      <c r="G33" s="3"/>
      <c r="H33" s="3"/>
      <c r="I33" s="3"/>
      <c r="J33" s="3"/>
      <c r="K33"/>
    </row>
    <row r="34" spans="1:11" ht="13.2" x14ac:dyDescent="0.25">
      <c r="A34" s="111" t="s">
        <v>423</v>
      </c>
      <c r="B34" s="42"/>
      <c r="C34" s="3"/>
      <c r="D34" s="3"/>
      <c r="E34" s="3"/>
      <c r="F34" s="3"/>
      <c r="G34" s="3"/>
      <c r="H34" s="3"/>
      <c r="I34" s="3"/>
      <c r="J34" s="3"/>
      <c r="K34"/>
    </row>
    <row r="35" spans="1:11" ht="13.8" x14ac:dyDescent="0.25">
      <c r="A35" s="59" t="s">
        <v>424</v>
      </c>
      <c r="B35" s="3"/>
      <c r="C35" s="3"/>
      <c r="D35" s="3"/>
      <c r="E35" s="3"/>
      <c r="F35" s="3"/>
      <c r="G35" s="3"/>
      <c r="H35" s="3"/>
      <c r="I35" s="3"/>
      <c r="J35" s="3"/>
      <c r="K35"/>
    </row>
    <row r="36" spans="1:11" x14ac:dyDescent="0.2">
      <c r="A36" s="111" t="s">
        <v>425</v>
      </c>
    </row>
    <row r="39" spans="1:11" x14ac:dyDescent="0.2">
      <c r="B39" s="31"/>
    </row>
    <row r="40" spans="1:11" x14ac:dyDescent="0.2">
      <c r="B40" s="31"/>
    </row>
    <row r="41" spans="1:11" x14ac:dyDescent="0.2">
      <c r="B41" s="31"/>
    </row>
    <row r="42" spans="1:11" x14ac:dyDescent="0.2">
      <c r="B42" s="31"/>
    </row>
    <row r="43" spans="1:11" x14ac:dyDescent="0.2">
      <c r="B43" s="31"/>
    </row>
    <row r="44" spans="1:11" x14ac:dyDescent="0.2">
      <c r="B44" s="31"/>
    </row>
  </sheetData>
  <pageMargins left="0.74803149606299213" right="0.74803149606299213" top="0.98425196850393704" bottom="0.98425196850393704" header="0.51181102362204722" footer="0.51181102362204722"/>
  <pageSetup paperSize="9" scale="8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5"/>
  <sheetViews>
    <sheetView showGridLines="0" zoomScaleNormal="100" workbookViewId="0"/>
  </sheetViews>
  <sheetFormatPr defaultColWidth="9.109375" defaultRowHeight="13.8" x14ac:dyDescent="0.25"/>
  <cols>
    <col min="1" max="1" width="9.109375" style="133" customWidth="1"/>
    <col min="2" max="2" width="17.88671875" style="133" customWidth="1"/>
    <col min="3" max="3" width="9.109375" style="133"/>
    <col min="4" max="4" width="1.5546875" style="133" customWidth="1"/>
    <col min="5" max="5" width="33.88671875" style="133" bestFit="1" customWidth="1"/>
    <col min="6" max="6" width="1.88671875" style="133" customWidth="1"/>
    <col min="7" max="7" width="38.109375" style="133" bestFit="1" customWidth="1"/>
    <col min="8" max="8" width="2" style="133" customWidth="1"/>
    <col min="9" max="9" width="18.88671875" style="133" bestFit="1" customWidth="1"/>
    <col min="10" max="10" width="1.5546875" style="133" customWidth="1"/>
    <col min="11" max="11" width="13.44140625" style="133" customWidth="1"/>
    <col min="12" max="16384" width="9.109375" style="133"/>
  </cols>
  <sheetData>
    <row r="1" spans="1:20" x14ac:dyDescent="0.25">
      <c r="A1" s="1" t="s">
        <v>467</v>
      </c>
      <c r="B1" s="1" t="s">
        <v>402</v>
      </c>
      <c r="C1" s="1"/>
      <c r="D1" s="1"/>
      <c r="E1" s="1"/>
      <c r="F1" s="1"/>
      <c r="G1" s="1"/>
      <c r="H1" s="1"/>
      <c r="I1" s="3"/>
      <c r="J1" s="3"/>
      <c r="K1" s="3"/>
      <c r="L1"/>
      <c r="M1"/>
      <c r="N1" s="29"/>
      <c r="O1" s="29"/>
      <c r="P1" s="29"/>
      <c r="Q1" s="29"/>
      <c r="R1" s="29"/>
    </row>
    <row r="2" spans="1:20" x14ac:dyDescent="0.25">
      <c r="A2" s="1"/>
      <c r="B2" s="1" t="s">
        <v>694</v>
      </c>
      <c r="C2" s="1"/>
      <c r="D2" s="1"/>
      <c r="E2" s="1"/>
      <c r="F2" s="1"/>
      <c r="G2" s="1"/>
      <c r="H2" s="1"/>
      <c r="I2" s="3"/>
      <c r="J2" s="3"/>
      <c r="K2" s="3"/>
      <c r="L2"/>
      <c r="M2"/>
      <c r="N2" s="29"/>
      <c r="O2" s="29"/>
      <c r="P2" s="29"/>
      <c r="Q2" s="29"/>
      <c r="R2" s="29"/>
    </row>
    <row r="3" spans="1:20" x14ac:dyDescent="0.25">
      <c r="A3" s="3"/>
      <c r="B3" s="41" t="s">
        <v>339</v>
      </c>
      <c r="C3" s="3"/>
      <c r="D3" s="3"/>
      <c r="E3" s="3"/>
      <c r="F3" s="3"/>
      <c r="G3" s="3"/>
      <c r="H3" s="3"/>
      <c r="I3" s="3"/>
      <c r="J3" s="3"/>
      <c r="K3" s="3"/>
      <c r="L3"/>
      <c r="M3"/>
      <c r="N3" s="29"/>
      <c r="O3" s="29"/>
      <c r="P3" s="29"/>
      <c r="Q3" s="29"/>
      <c r="R3" s="29"/>
    </row>
    <row r="4" spans="1:20" ht="14.4" x14ac:dyDescent="0.3">
      <c r="A4" s="3"/>
      <c r="B4" s="41" t="s">
        <v>695</v>
      </c>
      <c r="C4" s="3"/>
      <c r="D4" s="3"/>
      <c r="E4" s="3"/>
      <c r="F4" s="3"/>
      <c r="G4" s="3"/>
      <c r="H4" s="3"/>
      <c r="I4" s="3"/>
      <c r="J4" s="3"/>
      <c r="K4" s="3"/>
      <c r="L4"/>
      <c r="M4"/>
      <c r="N4" s="29"/>
      <c r="O4" s="29"/>
      <c r="P4" s="29"/>
      <c r="Q4" s="29"/>
      <c r="R4" s="29"/>
    </row>
    <row r="5" spans="1:20" x14ac:dyDescent="0.25">
      <c r="A5" s="8"/>
      <c r="B5" s="8"/>
      <c r="C5" s="8"/>
      <c r="D5" s="3"/>
      <c r="E5" s="3"/>
      <c r="F5" s="3"/>
      <c r="G5" s="3"/>
      <c r="H5" s="3"/>
      <c r="I5"/>
      <c r="J5"/>
      <c r="K5"/>
      <c r="L5"/>
      <c r="M5"/>
      <c r="N5" s="29"/>
      <c r="O5" s="29"/>
      <c r="P5" s="29"/>
      <c r="Q5" s="29"/>
      <c r="R5" s="29"/>
    </row>
    <row r="6" spans="1:20" x14ac:dyDescent="0.25">
      <c r="A6" s="2" t="s">
        <v>0</v>
      </c>
      <c r="B6" s="17" t="s">
        <v>403</v>
      </c>
      <c r="C6" s="17"/>
      <c r="D6" s="17"/>
      <c r="E6" s="70" t="s">
        <v>567</v>
      </c>
      <c r="F6" s="70"/>
      <c r="G6" s="70" t="s">
        <v>568</v>
      </c>
      <c r="H6" s="70"/>
      <c r="I6" s="70" t="s">
        <v>99</v>
      </c>
      <c r="J6" s="70"/>
      <c r="K6" s="70" t="s">
        <v>100</v>
      </c>
      <c r="L6" s="3"/>
      <c r="M6" s="39"/>
      <c r="N6" s="29"/>
      <c r="O6" s="29"/>
      <c r="P6" s="29"/>
      <c r="Q6" s="29"/>
      <c r="R6" s="29"/>
    </row>
    <row r="7" spans="1:20" x14ac:dyDescent="0.25">
      <c r="A7" s="37" t="s">
        <v>2</v>
      </c>
      <c r="B7" s="119" t="s">
        <v>404</v>
      </c>
      <c r="C7" s="19"/>
      <c r="D7" s="19"/>
      <c r="E7" s="123" t="s">
        <v>569</v>
      </c>
      <c r="F7" s="123"/>
      <c r="G7" s="123" t="s">
        <v>570</v>
      </c>
      <c r="H7" s="123"/>
      <c r="I7" s="123" t="s">
        <v>102</v>
      </c>
      <c r="J7" s="58"/>
      <c r="K7" s="123" t="s">
        <v>101</v>
      </c>
      <c r="L7" s="3"/>
      <c r="M7" s="39"/>
      <c r="N7" s="29"/>
      <c r="O7" s="29"/>
      <c r="P7" s="29"/>
      <c r="Q7" s="29"/>
      <c r="R7" s="29"/>
    </row>
    <row r="8" spans="1:20" x14ac:dyDescent="0.25">
      <c r="A8" s="2"/>
      <c r="B8" s="17" t="s">
        <v>12</v>
      </c>
      <c r="C8" s="17"/>
      <c r="D8" s="17"/>
      <c r="E8" s="17" t="s">
        <v>12</v>
      </c>
      <c r="F8" s="18"/>
      <c r="G8" s="17" t="s">
        <v>12</v>
      </c>
      <c r="H8" s="18"/>
      <c r="I8" s="18" t="s">
        <v>12</v>
      </c>
      <c r="J8" s="18"/>
      <c r="K8" s="18" t="s">
        <v>12</v>
      </c>
      <c r="L8" s="3"/>
      <c r="M8" s="39"/>
      <c r="N8" s="29"/>
      <c r="O8" s="29"/>
      <c r="P8" s="29"/>
      <c r="Q8" s="29"/>
      <c r="R8" s="29"/>
    </row>
    <row r="9" spans="1:20" x14ac:dyDescent="0.25">
      <c r="A9" s="9"/>
      <c r="B9" s="119" t="s">
        <v>15</v>
      </c>
      <c r="C9" s="19"/>
      <c r="D9" s="19"/>
      <c r="E9" s="119" t="s">
        <v>15</v>
      </c>
      <c r="F9" s="123"/>
      <c r="G9" s="119" t="s">
        <v>15</v>
      </c>
      <c r="H9" s="123"/>
      <c r="I9" s="119" t="s">
        <v>15</v>
      </c>
      <c r="J9" s="58"/>
      <c r="K9" s="119" t="s">
        <v>15</v>
      </c>
      <c r="L9" s="3"/>
      <c r="M9" s="39"/>
      <c r="N9" s="29"/>
      <c r="O9" s="29"/>
      <c r="P9" s="29"/>
      <c r="Q9" s="29"/>
      <c r="R9" s="29"/>
    </row>
    <row r="10" spans="1:20" x14ac:dyDescent="0.25">
      <c r="A10" s="2"/>
      <c r="B10" s="2"/>
      <c r="C10" s="2"/>
      <c r="D10" s="2"/>
      <c r="E10" s="3"/>
      <c r="F10" s="3"/>
      <c r="G10" s="3"/>
      <c r="H10" s="3"/>
      <c r="I10" s="3"/>
      <c r="J10" s="3"/>
      <c r="K10" s="3"/>
      <c r="L10" s="3"/>
      <c r="M10" s="39"/>
      <c r="N10" s="29"/>
      <c r="O10" s="29"/>
      <c r="P10" s="29"/>
      <c r="Q10" s="29"/>
      <c r="R10" s="29"/>
      <c r="S10" s="59"/>
      <c r="T10" s="143"/>
    </row>
    <row r="11" spans="1:20" x14ac:dyDescent="0.25">
      <c r="A11" s="59">
        <v>2006</v>
      </c>
      <c r="B11" s="175">
        <v>5798134</v>
      </c>
      <c r="C11" s="180"/>
      <c r="D11" s="180"/>
      <c r="E11" s="45" t="s">
        <v>266</v>
      </c>
      <c r="F11" s="15"/>
      <c r="G11" s="45" t="s">
        <v>266</v>
      </c>
      <c r="H11" s="15"/>
      <c r="I11" s="176">
        <v>60304.195036028694</v>
      </c>
      <c r="J11" s="177"/>
      <c r="K11" s="178" t="s">
        <v>266</v>
      </c>
      <c r="L11" s="3"/>
      <c r="M11" s="39"/>
      <c r="N11" s="29"/>
      <c r="O11" s="29"/>
      <c r="P11" s="29"/>
      <c r="Q11" s="31"/>
      <c r="R11" s="29"/>
      <c r="S11" s="59"/>
      <c r="T11" s="143"/>
    </row>
    <row r="12" spans="1:20" x14ac:dyDescent="0.25">
      <c r="A12" s="59">
        <v>2007</v>
      </c>
      <c r="B12" s="175">
        <v>6171707</v>
      </c>
      <c r="C12" s="180"/>
      <c r="D12" s="180"/>
      <c r="E12" s="45" t="s">
        <v>266</v>
      </c>
      <c r="F12" s="15"/>
      <c r="G12" s="45" t="s">
        <v>266</v>
      </c>
      <c r="H12" s="15"/>
      <c r="I12" s="176">
        <v>61234.466066346184</v>
      </c>
      <c r="J12" s="177"/>
      <c r="K12" s="178" t="s">
        <v>266</v>
      </c>
      <c r="L12" s="3"/>
      <c r="M12" s="39"/>
      <c r="N12" s="29"/>
      <c r="O12" s="29"/>
      <c r="P12" s="29"/>
      <c r="Q12" s="31"/>
      <c r="R12" s="29"/>
      <c r="S12" s="59"/>
      <c r="T12" s="143"/>
    </row>
    <row r="13" spans="1:20" x14ac:dyDescent="0.25">
      <c r="A13" s="59">
        <v>2008</v>
      </c>
      <c r="B13" s="175">
        <v>6526292.8789924951</v>
      </c>
      <c r="C13" s="180"/>
      <c r="D13" s="180"/>
      <c r="E13" s="45" t="s">
        <v>266</v>
      </c>
      <c r="F13" s="15"/>
      <c r="G13" s="45" t="s">
        <v>266</v>
      </c>
      <c r="H13" s="15"/>
      <c r="I13" s="176">
        <v>65981.624133297373</v>
      </c>
      <c r="J13" s="177"/>
      <c r="K13" s="176">
        <v>55360.131435263407</v>
      </c>
      <c r="L13" s="3"/>
      <c r="M13" s="39"/>
      <c r="N13" s="29"/>
      <c r="O13" s="29"/>
      <c r="P13" s="29"/>
      <c r="Q13" s="31"/>
      <c r="R13" s="29"/>
      <c r="S13" s="59"/>
      <c r="T13" s="143"/>
    </row>
    <row r="14" spans="1:20" x14ac:dyDescent="0.25">
      <c r="A14" s="59">
        <v>2009</v>
      </c>
      <c r="B14" s="175">
        <v>6023624.9684844166</v>
      </c>
      <c r="C14" s="180"/>
      <c r="D14" s="180"/>
      <c r="E14" s="45" t="s">
        <v>266</v>
      </c>
      <c r="F14" s="15"/>
      <c r="G14" s="45" t="s">
        <v>266</v>
      </c>
      <c r="H14" s="15"/>
      <c r="I14" s="176">
        <v>57967.051532636106</v>
      </c>
      <c r="J14" s="177"/>
      <c r="K14" s="176">
        <v>44920.429074686697</v>
      </c>
      <c r="L14" s="3"/>
      <c r="M14" s="39"/>
      <c r="N14" s="29"/>
      <c r="O14" s="29"/>
      <c r="P14" s="29"/>
      <c r="Q14" s="31"/>
      <c r="R14" s="29"/>
      <c r="S14" s="59"/>
      <c r="T14" s="143"/>
    </row>
    <row r="15" spans="1:20" x14ac:dyDescent="0.25">
      <c r="A15" s="59">
        <v>2010</v>
      </c>
      <c r="B15" s="175">
        <v>6396259.4750528354</v>
      </c>
      <c r="C15" s="180"/>
      <c r="D15" s="180"/>
      <c r="E15" s="45" t="s">
        <v>266</v>
      </c>
      <c r="F15" s="15"/>
      <c r="G15" s="45" t="s">
        <v>266</v>
      </c>
      <c r="H15" s="15"/>
      <c r="I15" s="176">
        <v>59952.47677918461</v>
      </c>
      <c r="J15" s="177"/>
      <c r="K15" s="176">
        <v>53874.416794586738</v>
      </c>
      <c r="L15" s="3"/>
      <c r="M15" s="39"/>
      <c r="N15" s="29"/>
      <c r="O15" s="29"/>
      <c r="P15" s="29"/>
      <c r="Q15" s="31"/>
      <c r="R15" s="29"/>
      <c r="S15" s="59"/>
      <c r="T15" s="143"/>
    </row>
    <row r="16" spans="1:20" x14ac:dyDescent="0.25">
      <c r="A16" s="59">
        <v>2011</v>
      </c>
      <c r="B16" s="175">
        <v>7011720.5741583072</v>
      </c>
      <c r="C16" s="180"/>
      <c r="D16" s="180"/>
      <c r="E16" s="45" t="s">
        <v>266</v>
      </c>
      <c r="F16" s="15"/>
      <c r="G16" s="45" t="s">
        <v>266</v>
      </c>
      <c r="H16" s="15"/>
      <c r="I16" s="176">
        <v>65028.043475938903</v>
      </c>
      <c r="J16" s="179"/>
      <c r="K16" s="176">
        <v>41954.951378074664</v>
      </c>
      <c r="L16" s="3"/>
      <c r="M16" s="39"/>
      <c r="N16" s="29"/>
      <c r="O16" s="29"/>
      <c r="P16" s="29"/>
      <c r="Q16" s="31"/>
      <c r="R16" s="29"/>
      <c r="S16" s="59"/>
      <c r="T16" s="143"/>
    </row>
    <row r="17" spans="1:20" x14ac:dyDescent="0.25">
      <c r="A17" s="59">
        <v>2012</v>
      </c>
      <c r="B17" s="175">
        <v>7141931.0631542262</v>
      </c>
      <c r="C17" s="180"/>
      <c r="D17" s="180"/>
      <c r="E17" s="45" t="s">
        <v>266</v>
      </c>
      <c r="F17" s="10"/>
      <c r="G17" s="45" t="s">
        <v>266</v>
      </c>
      <c r="H17" s="10"/>
      <c r="I17" s="160">
        <v>63664.317715083591</v>
      </c>
      <c r="J17" s="160"/>
      <c r="K17" s="160">
        <v>31163.808560751306</v>
      </c>
      <c r="L17" s="3"/>
      <c r="M17" s="39"/>
      <c r="N17" s="29"/>
      <c r="O17" s="29"/>
      <c r="P17" s="29"/>
      <c r="Q17" s="31"/>
      <c r="R17" s="29"/>
      <c r="S17" s="59"/>
      <c r="T17" s="143"/>
    </row>
    <row r="18" spans="1:20" x14ac:dyDescent="0.25">
      <c r="A18" s="59">
        <v>2013</v>
      </c>
      <c r="B18" s="175">
        <v>7472685.8268035902</v>
      </c>
      <c r="C18" s="180"/>
      <c r="D18" s="180"/>
      <c r="E18" s="45" t="s">
        <v>266</v>
      </c>
      <c r="F18" s="10"/>
      <c r="G18" s="45" t="s">
        <v>266</v>
      </c>
      <c r="H18" s="10"/>
      <c r="I18" s="160">
        <v>65430.854627066466</v>
      </c>
      <c r="J18" s="160"/>
      <c r="K18" s="160">
        <v>27605.470076872658</v>
      </c>
      <c r="L18" s="3"/>
      <c r="M18" s="39"/>
      <c r="N18" s="29"/>
      <c r="O18" s="29"/>
      <c r="P18" s="29"/>
      <c r="Q18" s="31"/>
      <c r="R18" s="29"/>
      <c r="S18" s="59"/>
      <c r="T18" s="143"/>
    </row>
    <row r="19" spans="1:20" x14ac:dyDescent="0.25">
      <c r="A19" s="59">
        <v>2014</v>
      </c>
      <c r="B19" s="175">
        <v>7897661.5095884418</v>
      </c>
      <c r="C19" s="180"/>
      <c r="D19" s="180"/>
      <c r="E19" s="45" t="s">
        <v>266</v>
      </c>
      <c r="F19" s="10"/>
      <c r="G19" s="45" t="s">
        <v>266</v>
      </c>
      <c r="H19" s="10"/>
      <c r="I19" s="160">
        <v>66886.268124024136</v>
      </c>
      <c r="J19" s="160"/>
      <c r="K19" s="160">
        <v>27907.359292146117</v>
      </c>
      <c r="L19" s="3"/>
      <c r="M19" s="39"/>
      <c r="N19" s="29"/>
      <c r="O19" s="29"/>
      <c r="P19" s="29"/>
      <c r="Q19" s="31"/>
      <c r="R19" s="29"/>
      <c r="S19" s="59"/>
      <c r="T19" s="143"/>
    </row>
    <row r="20" spans="1:20" x14ac:dyDescent="0.25">
      <c r="A20" s="59">
        <v>2015</v>
      </c>
      <c r="B20" s="175">
        <v>8248568.3392218519</v>
      </c>
      <c r="C20" s="180"/>
      <c r="D20" s="180"/>
      <c r="E20" s="45" t="s">
        <v>266</v>
      </c>
      <c r="F20" s="10"/>
      <c r="G20" s="45" t="s">
        <v>266</v>
      </c>
      <c r="H20" s="10"/>
      <c r="I20" s="160">
        <v>67190.886735069449</v>
      </c>
      <c r="J20" s="160"/>
      <c r="K20" s="160">
        <v>29930.439124816392</v>
      </c>
      <c r="L20" s="3"/>
      <c r="M20" s="87"/>
      <c r="N20" s="29"/>
      <c r="O20" s="29"/>
      <c r="P20" s="29"/>
      <c r="Q20" s="31"/>
      <c r="R20" s="29"/>
      <c r="S20" s="59"/>
      <c r="T20" s="143"/>
    </row>
    <row r="21" spans="1:20" x14ac:dyDescent="0.25">
      <c r="A21" s="59">
        <v>2016</v>
      </c>
      <c r="B21" s="175">
        <v>8852881.5218679383</v>
      </c>
      <c r="C21" s="180"/>
      <c r="D21" s="180"/>
      <c r="E21" s="45" t="s">
        <v>266</v>
      </c>
      <c r="F21" s="10"/>
      <c r="G21" s="45" t="s">
        <v>266</v>
      </c>
      <c r="H21" s="10"/>
      <c r="I21" s="160">
        <v>71153.364595978448</v>
      </c>
      <c r="J21" s="160"/>
      <c r="K21" s="160">
        <v>29869.868869281923</v>
      </c>
      <c r="L21" s="3"/>
      <c r="M21" s="87"/>
      <c r="N21" s="29"/>
      <c r="O21" s="29"/>
      <c r="P21" s="29"/>
      <c r="Q21" s="31"/>
      <c r="R21" s="29"/>
    </row>
    <row r="22" spans="1:20" x14ac:dyDescent="0.25">
      <c r="A22" s="59">
        <v>2017</v>
      </c>
      <c r="B22" s="10">
        <v>9646656.4157292861</v>
      </c>
      <c r="C22" s="180"/>
      <c r="D22" s="180"/>
      <c r="E22" s="45" t="s">
        <v>266</v>
      </c>
      <c r="F22" s="10"/>
      <c r="G22" s="45" t="s">
        <v>266</v>
      </c>
      <c r="H22" s="10"/>
      <c r="I22" s="160">
        <v>76602.192550466949</v>
      </c>
      <c r="J22" s="160"/>
      <c r="K22" s="160">
        <v>33947.753430374607</v>
      </c>
      <c r="L22" s="3"/>
      <c r="M22" s="87"/>
      <c r="N22" s="29"/>
      <c r="O22" s="29"/>
      <c r="P22" s="29"/>
      <c r="Q22" s="31"/>
      <c r="R22" s="29"/>
    </row>
    <row r="23" spans="1:20" x14ac:dyDescent="0.25">
      <c r="A23" s="59">
        <v>2018</v>
      </c>
      <c r="B23" s="10">
        <v>9762323.8798242658</v>
      </c>
      <c r="C23" s="180"/>
      <c r="D23" s="180"/>
      <c r="E23" s="45" t="s">
        <v>266</v>
      </c>
      <c r="F23" s="10"/>
      <c r="G23" s="45" t="s">
        <v>266</v>
      </c>
      <c r="H23" s="10"/>
      <c r="I23" s="160">
        <v>76788.057649201655</v>
      </c>
      <c r="J23" s="160"/>
      <c r="K23" s="160">
        <v>33841.034155192436</v>
      </c>
      <c r="L23" s="3"/>
      <c r="M23" s="87"/>
      <c r="N23" s="29"/>
      <c r="O23" s="29"/>
      <c r="P23" s="29"/>
      <c r="Q23" s="29"/>
      <c r="R23" s="29"/>
    </row>
    <row r="24" spans="1:20" x14ac:dyDescent="0.25">
      <c r="A24" s="59">
        <v>2019</v>
      </c>
      <c r="B24" s="10">
        <v>9649369</v>
      </c>
      <c r="C24" s="190"/>
      <c r="D24" s="190"/>
      <c r="E24" s="45" t="s">
        <v>266</v>
      </c>
      <c r="F24" s="10"/>
      <c r="G24" s="45" t="s">
        <v>266</v>
      </c>
      <c r="H24" s="10"/>
      <c r="I24" s="10">
        <v>74401</v>
      </c>
      <c r="J24" s="10"/>
      <c r="K24" s="45" t="s">
        <v>266</v>
      </c>
      <c r="L24" s="3"/>
      <c r="M24" s="87"/>
      <c r="N24" s="29"/>
      <c r="O24" s="29"/>
      <c r="P24" s="29"/>
      <c r="Q24" s="29"/>
      <c r="R24" s="29"/>
    </row>
    <row r="25" spans="1:20" x14ac:dyDescent="0.25">
      <c r="A25" s="59">
        <v>2020</v>
      </c>
      <c r="B25" s="10">
        <v>2420302</v>
      </c>
      <c r="C25" s="190"/>
      <c r="D25" s="190"/>
      <c r="E25" s="10">
        <v>24476</v>
      </c>
      <c r="F25" s="190"/>
      <c r="G25" s="10">
        <v>2755</v>
      </c>
      <c r="H25" s="190"/>
      <c r="I25" s="10">
        <f>E25+G25</f>
        <v>27231</v>
      </c>
      <c r="J25" s="10"/>
      <c r="K25" s="45">
        <v>38699</v>
      </c>
      <c r="L25" s="3"/>
      <c r="M25" s="87"/>
      <c r="N25" s="29"/>
      <c r="O25" s="29"/>
      <c r="P25" s="29"/>
      <c r="Q25" s="29"/>
      <c r="R25" s="29"/>
    </row>
    <row r="26" spans="1:20" x14ac:dyDescent="0.25">
      <c r="A26" s="59">
        <v>2021</v>
      </c>
      <c r="B26" s="10">
        <v>2804432</v>
      </c>
      <c r="C26" s="190"/>
      <c r="D26" s="190"/>
      <c r="E26" s="10">
        <v>27082</v>
      </c>
      <c r="F26" s="190"/>
      <c r="G26" s="10">
        <v>2780</v>
      </c>
      <c r="H26" s="190"/>
      <c r="I26" s="10">
        <f>E26+G26</f>
        <v>29862</v>
      </c>
      <c r="J26" s="10"/>
      <c r="K26" s="45">
        <v>41585</v>
      </c>
      <c r="L26" s="3"/>
      <c r="M26" s="87"/>
      <c r="N26" s="29"/>
      <c r="O26" s="29"/>
      <c r="P26" s="29"/>
      <c r="Q26" s="29"/>
      <c r="R26" s="29"/>
    </row>
    <row r="27" spans="1:20" x14ac:dyDescent="0.25">
      <c r="A27" s="62">
        <v>2022</v>
      </c>
      <c r="B27" s="13">
        <v>6604456</v>
      </c>
      <c r="C27" s="13"/>
      <c r="D27" s="13"/>
      <c r="E27" s="13">
        <v>52699</v>
      </c>
      <c r="F27" s="13"/>
      <c r="G27" s="13">
        <v>2115</v>
      </c>
      <c r="H27" s="13"/>
      <c r="I27" s="13">
        <f>E27+G27</f>
        <v>54814</v>
      </c>
      <c r="J27" s="13"/>
      <c r="K27" s="165">
        <v>37632</v>
      </c>
      <c r="L27" s="3"/>
      <c r="M27" s="87"/>
      <c r="N27" s="29"/>
      <c r="O27" s="29"/>
      <c r="P27" s="29"/>
      <c r="Q27" s="29"/>
      <c r="R27" s="29"/>
    </row>
    <row r="28" spans="1:20" x14ac:dyDescent="0.25">
      <c r="A28" s="2"/>
      <c r="B28" s="2"/>
      <c r="C28" s="2"/>
      <c r="D28" s="2"/>
      <c r="E28" s="2"/>
      <c r="F28" s="2"/>
      <c r="G28" s="2"/>
      <c r="H28" s="2"/>
      <c r="I28" s="2"/>
      <c r="J28" s="2"/>
      <c r="K28" s="217"/>
      <c r="L28" s="3"/>
      <c r="M28" s="87"/>
      <c r="N28" s="29"/>
      <c r="O28" s="29"/>
      <c r="P28" s="29"/>
      <c r="Q28" s="29"/>
      <c r="R28" s="29"/>
    </row>
    <row r="29" spans="1:20" x14ac:dyDescent="0.25">
      <c r="A29" s="2" t="s">
        <v>426</v>
      </c>
      <c r="B29" s="10"/>
      <c r="C29" s="2"/>
      <c r="D29" s="2"/>
      <c r="E29" s="2"/>
      <c r="F29" s="2"/>
      <c r="G29" s="2"/>
      <c r="H29" s="2"/>
      <c r="I29" s="2"/>
      <c r="J29" s="2"/>
      <c r="K29" s="2"/>
      <c r="L29" s="2"/>
      <c r="M29" s="38"/>
      <c r="N29" s="29"/>
      <c r="O29" s="29"/>
      <c r="P29" s="29"/>
      <c r="Q29" s="29"/>
      <c r="R29" s="29"/>
    </row>
    <row r="30" spans="1:20" x14ac:dyDescent="0.25">
      <c r="A30" s="2" t="s">
        <v>427</v>
      </c>
      <c r="B30" s="10"/>
      <c r="C30" s="2"/>
      <c r="D30" s="2"/>
      <c r="E30" s="2"/>
      <c r="F30" s="2"/>
      <c r="G30" s="2"/>
      <c r="H30" s="2"/>
      <c r="I30" s="2"/>
      <c r="J30" s="2"/>
      <c r="K30" s="2"/>
      <c r="L30" s="2"/>
      <c r="M30" s="38"/>
      <c r="N30" s="29"/>
      <c r="O30" s="29"/>
      <c r="P30" s="29"/>
      <c r="Q30" s="29"/>
      <c r="R30" s="29"/>
    </row>
    <row r="31" spans="1:20" x14ac:dyDescent="0.25">
      <c r="A31" s="37" t="s">
        <v>428</v>
      </c>
      <c r="B31" s="10"/>
      <c r="C31" s="2"/>
      <c r="D31" s="2"/>
      <c r="E31" s="2"/>
      <c r="F31" s="2"/>
      <c r="G31" s="2"/>
      <c r="H31" s="2"/>
      <c r="I31" s="2"/>
      <c r="J31" s="2"/>
      <c r="K31" s="2"/>
      <c r="L31" s="2"/>
      <c r="M31" s="38"/>
      <c r="N31" s="29"/>
      <c r="O31" s="29"/>
      <c r="P31" s="29"/>
      <c r="Q31" s="29"/>
      <c r="R31" s="29"/>
    </row>
    <row r="32" spans="1:20" x14ac:dyDescent="0.25">
      <c r="A32" s="37" t="s">
        <v>429</v>
      </c>
      <c r="B32" s="3"/>
      <c r="C32" s="3"/>
      <c r="D32" s="3"/>
      <c r="E32" s="3"/>
      <c r="F32" s="3"/>
      <c r="G32" s="3"/>
      <c r="H32" s="3"/>
      <c r="I32" s="3"/>
      <c r="J32" s="3"/>
      <c r="K32" s="3"/>
      <c r="L32" s="3"/>
      <c r="M32" s="3"/>
      <c r="N32" s="29"/>
      <c r="O32" s="29"/>
      <c r="P32" s="29"/>
      <c r="Q32" s="29"/>
      <c r="R32" s="29"/>
    </row>
    <row r="33" spans="1:18" x14ac:dyDescent="0.25">
      <c r="A33" s="29"/>
      <c r="B33" s="29"/>
      <c r="C33" s="29"/>
      <c r="D33" s="29"/>
      <c r="E33" s="29"/>
      <c r="F33" s="29"/>
      <c r="G33" s="29"/>
      <c r="H33" s="29"/>
      <c r="I33" s="29"/>
      <c r="J33" s="29"/>
      <c r="K33" s="29"/>
      <c r="L33" s="29"/>
      <c r="M33" s="29"/>
      <c r="N33" s="29"/>
      <c r="O33" s="29"/>
      <c r="P33" s="29"/>
      <c r="Q33" s="29"/>
      <c r="R33" s="29"/>
    </row>
    <row r="34" spans="1:18" x14ac:dyDescent="0.25">
      <c r="A34" s="29"/>
      <c r="B34" s="29"/>
      <c r="C34" s="29"/>
      <c r="D34" s="29"/>
      <c r="E34" s="29"/>
      <c r="F34" s="29"/>
      <c r="G34" s="29"/>
      <c r="H34" s="29"/>
      <c r="I34" s="29"/>
      <c r="J34" s="29"/>
      <c r="K34" s="29"/>
      <c r="L34" s="29"/>
      <c r="M34" s="29"/>
      <c r="N34" s="29"/>
      <c r="O34" s="29"/>
      <c r="P34" s="29"/>
      <c r="Q34" s="29"/>
      <c r="R34" s="29"/>
    </row>
    <row r="35" spans="1:18" x14ac:dyDescent="0.25">
      <c r="A35" s="29"/>
      <c r="B35" s="29"/>
      <c r="C35" s="29"/>
      <c r="D35" s="29"/>
      <c r="E35" s="29"/>
      <c r="F35" s="29"/>
      <c r="G35" s="29"/>
      <c r="H35" s="29"/>
      <c r="I35" s="29"/>
      <c r="J35" s="29"/>
      <c r="K35" s="29"/>
      <c r="L35" s="29"/>
      <c r="M35" s="29"/>
      <c r="N35" s="29"/>
      <c r="O35" s="29"/>
      <c r="P35" s="29"/>
      <c r="Q35" s="29"/>
      <c r="R35" s="29"/>
    </row>
  </sheetData>
  <sortState xmlns:xlrd2="http://schemas.microsoft.com/office/spreadsheetml/2017/richdata2" ref="S10:T20">
    <sortCondition ref="S10:S20"/>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180"/>
  <sheetViews>
    <sheetView showGridLines="0" zoomScaleNormal="100" zoomScaleSheetLayoutView="100" workbookViewId="0">
      <pane xSplit="29" ySplit="7" topLeftCell="AI8" activePane="bottomRight" state="frozen"/>
      <selection pane="topRight" activeCell="AD1" sqref="AD1"/>
      <selection pane="bottomLeft" activeCell="A8" sqref="A8"/>
      <selection pane="bottomRight"/>
    </sheetView>
  </sheetViews>
  <sheetFormatPr defaultColWidth="9.109375" defaultRowHeight="11.4" outlineLevelCol="1" x14ac:dyDescent="0.2"/>
  <cols>
    <col min="1" max="1" width="32.109375" style="29" customWidth="1"/>
    <col min="2" max="4" width="1.5546875" style="29" customWidth="1"/>
    <col min="5" max="5" width="1.109375" style="29" customWidth="1"/>
    <col min="6" max="6" width="8.5546875" style="29" hidden="1" customWidth="1" outlineLevel="1"/>
    <col min="7" max="7" width="1.109375" style="29" hidden="1" customWidth="1" outlineLevel="1"/>
    <col min="8" max="8" width="9" style="29" hidden="1" customWidth="1" outlineLevel="1"/>
    <col min="9" max="9" width="1.109375" style="29" hidden="1" customWidth="1" outlineLevel="1"/>
    <col min="10" max="10" width="7.88671875" style="29" hidden="1" customWidth="1" outlineLevel="1"/>
    <col min="11" max="11" width="1.109375" style="29" hidden="1" customWidth="1" outlineLevel="1"/>
    <col min="12" max="12" width="8.109375" style="29" hidden="1" customWidth="1" outlineLevel="1"/>
    <col min="13" max="13" width="1.109375" style="29" hidden="1" customWidth="1" outlineLevel="1"/>
    <col min="14" max="14" width="8.44140625" style="29" hidden="1" customWidth="1" outlineLevel="1"/>
    <col min="15" max="15" width="1.109375" style="29" hidden="1" customWidth="1" outlineLevel="1"/>
    <col min="16" max="16" width="9.5546875" style="29" hidden="1" customWidth="1" outlineLevel="1"/>
    <col min="17" max="17" width="1.109375" style="29" hidden="1" customWidth="1" outlineLevel="1"/>
    <col min="18" max="18" width="8.88671875" style="29" hidden="1" customWidth="1" outlineLevel="1"/>
    <col min="19" max="19" width="1.109375" style="29" hidden="1" customWidth="1" outlineLevel="1"/>
    <col min="20" max="20" width="8.5546875" style="29" hidden="1" customWidth="1" outlineLevel="1"/>
    <col min="21" max="21" width="1.5546875" style="29" hidden="1" customWidth="1" outlineLevel="1"/>
    <col min="22" max="22" width="8" style="29" hidden="1" customWidth="1" outlineLevel="1"/>
    <col min="23" max="23" width="7.44140625" style="29" hidden="1" customWidth="1" outlineLevel="1"/>
    <col min="24" max="24" width="8.88671875" style="29" hidden="1" customWidth="1" outlineLevel="1"/>
    <col min="25" max="25" width="7.44140625" style="29" hidden="1" customWidth="1" outlineLevel="1"/>
    <col min="26" max="26" width="8.88671875" style="29" hidden="1" customWidth="1" outlineLevel="1"/>
    <col min="27" max="27" width="7.44140625" style="29" hidden="1" customWidth="1" outlineLevel="1"/>
    <col min="28" max="28" width="8.88671875" style="29" hidden="1" customWidth="1" outlineLevel="1"/>
    <col min="29" max="29" width="7.44140625" style="29" hidden="1" customWidth="1" outlineLevel="1"/>
    <col min="30" max="30" width="9" style="29" hidden="1" customWidth="1" collapsed="1"/>
    <col min="31" max="31" width="1.44140625" style="29" hidden="1" customWidth="1"/>
    <col min="32" max="32" width="9.88671875" style="29" hidden="1" customWidth="1"/>
    <col min="33" max="33" width="1.5546875" style="29" hidden="1" customWidth="1"/>
    <col min="34" max="34" width="11.5546875" style="29" hidden="1" customWidth="1"/>
    <col min="35" max="35" width="1.88671875" style="29" customWidth="1"/>
    <col min="36" max="36" width="10.88671875" style="29" bestFit="1" customWidth="1"/>
    <col min="37" max="41" width="9.88671875" style="29" bestFit="1" customWidth="1"/>
    <col min="42" max="42" width="1.109375" style="29" customWidth="1"/>
    <col min="43" max="43" width="10.88671875" style="29" bestFit="1" customWidth="1"/>
    <col min="44" max="44" width="1.44140625" style="29" customWidth="1"/>
    <col min="45" max="45" width="9.109375" style="35" bestFit="1" customWidth="1"/>
    <col min="46" max="46" width="1.109375" style="29" customWidth="1"/>
    <col min="47" max="47" width="9.109375" style="29" bestFit="1" customWidth="1"/>
    <col min="48" max="48" width="1.44140625" style="29" customWidth="1"/>
    <col min="49" max="49" width="9.88671875" style="29" bestFit="1" customWidth="1"/>
    <col min="50" max="50" width="2.109375" style="29" customWidth="1"/>
    <col min="51" max="16384" width="9.109375" style="29"/>
  </cols>
  <sheetData>
    <row r="1" spans="1:50" s="28" customFormat="1" ht="12.75" customHeight="1" x14ac:dyDescent="0.25">
      <c r="A1" s="1" t="s">
        <v>468</v>
      </c>
      <c r="B1" s="1"/>
      <c r="C1" s="1"/>
      <c r="D1" s="1"/>
      <c r="E1" s="1" t="s">
        <v>58</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90"/>
      <c r="AK1" s="290"/>
      <c r="AL1" s="290"/>
      <c r="AM1" s="2"/>
      <c r="AN1" s="2"/>
      <c r="AO1" s="29"/>
      <c r="AQ1" s="29"/>
      <c r="AS1" s="35"/>
      <c r="AU1" s="29"/>
      <c r="AW1" s="29"/>
    </row>
    <row r="2" spans="1:50" s="28" customFormat="1" ht="12.75" customHeight="1" x14ac:dyDescent="0.3">
      <c r="A2" s="3"/>
      <c r="B2" s="3"/>
      <c r="C2" s="3"/>
      <c r="D2" s="3"/>
      <c r="E2" s="1" t="s">
        <v>696</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2"/>
      <c r="AL2" s="2"/>
      <c r="AM2" s="2"/>
      <c r="AN2" s="2"/>
      <c r="AO2" s="29"/>
      <c r="AQ2" s="29"/>
      <c r="AS2" s="35"/>
      <c r="AU2" s="29"/>
      <c r="AW2" s="29"/>
    </row>
    <row r="3" spans="1:50" s="28" customFormat="1" ht="12.75" customHeight="1" x14ac:dyDescent="0.25">
      <c r="A3" s="3"/>
      <c r="B3" s="3"/>
      <c r="C3" s="3"/>
      <c r="D3" s="3"/>
      <c r="E3" s="41" t="s">
        <v>59</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2"/>
      <c r="AK3" s="2"/>
      <c r="AL3" s="2"/>
      <c r="AM3" s="2"/>
      <c r="AN3" s="2"/>
      <c r="AO3" s="29"/>
      <c r="AQ3" s="29"/>
      <c r="AS3" s="35"/>
      <c r="AU3" s="29"/>
      <c r="AW3" s="29"/>
    </row>
    <row r="4" spans="1:50" s="28" customFormat="1" ht="12.75" customHeight="1" x14ac:dyDescent="0.3">
      <c r="A4" s="3"/>
      <c r="B4" s="3"/>
      <c r="C4" s="3"/>
      <c r="D4" s="3"/>
      <c r="E4" s="41" t="s">
        <v>697</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2"/>
      <c r="AK4" s="2"/>
      <c r="AL4" s="2"/>
      <c r="AM4" s="2"/>
      <c r="AN4" s="2"/>
      <c r="AO4" s="29"/>
      <c r="AQ4" s="29"/>
      <c r="AS4" s="35"/>
      <c r="AU4" s="29"/>
      <c r="AW4" s="29"/>
    </row>
    <row r="5" spans="1:50" ht="12.7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2"/>
      <c r="AK5" s="2"/>
      <c r="AL5" s="2"/>
      <c r="AM5" s="2"/>
      <c r="AN5" s="2"/>
      <c r="AP5" s="32"/>
      <c r="AQ5" s="32"/>
      <c r="AR5" s="32"/>
      <c r="AS5" s="159"/>
    </row>
    <row r="6" spans="1:50" ht="12.75" customHeight="1" x14ac:dyDescent="0.2">
      <c r="A6" s="14" t="s">
        <v>391</v>
      </c>
      <c r="B6" s="14"/>
      <c r="C6" s="14"/>
      <c r="D6" s="14"/>
      <c r="E6" s="14"/>
      <c r="F6" s="14">
        <v>1998</v>
      </c>
      <c r="G6" s="14"/>
      <c r="H6" s="14">
        <v>1999</v>
      </c>
      <c r="I6" s="14"/>
      <c r="J6" s="14">
        <v>2000</v>
      </c>
      <c r="K6" s="14"/>
      <c r="L6" s="14">
        <v>2001</v>
      </c>
      <c r="M6" s="14"/>
      <c r="N6" s="14">
        <v>2002</v>
      </c>
      <c r="O6" s="14"/>
      <c r="P6" s="14">
        <v>2003</v>
      </c>
      <c r="Q6" s="14"/>
      <c r="R6" s="14">
        <v>2004</v>
      </c>
      <c r="S6" s="14"/>
      <c r="T6" s="14">
        <v>2005</v>
      </c>
      <c r="U6" s="14"/>
      <c r="V6" s="14">
        <v>2006</v>
      </c>
      <c r="W6" s="14"/>
      <c r="X6" s="14">
        <v>2007</v>
      </c>
      <c r="Y6" s="14"/>
      <c r="Z6" s="14">
        <v>2008</v>
      </c>
      <c r="AA6" s="14"/>
      <c r="AB6" s="14">
        <v>2009</v>
      </c>
      <c r="AC6" s="14"/>
      <c r="AD6" s="14">
        <v>2010</v>
      </c>
      <c r="AE6" s="14"/>
      <c r="AF6" s="14">
        <v>2011</v>
      </c>
      <c r="AG6" s="14"/>
      <c r="AH6" s="14">
        <v>2012</v>
      </c>
      <c r="AI6" s="14"/>
      <c r="AJ6" s="14">
        <v>2013</v>
      </c>
      <c r="AK6" s="14">
        <v>2014</v>
      </c>
      <c r="AL6" s="14">
        <v>2015</v>
      </c>
      <c r="AM6" s="14">
        <v>2016</v>
      </c>
      <c r="AN6" s="14">
        <v>2017</v>
      </c>
      <c r="AO6" s="94">
        <v>2018</v>
      </c>
      <c r="AP6" s="94"/>
      <c r="AQ6" s="94">
        <v>2019</v>
      </c>
      <c r="AR6" s="94"/>
      <c r="AS6" s="206">
        <v>2020</v>
      </c>
      <c r="AT6" s="206"/>
      <c r="AU6" s="206">
        <v>2021</v>
      </c>
      <c r="AV6" s="94"/>
      <c r="AW6" s="94">
        <v>2022</v>
      </c>
      <c r="AX6" s="94"/>
    </row>
    <row r="7" spans="1:50" ht="12.7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18"/>
      <c r="AC7" s="2"/>
      <c r="AD7" s="2"/>
      <c r="AE7" s="2"/>
      <c r="AF7" s="2"/>
      <c r="AG7" s="2"/>
      <c r="AH7" s="2"/>
      <c r="AI7" s="2"/>
      <c r="AJ7" s="2"/>
      <c r="AK7" s="2"/>
      <c r="AL7" s="2"/>
      <c r="AM7" s="2"/>
      <c r="AN7" s="2"/>
      <c r="AT7" s="35"/>
      <c r="AU7" s="35"/>
    </row>
    <row r="8" spans="1:50" ht="12.75" customHeight="1" x14ac:dyDescent="0.25">
      <c r="A8" s="2" t="s">
        <v>597</v>
      </c>
      <c r="B8" s="2"/>
      <c r="C8" s="2"/>
      <c r="D8" s="2"/>
      <c r="E8" s="2"/>
      <c r="F8" s="185" t="s">
        <v>225</v>
      </c>
      <c r="G8" s="10"/>
      <c r="H8" s="185" t="s">
        <v>225</v>
      </c>
      <c r="I8" s="10"/>
      <c r="J8" s="185" t="s">
        <v>225</v>
      </c>
      <c r="K8" s="10"/>
      <c r="L8" s="185" t="s">
        <v>225</v>
      </c>
      <c r="M8" s="10"/>
      <c r="N8" s="185" t="s">
        <v>225</v>
      </c>
      <c r="O8" s="10"/>
      <c r="P8" s="185" t="s">
        <v>225</v>
      </c>
      <c r="Q8" s="10"/>
      <c r="R8" s="185" t="s">
        <v>225</v>
      </c>
      <c r="S8" s="10"/>
      <c r="T8" s="18" t="s">
        <v>263</v>
      </c>
      <c r="U8" s="10"/>
      <c r="V8" s="18" t="s">
        <v>263</v>
      </c>
      <c r="W8" s="10"/>
      <c r="X8" s="18" t="s">
        <v>263</v>
      </c>
      <c r="Y8" s="10"/>
      <c r="Z8" s="10"/>
      <c r="AA8" s="10"/>
      <c r="AB8" s="18" t="s">
        <v>263</v>
      </c>
      <c r="AC8" s="10"/>
      <c r="AD8" s="18" t="s">
        <v>263</v>
      </c>
      <c r="AE8" s="10"/>
      <c r="AF8" s="18" t="s">
        <v>263</v>
      </c>
      <c r="AG8" s="10"/>
      <c r="AH8" s="10">
        <v>8</v>
      </c>
      <c r="AI8" s="10"/>
      <c r="AJ8" s="2">
        <v>96</v>
      </c>
      <c r="AK8" s="2">
        <v>73</v>
      </c>
      <c r="AL8" s="10">
        <v>78</v>
      </c>
      <c r="AM8" s="10">
        <v>256</v>
      </c>
      <c r="AN8" s="10">
        <v>5</v>
      </c>
      <c r="AO8" s="31">
        <v>5652</v>
      </c>
      <c r="AQ8" s="31">
        <v>5436</v>
      </c>
      <c r="AS8" s="35">
        <v>156</v>
      </c>
      <c r="AU8" s="31">
        <v>14318</v>
      </c>
      <c r="AW8" s="31">
        <v>28332</v>
      </c>
    </row>
    <row r="9" spans="1:50" ht="12.75" customHeight="1" x14ac:dyDescent="0.25">
      <c r="A9" s="2" t="s">
        <v>280</v>
      </c>
      <c r="B9" s="3"/>
      <c r="C9" s="2"/>
      <c r="D9" s="2"/>
      <c r="E9" s="85"/>
      <c r="F9" s="97">
        <v>221915</v>
      </c>
      <c r="G9" s="97"/>
      <c r="H9" s="97">
        <v>244860</v>
      </c>
      <c r="I9" s="97"/>
      <c r="J9" s="97">
        <v>242898</v>
      </c>
      <c r="K9" s="97"/>
      <c r="L9" s="97">
        <v>239339</v>
      </c>
      <c r="M9" s="97"/>
      <c r="N9" s="97">
        <v>175174</v>
      </c>
      <c r="O9" s="97"/>
      <c r="P9" s="97">
        <v>213291</v>
      </c>
      <c r="Q9" s="97"/>
      <c r="R9" s="97">
        <v>208805</v>
      </c>
      <c r="S9" s="97"/>
      <c r="T9" s="161">
        <v>209871</v>
      </c>
      <c r="U9" s="161"/>
      <c r="V9" s="161">
        <v>216459</v>
      </c>
      <c r="W9" s="161"/>
      <c r="X9" s="161">
        <v>199696</v>
      </c>
      <c r="Y9" s="161"/>
      <c r="Z9" s="161">
        <v>186473</v>
      </c>
      <c r="AA9" s="161"/>
      <c r="AB9" s="161">
        <v>179409</v>
      </c>
      <c r="AC9" s="161"/>
      <c r="AD9" s="161">
        <v>227516</v>
      </c>
      <c r="AE9" s="161"/>
      <c r="AF9" s="161">
        <v>226421</v>
      </c>
      <c r="AG9" s="161"/>
      <c r="AH9" s="161">
        <v>235692</v>
      </c>
      <c r="AI9" s="161"/>
      <c r="AJ9" s="161">
        <v>212943</v>
      </c>
      <c r="AK9" s="161">
        <v>223439</v>
      </c>
      <c r="AL9" s="161">
        <v>244582</v>
      </c>
      <c r="AM9" s="161">
        <v>253680</v>
      </c>
      <c r="AN9" s="161">
        <v>278593</v>
      </c>
      <c r="AO9" s="31">
        <v>283163</v>
      </c>
      <c r="AQ9" s="34" t="s">
        <v>225</v>
      </c>
      <c r="AS9" s="34" t="s">
        <v>225</v>
      </c>
      <c r="AT9" s="2"/>
      <c r="AU9" s="34" t="s">
        <v>225</v>
      </c>
      <c r="AW9" s="31">
        <v>201580</v>
      </c>
    </row>
    <row r="10" spans="1:50" ht="12.75" customHeight="1" x14ac:dyDescent="0.25">
      <c r="A10" s="2" t="s">
        <v>295</v>
      </c>
      <c r="B10" s="3"/>
      <c r="C10" s="2"/>
      <c r="D10" s="2"/>
      <c r="E10" s="85"/>
      <c r="F10" s="185" t="s">
        <v>225</v>
      </c>
      <c r="G10" s="97"/>
      <c r="H10" s="185" t="s">
        <v>225</v>
      </c>
      <c r="I10" s="97"/>
      <c r="J10" s="185" t="s">
        <v>225</v>
      </c>
      <c r="K10" s="97"/>
      <c r="L10" s="185" t="s">
        <v>225</v>
      </c>
      <c r="M10" s="97"/>
      <c r="N10" s="185" t="s">
        <v>225</v>
      </c>
      <c r="O10" s="97"/>
      <c r="P10" s="185" t="s">
        <v>225</v>
      </c>
      <c r="Q10" s="97"/>
      <c r="R10" s="185" t="s">
        <v>225</v>
      </c>
      <c r="S10" s="97"/>
      <c r="T10" s="161">
        <v>1243</v>
      </c>
      <c r="U10" s="161"/>
      <c r="V10" s="161">
        <v>1691</v>
      </c>
      <c r="W10" s="161"/>
      <c r="X10" s="161">
        <v>1673</v>
      </c>
      <c r="Y10" s="161"/>
      <c r="Z10" s="161">
        <v>3791</v>
      </c>
      <c r="AA10" s="161"/>
      <c r="AB10" s="161">
        <v>8219</v>
      </c>
      <c r="AC10" s="161"/>
      <c r="AD10" s="161">
        <v>8703</v>
      </c>
      <c r="AE10" s="161"/>
      <c r="AF10" s="161">
        <v>8847</v>
      </c>
      <c r="AG10" s="161"/>
      <c r="AH10" s="161">
        <v>7353</v>
      </c>
      <c r="AI10" s="161"/>
      <c r="AJ10" s="161">
        <v>27408</v>
      </c>
      <c r="AK10" s="161">
        <v>47273</v>
      </c>
      <c r="AL10" s="161">
        <v>61117</v>
      </c>
      <c r="AM10" s="161">
        <v>67762</v>
      </c>
      <c r="AN10" s="161">
        <v>88737</v>
      </c>
      <c r="AO10" s="31">
        <v>92975</v>
      </c>
      <c r="AQ10" s="34">
        <v>99264</v>
      </c>
      <c r="AS10" s="34" t="s">
        <v>225</v>
      </c>
      <c r="AT10" s="2"/>
      <c r="AU10" s="34" t="s">
        <v>225</v>
      </c>
      <c r="AW10" s="31">
        <v>110785</v>
      </c>
    </row>
    <row r="11" spans="1:50" ht="12.75" customHeight="1" x14ac:dyDescent="0.25">
      <c r="A11" s="2" t="s">
        <v>299</v>
      </c>
      <c r="B11" s="3"/>
      <c r="C11" s="2"/>
      <c r="D11" s="2"/>
      <c r="E11" s="85"/>
      <c r="F11" s="97">
        <v>19212</v>
      </c>
      <c r="G11" s="97"/>
      <c r="H11" s="97">
        <v>30251</v>
      </c>
      <c r="I11" s="97"/>
      <c r="J11" s="97">
        <v>34850</v>
      </c>
      <c r="K11" s="97"/>
      <c r="L11" s="97">
        <v>42871</v>
      </c>
      <c r="M11" s="97"/>
      <c r="N11" s="97">
        <v>47981</v>
      </c>
      <c r="O11" s="97"/>
      <c r="P11" s="97">
        <v>62250</v>
      </c>
      <c r="Q11" s="97"/>
      <c r="R11" s="97">
        <v>85938</v>
      </c>
      <c r="S11" s="97"/>
      <c r="T11" s="161">
        <v>88859</v>
      </c>
      <c r="U11" s="161"/>
      <c r="V11" s="161">
        <v>88621</v>
      </c>
      <c r="W11" s="161"/>
      <c r="X11" s="161">
        <v>87877</v>
      </c>
      <c r="Y11" s="161"/>
      <c r="Z11" s="161">
        <v>62275</v>
      </c>
      <c r="AA11" s="161"/>
      <c r="AB11" s="161">
        <v>38025</v>
      </c>
      <c r="AC11" s="161"/>
      <c r="AD11" s="161">
        <v>28622</v>
      </c>
      <c r="AE11" s="161"/>
      <c r="AF11" s="161">
        <v>24000</v>
      </c>
      <c r="AG11" s="161"/>
      <c r="AH11" s="161">
        <v>20018</v>
      </c>
      <c r="AI11" s="161"/>
      <c r="AJ11" s="161">
        <v>20942</v>
      </c>
      <c r="AK11" s="161">
        <v>26428</v>
      </c>
      <c r="AL11" s="161">
        <v>31678</v>
      </c>
      <c r="AM11" s="161">
        <v>36163</v>
      </c>
      <c r="AN11" s="161">
        <v>41888</v>
      </c>
      <c r="AO11" s="31">
        <v>36007</v>
      </c>
      <c r="AQ11" s="34">
        <v>23710</v>
      </c>
      <c r="AS11" s="34">
        <v>33</v>
      </c>
      <c r="AT11" s="2"/>
      <c r="AU11" s="34" t="s">
        <v>225</v>
      </c>
      <c r="AW11" s="31">
        <v>10268</v>
      </c>
    </row>
    <row r="12" spans="1:50" ht="12.75" customHeight="1" x14ac:dyDescent="0.25">
      <c r="A12" s="2" t="s">
        <v>289</v>
      </c>
      <c r="B12" s="3"/>
      <c r="C12" s="2"/>
      <c r="D12" s="2"/>
      <c r="E12" s="85"/>
      <c r="F12" s="97">
        <v>101685</v>
      </c>
      <c r="G12" s="97"/>
      <c r="H12" s="97">
        <v>114566</v>
      </c>
      <c r="I12" s="97"/>
      <c r="J12" s="97">
        <v>116544</v>
      </c>
      <c r="K12" s="97"/>
      <c r="L12" s="97">
        <v>138424</v>
      </c>
      <c r="M12" s="97"/>
      <c r="N12" s="97">
        <v>91342</v>
      </c>
      <c r="O12" s="97"/>
      <c r="P12" s="97">
        <v>78144</v>
      </c>
      <c r="Q12" s="97"/>
      <c r="R12" s="97">
        <v>82054</v>
      </c>
      <c r="S12" s="97"/>
      <c r="T12" s="161">
        <v>83011</v>
      </c>
      <c r="U12" s="161"/>
      <c r="V12" s="161">
        <v>90758</v>
      </c>
      <c r="W12" s="161"/>
      <c r="X12" s="161">
        <v>117174</v>
      </c>
      <c r="Y12" s="161"/>
      <c r="Z12" s="161">
        <v>121545</v>
      </c>
      <c r="AA12" s="161"/>
      <c r="AB12" s="161">
        <v>107007</v>
      </c>
      <c r="AC12" s="161"/>
      <c r="AD12" s="161">
        <v>107784</v>
      </c>
      <c r="AE12" s="161"/>
      <c r="AF12" s="161">
        <v>110462</v>
      </c>
      <c r="AG12" s="161"/>
      <c r="AH12" s="161">
        <v>119190</v>
      </c>
      <c r="AI12" s="161"/>
      <c r="AJ12" s="161">
        <v>121759</v>
      </c>
      <c r="AK12" s="161">
        <v>109140</v>
      </c>
      <c r="AL12" s="161">
        <v>103089</v>
      </c>
      <c r="AM12" s="161">
        <v>111670</v>
      </c>
      <c r="AN12" s="161">
        <v>124216</v>
      </c>
      <c r="AO12" s="31">
        <v>137496</v>
      </c>
      <c r="AQ12" s="34">
        <v>128317</v>
      </c>
      <c r="AS12" s="34">
        <v>5917</v>
      </c>
      <c r="AT12" s="2"/>
      <c r="AU12" s="31">
        <v>34817</v>
      </c>
      <c r="AW12" s="31">
        <v>107654</v>
      </c>
    </row>
    <row r="13" spans="1:50" ht="12.75" customHeight="1" x14ac:dyDescent="0.25">
      <c r="A13" s="2" t="s">
        <v>272</v>
      </c>
      <c r="B13" s="3"/>
      <c r="C13" s="2"/>
      <c r="D13" s="2"/>
      <c r="E13" s="85"/>
      <c r="F13" s="97">
        <v>941088</v>
      </c>
      <c r="G13" s="97"/>
      <c r="H13" s="97">
        <v>929091</v>
      </c>
      <c r="I13" s="97"/>
      <c r="J13" s="97">
        <v>980523</v>
      </c>
      <c r="K13" s="97"/>
      <c r="L13" s="97">
        <v>961529</v>
      </c>
      <c r="M13" s="97"/>
      <c r="N13" s="97">
        <v>917299</v>
      </c>
      <c r="O13" s="97"/>
      <c r="P13" s="97">
        <v>862809</v>
      </c>
      <c r="Q13" s="97"/>
      <c r="R13" s="97">
        <v>893054</v>
      </c>
      <c r="S13" s="97"/>
      <c r="T13" s="161">
        <v>935372</v>
      </c>
      <c r="U13" s="161"/>
      <c r="V13" s="161">
        <v>897048</v>
      </c>
      <c r="W13" s="161"/>
      <c r="X13" s="161">
        <v>896061</v>
      </c>
      <c r="Y13" s="161"/>
      <c r="Z13" s="161">
        <v>875885</v>
      </c>
      <c r="AA13" s="161"/>
      <c r="AB13" s="161">
        <v>726306</v>
      </c>
      <c r="AC13" s="161"/>
      <c r="AD13" s="161">
        <v>791457</v>
      </c>
      <c r="AE13" s="161"/>
      <c r="AF13" s="161">
        <v>821136</v>
      </c>
      <c r="AG13" s="161"/>
      <c r="AH13" s="161">
        <v>863869</v>
      </c>
      <c r="AI13" s="161"/>
      <c r="AJ13" s="161">
        <v>854044</v>
      </c>
      <c r="AK13" s="161">
        <v>952654</v>
      </c>
      <c r="AL13" s="161">
        <v>941803</v>
      </c>
      <c r="AM13" s="161">
        <v>1028745</v>
      </c>
      <c r="AN13" s="161">
        <v>961030</v>
      </c>
      <c r="AO13" s="31">
        <v>977046</v>
      </c>
      <c r="AQ13" s="34" t="s">
        <v>225</v>
      </c>
      <c r="AS13" s="34" t="s">
        <v>225</v>
      </c>
      <c r="AT13" s="2"/>
      <c r="AU13" s="34" t="s">
        <v>225</v>
      </c>
      <c r="AW13" s="31">
        <v>579831</v>
      </c>
    </row>
    <row r="14" spans="1:50" ht="12.75" customHeight="1" x14ac:dyDescent="0.25">
      <c r="A14" s="2" t="s">
        <v>301</v>
      </c>
      <c r="B14" s="3"/>
      <c r="C14" s="2"/>
      <c r="D14" s="2"/>
      <c r="E14" s="85"/>
      <c r="F14" s="97">
        <v>4845</v>
      </c>
      <c r="G14" s="97"/>
      <c r="H14" s="97">
        <v>22284</v>
      </c>
      <c r="I14" s="97"/>
      <c r="J14" s="97">
        <v>49813</v>
      </c>
      <c r="K14" s="97"/>
      <c r="L14" s="97">
        <v>49700</v>
      </c>
      <c r="M14" s="97"/>
      <c r="N14" s="97">
        <v>24563</v>
      </c>
      <c r="O14" s="97"/>
      <c r="P14" s="97">
        <v>33948</v>
      </c>
      <c r="Q14" s="97"/>
      <c r="R14" s="97">
        <v>73010</v>
      </c>
      <c r="S14" s="97"/>
      <c r="T14" s="161">
        <v>99102</v>
      </c>
      <c r="U14" s="161"/>
      <c r="V14" s="161">
        <v>66948</v>
      </c>
      <c r="W14" s="161"/>
      <c r="X14" s="161">
        <v>75332</v>
      </c>
      <c r="Y14" s="161"/>
      <c r="Z14" s="161">
        <v>116812</v>
      </c>
      <c r="AA14" s="161"/>
      <c r="AB14" s="161">
        <v>127879</v>
      </c>
      <c r="AC14" s="161"/>
      <c r="AD14" s="161">
        <v>170401</v>
      </c>
      <c r="AE14" s="161"/>
      <c r="AF14" s="161">
        <v>91273</v>
      </c>
      <c r="AG14" s="161"/>
      <c r="AH14" s="161">
        <v>110963</v>
      </c>
      <c r="AI14" s="161"/>
      <c r="AJ14" s="161">
        <v>76875</v>
      </c>
      <c r="AK14" s="161">
        <v>34671</v>
      </c>
      <c r="AL14" s="161">
        <v>37827</v>
      </c>
      <c r="AM14" s="161">
        <v>18180</v>
      </c>
      <c r="AN14" s="161">
        <v>22297</v>
      </c>
      <c r="AO14" s="31">
        <v>34646</v>
      </c>
      <c r="AQ14" s="34">
        <v>43756</v>
      </c>
      <c r="AS14" s="34">
        <v>14591</v>
      </c>
      <c r="AT14" s="2"/>
      <c r="AU14" s="31">
        <v>1191</v>
      </c>
      <c r="AW14" s="31">
        <v>18758</v>
      </c>
    </row>
    <row r="15" spans="1:50" ht="12.75" customHeight="1" x14ac:dyDescent="0.25">
      <c r="A15" s="2" t="s">
        <v>294</v>
      </c>
      <c r="B15" s="3"/>
      <c r="C15" s="2"/>
      <c r="D15" s="2"/>
      <c r="E15" s="85"/>
      <c r="F15" s="97">
        <v>43794</v>
      </c>
      <c r="G15" s="97"/>
      <c r="H15" s="97">
        <v>51857</v>
      </c>
      <c r="I15" s="97"/>
      <c r="J15" s="97">
        <v>56838</v>
      </c>
      <c r="K15" s="97"/>
      <c r="L15" s="97">
        <v>59250</v>
      </c>
      <c r="M15" s="97"/>
      <c r="N15" s="97">
        <v>46294</v>
      </c>
      <c r="O15" s="97"/>
      <c r="P15" s="97">
        <v>45541</v>
      </c>
      <c r="Q15" s="97"/>
      <c r="R15" s="97">
        <v>51932</v>
      </c>
      <c r="S15" s="97"/>
      <c r="T15" s="161">
        <v>73236</v>
      </c>
      <c r="U15" s="161"/>
      <c r="V15" s="161">
        <v>76759</v>
      </c>
      <c r="W15" s="161"/>
      <c r="X15" s="161">
        <v>87174</v>
      </c>
      <c r="Y15" s="161"/>
      <c r="Z15" s="161">
        <v>82197</v>
      </c>
      <c r="AA15" s="161"/>
      <c r="AB15" s="161">
        <v>64799</v>
      </c>
      <c r="AC15" s="161"/>
      <c r="AD15" s="161">
        <v>66530</v>
      </c>
      <c r="AE15" s="161"/>
      <c r="AF15" s="161">
        <v>77413</v>
      </c>
      <c r="AG15" s="161"/>
      <c r="AH15" s="161">
        <v>87615</v>
      </c>
      <c r="AI15" s="161"/>
      <c r="AJ15" s="161">
        <v>66336</v>
      </c>
      <c r="AK15" s="161">
        <v>53720</v>
      </c>
      <c r="AL15" s="161">
        <v>52234</v>
      </c>
      <c r="AM15" s="161">
        <v>68190</v>
      </c>
      <c r="AN15" s="161">
        <v>98911</v>
      </c>
      <c r="AO15" s="31">
        <v>114959</v>
      </c>
      <c r="AQ15" s="34">
        <v>143176</v>
      </c>
      <c r="AS15" s="34">
        <v>29172</v>
      </c>
      <c r="AT15" s="2"/>
      <c r="AU15" s="34" t="s">
        <v>225</v>
      </c>
      <c r="AW15" s="31">
        <v>103725</v>
      </c>
    </row>
    <row r="16" spans="1:50" ht="12.75" customHeight="1" x14ac:dyDescent="0.25">
      <c r="A16" s="3" t="s">
        <v>327</v>
      </c>
      <c r="B16" s="38"/>
      <c r="C16" s="38"/>
      <c r="D16" s="38"/>
      <c r="E16" s="85"/>
      <c r="F16" s="185" t="s">
        <v>225</v>
      </c>
      <c r="G16" s="97"/>
      <c r="H16" s="185" t="s">
        <v>225</v>
      </c>
      <c r="I16" s="97"/>
      <c r="J16" s="185" t="s">
        <v>225</v>
      </c>
      <c r="K16" s="97"/>
      <c r="L16" s="185" t="s">
        <v>225</v>
      </c>
      <c r="M16" s="97"/>
      <c r="N16" s="185" t="s">
        <v>225</v>
      </c>
      <c r="O16" s="97"/>
      <c r="P16" s="185" t="s">
        <v>225</v>
      </c>
      <c r="Q16" s="97"/>
      <c r="R16" s="185" t="s">
        <v>225</v>
      </c>
      <c r="S16" s="97"/>
      <c r="T16" s="161">
        <v>3</v>
      </c>
      <c r="U16" s="161"/>
      <c r="V16" s="161">
        <v>522</v>
      </c>
      <c r="W16" s="161"/>
      <c r="X16" s="161">
        <v>128</v>
      </c>
      <c r="Y16" s="161"/>
      <c r="Z16" s="161">
        <v>15</v>
      </c>
      <c r="AA16" s="161"/>
      <c r="AB16" s="161">
        <v>84</v>
      </c>
      <c r="AC16" s="161"/>
      <c r="AD16" s="161">
        <v>57</v>
      </c>
      <c r="AE16" s="161"/>
      <c r="AF16" s="161">
        <v>40</v>
      </c>
      <c r="AG16" s="161"/>
      <c r="AH16" s="161">
        <v>5527</v>
      </c>
      <c r="AI16" s="161"/>
      <c r="AJ16" s="161">
        <v>17004</v>
      </c>
      <c r="AK16" s="161">
        <v>23399</v>
      </c>
      <c r="AL16" s="161">
        <v>11902</v>
      </c>
      <c r="AM16" s="161">
        <v>10</v>
      </c>
      <c r="AN16" s="161">
        <v>29973</v>
      </c>
      <c r="AO16" s="31">
        <v>39672</v>
      </c>
      <c r="AQ16" s="34" t="s">
        <v>225</v>
      </c>
      <c r="AS16" s="34" t="s">
        <v>225</v>
      </c>
      <c r="AT16" s="3"/>
      <c r="AU16" s="34" t="s">
        <v>225</v>
      </c>
      <c r="AW16" s="34" t="s">
        <v>225</v>
      </c>
    </row>
    <row r="17" spans="1:49" ht="12.75" customHeight="1" x14ac:dyDescent="0.25">
      <c r="A17" s="2" t="s">
        <v>60</v>
      </c>
      <c r="B17" s="3"/>
      <c r="C17" s="2"/>
      <c r="D17" s="2"/>
      <c r="E17" s="85"/>
      <c r="F17" s="97">
        <v>623325</v>
      </c>
      <c r="G17" s="97"/>
      <c r="H17" s="97">
        <v>641675</v>
      </c>
      <c r="I17" s="97"/>
      <c r="J17" s="97">
        <v>633864</v>
      </c>
      <c r="K17" s="97"/>
      <c r="L17" s="97">
        <v>657624</v>
      </c>
      <c r="M17" s="97"/>
      <c r="N17" s="97">
        <v>599556</v>
      </c>
      <c r="O17" s="97"/>
      <c r="P17" s="97">
        <v>555560</v>
      </c>
      <c r="Q17" s="97"/>
      <c r="R17" s="97">
        <v>608510</v>
      </c>
      <c r="S17" s="97"/>
      <c r="T17" s="161">
        <v>640628</v>
      </c>
      <c r="U17" s="161"/>
      <c r="V17" s="161">
        <v>677050</v>
      </c>
      <c r="W17" s="161"/>
      <c r="X17" s="161">
        <v>655197</v>
      </c>
      <c r="Y17" s="161"/>
      <c r="Z17" s="161">
        <v>632393</v>
      </c>
      <c r="AA17" s="161"/>
      <c r="AB17" s="161">
        <v>554370</v>
      </c>
      <c r="AC17" s="161"/>
      <c r="AD17" s="161">
        <v>597909</v>
      </c>
      <c r="AE17" s="161"/>
      <c r="AF17" s="161">
        <v>694095</v>
      </c>
      <c r="AG17" s="161"/>
      <c r="AH17" s="161">
        <v>750583</v>
      </c>
      <c r="AI17" s="161"/>
      <c r="AJ17" s="161">
        <v>757108</v>
      </c>
      <c r="AK17" s="161">
        <v>800089</v>
      </c>
      <c r="AL17" s="161">
        <v>832456</v>
      </c>
      <c r="AM17" s="161">
        <v>871741</v>
      </c>
      <c r="AN17" s="161">
        <v>923294</v>
      </c>
      <c r="AO17" s="31">
        <v>960954</v>
      </c>
      <c r="AQ17" s="34">
        <v>946371</v>
      </c>
      <c r="AS17" s="34">
        <v>196250</v>
      </c>
      <c r="AT17" s="2"/>
      <c r="AU17" s="31">
        <v>162128</v>
      </c>
      <c r="AW17" s="31">
        <v>488838</v>
      </c>
    </row>
    <row r="18" spans="1:49" ht="12.75" customHeight="1" x14ac:dyDescent="0.25">
      <c r="A18" s="2" t="s">
        <v>276</v>
      </c>
      <c r="B18" s="3"/>
      <c r="C18" s="2"/>
      <c r="D18" s="2"/>
      <c r="E18" s="85"/>
      <c r="F18" s="97">
        <v>283526</v>
      </c>
      <c r="G18" s="97"/>
      <c r="H18" s="97">
        <v>296959</v>
      </c>
      <c r="I18" s="97"/>
      <c r="J18" s="97">
        <v>334096</v>
      </c>
      <c r="K18" s="97"/>
      <c r="L18" s="97">
        <v>370454</v>
      </c>
      <c r="M18" s="97"/>
      <c r="N18" s="97">
        <v>429950</v>
      </c>
      <c r="O18" s="97"/>
      <c r="P18" s="97">
        <v>339269</v>
      </c>
      <c r="Q18" s="97"/>
      <c r="R18" s="97">
        <v>365093</v>
      </c>
      <c r="S18" s="97"/>
      <c r="T18" s="161">
        <v>474174</v>
      </c>
      <c r="U18" s="161"/>
      <c r="V18" s="161">
        <v>528255</v>
      </c>
      <c r="W18" s="161"/>
      <c r="X18" s="161">
        <v>582928</v>
      </c>
      <c r="Y18" s="161"/>
      <c r="Z18" s="161">
        <v>592079</v>
      </c>
      <c r="AA18" s="161"/>
      <c r="AB18" s="161">
        <v>463403</v>
      </c>
      <c r="AC18" s="161"/>
      <c r="AD18" s="161">
        <v>451916</v>
      </c>
      <c r="AE18" s="161"/>
      <c r="AF18" s="161">
        <v>534138</v>
      </c>
      <c r="AG18" s="161"/>
      <c r="AH18" s="161">
        <v>506189</v>
      </c>
      <c r="AI18" s="161"/>
      <c r="AJ18" s="161">
        <v>562385</v>
      </c>
      <c r="AK18" s="161">
        <v>565291</v>
      </c>
      <c r="AL18" s="161">
        <v>558126</v>
      </c>
      <c r="AM18" s="161">
        <v>538826</v>
      </c>
      <c r="AN18" s="161">
        <v>569234</v>
      </c>
      <c r="AO18" s="31">
        <v>557810</v>
      </c>
      <c r="AQ18" s="34">
        <v>603301</v>
      </c>
      <c r="AS18" s="34">
        <v>140450</v>
      </c>
      <c r="AT18" s="2"/>
      <c r="AU18" s="31">
        <v>208967</v>
      </c>
      <c r="AW18" s="31">
        <v>463037</v>
      </c>
    </row>
    <row r="19" spans="1:49" ht="12.75" customHeight="1" x14ac:dyDescent="0.25">
      <c r="A19" s="2" t="s">
        <v>285</v>
      </c>
      <c r="B19" s="3"/>
      <c r="C19" s="2"/>
      <c r="D19" s="2"/>
      <c r="E19" s="85"/>
      <c r="F19" s="97">
        <v>20083</v>
      </c>
      <c r="G19" s="97"/>
      <c r="H19" s="97">
        <v>4852</v>
      </c>
      <c r="I19" s="97"/>
      <c r="J19" s="97">
        <v>22690</v>
      </c>
      <c r="K19" s="97"/>
      <c r="L19" s="97">
        <v>38059</v>
      </c>
      <c r="M19" s="97"/>
      <c r="N19" s="97">
        <v>71462</v>
      </c>
      <c r="O19" s="97"/>
      <c r="P19" s="97">
        <v>52094</v>
      </c>
      <c r="Q19" s="97"/>
      <c r="R19" s="97">
        <v>57942</v>
      </c>
      <c r="S19" s="97"/>
      <c r="T19" s="161">
        <v>29133</v>
      </c>
      <c r="U19" s="161"/>
      <c r="V19" s="161">
        <v>42649</v>
      </c>
      <c r="W19" s="161"/>
      <c r="X19" s="161">
        <v>57049</v>
      </c>
      <c r="Y19" s="161"/>
      <c r="Z19" s="161">
        <v>40833</v>
      </c>
      <c r="AA19" s="161"/>
      <c r="AB19" s="161">
        <v>26101</v>
      </c>
      <c r="AC19" s="161"/>
      <c r="AD19" s="161">
        <v>12756</v>
      </c>
      <c r="AE19" s="161"/>
      <c r="AF19" s="161">
        <v>22711</v>
      </c>
      <c r="AG19" s="161"/>
      <c r="AH19" s="161">
        <v>26821</v>
      </c>
      <c r="AI19" s="161"/>
      <c r="AJ19" s="161">
        <v>51616</v>
      </c>
      <c r="AK19" s="161">
        <v>111295</v>
      </c>
      <c r="AL19" s="161">
        <v>121270</v>
      </c>
      <c r="AM19" s="161">
        <v>127332</v>
      </c>
      <c r="AN19" s="161">
        <v>136926</v>
      </c>
      <c r="AO19" s="31">
        <v>164215</v>
      </c>
      <c r="AQ19" s="34" t="s">
        <v>225</v>
      </c>
      <c r="AS19" s="34" t="s">
        <v>225</v>
      </c>
      <c r="AT19" s="2"/>
      <c r="AU19" s="34" t="s">
        <v>225</v>
      </c>
      <c r="AW19" s="34" t="s">
        <v>225</v>
      </c>
    </row>
    <row r="20" spans="1:49" ht="12.75" customHeight="1" x14ac:dyDescent="0.25">
      <c r="A20" s="2" t="s">
        <v>254</v>
      </c>
      <c r="B20" s="3"/>
      <c r="C20" s="2"/>
      <c r="D20" s="2"/>
      <c r="E20" s="85"/>
      <c r="F20" s="97">
        <v>441528</v>
      </c>
      <c r="G20" s="97"/>
      <c r="H20" s="97">
        <v>451362</v>
      </c>
      <c r="I20" s="97"/>
      <c r="J20" s="97">
        <v>464548</v>
      </c>
      <c r="K20" s="97"/>
      <c r="L20" s="97">
        <v>480686</v>
      </c>
      <c r="M20" s="97"/>
      <c r="N20" s="97">
        <v>428381</v>
      </c>
      <c r="O20" s="97"/>
      <c r="P20" s="97">
        <v>327437</v>
      </c>
      <c r="Q20" s="97"/>
      <c r="R20" s="97">
        <v>319873</v>
      </c>
      <c r="S20" s="97"/>
      <c r="T20" s="161">
        <v>304330</v>
      </c>
      <c r="U20" s="161"/>
      <c r="V20" s="161">
        <v>351075</v>
      </c>
      <c r="W20" s="161"/>
      <c r="X20" s="161">
        <v>368714</v>
      </c>
      <c r="Y20" s="161"/>
      <c r="Z20" s="161">
        <v>359262</v>
      </c>
      <c r="AA20" s="161"/>
      <c r="AB20" s="161">
        <v>329538</v>
      </c>
      <c r="AC20" s="161"/>
      <c r="AD20" s="161">
        <v>358133</v>
      </c>
      <c r="AE20" s="161"/>
      <c r="AF20" s="161">
        <v>394014</v>
      </c>
      <c r="AG20" s="161"/>
      <c r="AH20" s="161">
        <v>401975</v>
      </c>
      <c r="AI20" s="161"/>
      <c r="AJ20" s="161">
        <v>414040</v>
      </c>
      <c r="AK20" s="161">
        <v>508412</v>
      </c>
      <c r="AL20" s="161">
        <v>547354</v>
      </c>
      <c r="AM20" s="161">
        <v>580211</v>
      </c>
      <c r="AN20" s="161">
        <v>653410</v>
      </c>
      <c r="AO20" s="31">
        <v>669246</v>
      </c>
      <c r="AQ20" s="34">
        <v>626679</v>
      </c>
      <c r="AS20" s="34">
        <v>41952</v>
      </c>
      <c r="AT20" s="2"/>
      <c r="AU20" s="31">
        <v>199134</v>
      </c>
      <c r="AW20" s="31">
        <v>493267</v>
      </c>
    </row>
    <row r="21" spans="1:49" ht="12.75" customHeight="1" x14ac:dyDescent="0.25">
      <c r="A21" s="2" t="s">
        <v>362</v>
      </c>
      <c r="B21" s="3"/>
      <c r="C21" s="2"/>
      <c r="D21" s="2"/>
      <c r="E21" s="85"/>
      <c r="F21" s="185" t="s">
        <v>225</v>
      </c>
      <c r="G21" s="97"/>
      <c r="H21" s="185" t="s">
        <v>225</v>
      </c>
      <c r="I21" s="97"/>
      <c r="J21" s="185" t="s">
        <v>225</v>
      </c>
      <c r="K21" s="97"/>
      <c r="L21" s="185" t="s">
        <v>225</v>
      </c>
      <c r="M21" s="97"/>
      <c r="N21" s="185" t="s">
        <v>225</v>
      </c>
      <c r="O21" s="97"/>
      <c r="P21" s="185" t="s">
        <v>225</v>
      </c>
      <c r="Q21" s="97"/>
      <c r="R21" s="185" t="s">
        <v>225</v>
      </c>
      <c r="S21" s="97"/>
      <c r="T21" s="161">
        <v>5570</v>
      </c>
      <c r="U21" s="161"/>
      <c r="V21" s="161">
        <v>5711</v>
      </c>
      <c r="W21" s="161"/>
      <c r="X21" s="161">
        <v>1865</v>
      </c>
      <c r="Y21" s="161"/>
      <c r="Z21" s="161">
        <v>2833</v>
      </c>
      <c r="AA21" s="161"/>
      <c r="AB21" s="161">
        <v>244</v>
      </c>
      <c r="AC21" s="161"/>
      <c r="AD21" s="161">
        <v>12</v>
      </c>
      <c r="AE21" s="161"/>
      <c r="AF21" s="161">
        <v>15</v>
      </c>
      <c r="AG21" s="161"/>
      <c r="AH21" s="161">
        <v>13</v>
      </c>
      <c r="AI21" s="161"/>
      <c r="AJ21" s="161">
        <v>39</v>
      </c>
      <c r="AK21" s="161">
        <v>31</v>
      </c>
      <c r="AL21" s="161">
        <v>23</v>
      </c>
      <c r="AM21" s="161">
        <v>17</v>
      </c>
      <c r="AN21" s="161">
        <v>11039</v>
      </c>
      <c r="AO21" s="31">
        <v>31389</v>
      </c>
      <c r="AQ21" s="34" t="s">
        <v>225</v>
      </c>
      <c r="AS21" s="34" t="s">
        <v>225</v>
      </c>
      <c r="AT21" s="2"/>
      <c r="AU21" s="34" t="s">
        <v>225</v>
      </c>
      <c r="AW21" s="34" t="s">
        <v>225</v>
      </c>
    </row>
    <row r="22" spans="1:49" ht="12.75" customHeight="1" x14ac:dyDescent="0.25">
      <c r="A22" s="3" t="s">
        <v>329</v>
      </c>
      <c r="B22" s="38"/>
      <c r="C22" s="38"/>
      <c r="D22" s="38"/>
      <c r="E22" s="85"/>
      <c r="F22" s="185" t="s">
        <v>225</v>
      </c>
      <c r="G22" s="97"/>
      <c r="H22" s="97">
        <v>12140</v>
      </c>
      <c r="I22" s="97"/>
      <c r="J22" s="97">
        <v>19140</v>
      </c>
      <c r="K22" s="97"/>
      <c r="L22" s="97">
        <v>20143</v>
      </c>
      <c r="M22" s="97"/>
      <c r="N22" s="97">
        <v>23067</v>
      </c>
      <c r="O22" s="97"/>
      <c r="P22" s="97">
        <v>24890</v>
      </c>
      <c r="Q22" s="97"/>
      <c r="R22" s="97">
        <v>34389</v>
      </c>
      <c r="S22" s="97"/>
      <c r="T22" s="161">
        <v>36368</v>
      </c>
      <c r="U22" s="161"/>
      <c r="V22" s="161">
        <v>33160</v>
      </c>
      <c r="W22" s="161"/>
      <c r="X22" s="161">
        <v>31415</v>
      </c>
      <c r="Y22" s="161"/>
      <c r="Z22" s="161">
        <v>29025</v>
      </c>
      <c r="AA22" s="161"/>
      <c r="AB22" s="161">
        <v>29190</v>
      </c>
      <c r="AC22" s="161"/>
      <c r="AD22" s="161">
        <v>19750</v>
      </c>
      <c r="AE22" s="161"/>
      <c r="AF22" s="161">
        <v>831</v>
      </c>
      <c r="AG22" s="161"/>
      <c r="AH22" s="161">
        <v>5487</v>
      </c>
      <c r="AI22" s="161"/>
      <c r="AJ22" s="161">
        <v>2348</v>
      </c>
      <c r="AK22" s="161">
        <v>17705</v>
      </c>
      <c r="AL22" s="161">
        <v>9978</v>
      </c>
      <c r="AM22" s="161">
        <v>2625</v>
      </c>
      <c r="AN22" s="161">
        <v>20388</v>
      </c>
      <c r="AO22" s="31">
        <v>29885</v>
      </c>
      <c r="AQ22" s="34" t="s">
        <v>225</v>
      </c>
      <c r="AS22" s="34" t="s">
        <v>225</v>
      </c>
      <c r="AT22" s="3"/>
      <c r="AU22" s="34" t="s">
        <v>225</v>
      </c>
      <c r="AW22" s="34" t="s">
        <v>225</v>
      </c>
    </row>
    <row r="23" spans="1:49" ht="12.75" customHeight="1" x14ac:dyDescent="0.25">
      <c r="A23" s="2" t="s">
        <v>297</v>
      </c>
      <c r="B23" s="3"/>
      <c r="C23" s="2"/>
      <c r="D23" s="2"/>
      <c r="E23" s="85"/>
      <c r="F23" s="97">
        <v>18132</v>
      </c>
      <c r="G23" s="97"/>
      <c r="H23" s="97">
        <v>16429</v>
      </c>
      <c r="I23" s="97"/>
      <c r="J23" s="97">
        <v>31298</v>
      </c>
      <c r="K23" s="97"/>
      <c r="L23" s="97">
        <v>45339</v>
      </c>
      <c r="M23" s="97"/>
      <c r="N23" s="97">
        <v>28668</v>
      </c>
      <c r="O23" s="97"/>
      <c r="P23" s="97">
        <v>26949</v>
      </c>
      <c r="Q23" s="97"/>
      <c r="R23" s="97">
        <v>29434</v>
      </c>
      <c r="S23" s="97"/>
      <c r="T23" s="161">
        <v>49798</v>
      </c>
      <c r="U23" s="161"/>
      <c r="V23" s="161">
        <v>79336</v>
      </c>
      <c r="W23" s="161"/>
      <c r="X23" s="161">
        <v>104116</v>
      </c>
      <c r="Y23" s="161"/>
      <c r="Z23" s="161">
        <v>82894</v>
      </c>
      <c r="AA23" s="161"/>
      <c r="AB23" s="161">
        <v>54679</v>
      </c>
      <c r="AC23" s="161"/>
      <c r="AD23" s="161">
        <v>51121</v>
      </c>
      <c r="AE23" s="161"/>
      <c r="AF23" s="161">
        <v>61829</v>
      </c>
      <c r="AG23" s="161"/>
      <c r="AH23" s="161">
        <v>71920</v>
      </c>
      <c r="AI23" s="161"/>
      <c r="AJ23" s="161">
        <v>74853</v>
      </c>
      <c r="AK23" s="161">
        <v>52692</v>
      </c>
      <c r="AL23" s="161">
        <v>41416</v>
      </c>
      <c r="AM23" s="161">
        <v>54083</v>
      </c>
      <c r="AN23" s="161">
        <v>75662</v>
      </c>
      <c r="AO23" s="31">
        <v>78804</v>
      </c>
      <c r="AQ23" s="34">
        <v>85213</v>
      </c>
      <c r="AS23" s="34" t="s">
        <v>225</v>
      </c>
      <c r="AT23" s="2"/>
      <c r="AU23" s="34" t="s">
        <v>225</v>
      </c>
      <c r="AW23" s="31">
        <v>52511</v>
      </c>
    </row>
    <row r="24" spans="1:49" ht="12.75" customHeight="1" x14ac:dyDescent="0.25">
      <c r="A24" s="2" t="s">
        <v>287</v>
      </c>
      <c r="B24" s="3"/>
      <c r="C24" s="2"/>
      <c r="D24" s="2"/>
      <c r="E24" s="85"/>
      <c r="F24" s="97">
        <v>47236</v>
      </c>
      <c r="G24" s="97"/>
      <c r="H24" s="97">
        <v>55367</v>
      </c>
      <c r="I24" s="97"/>
      <c r="J24" s="97">
        <v>59417</v>
      </c>
      <c r="K24" s="97"/>
      <c r="L24" s="97">
        <v>51928</v>
      </c>
      <c r="M24" s="97"/>
      <c r="N24" s="97">
        <v>51626</v>
      </c>
      <c r="O24" s="97"/>
      <c r="P24" s="97">
        <v>49565</v>
      </c>
      <c r="Q24" s="97"/>
      <c r="R24" s="97">
        <v>52467</v>
      </c>
      <c r="S24" s="97"/>
      <c r="T24" s="161">
        <v>58884</v>
      </c>
      <c r="U24" s="161"/>
      <c r="V24" s="161">
        <v>65230</v>
      </c>
      <c r="W24" s="161"/>
      <c r="X24" s="161">
        <v>72599</v>
      </c>
      <c r="Y24" s="161"/>
      <c r="Z24" s="161">
        <v>57504</v>
      </c>
      <c r="AA24" s="161"/>
      <c r="AB24" s="161">
        <v>49992</v>
      </c>
      <c r="AC24" s="161"/>
      <c r="AD24" s="161">
        <v>54977</v>
      </c>
      <c r="AE24" s="161"/>
      <c r="AF24" s="161">
        <v>66387</v>
      </c>
      <c r="AG24" s="161"/>
      <c r="AH24" s="161">
        <v>74835</v>
      </c>
      <c r="AI24" s="161"/>
      <c r="AJ24" s="161">
        <v>74341</v>
      </c>
      <c r="AK24" s="161">
        <v>79867</v>
      </c>
      <c r="AL24" s="161">
        <v>92643</v>
      </c>
      <c r="AM24" s="161">
        <v>115423</v>
      </c>
      <c r="AN24" s="161">
        <v>138240</v>
      </c>
      <c r="AO24" s="31">
        <v>130840</v>
      </c>
      <c r="AQ24" s="34" t="s">
        <v>225</v>
      </c>
      <c r="AS24" s="34" t="s">
        <v>225</v>
      </c>
      <c r="AT24" s="2"/>
      <c r="AU24" s="34" t="s">
        <v>225</v>
      </c>
      <c r="AW24" s="31">
        <v>74782</v>
      </c>
    </row>
    <row r="25" spans="1:49" ht="12.75" customHeight="1" x14ac:dyDescent="0.25">
      <c r="A25" s="2" t="s">
        <v>486</v>
      </c>
      <c r="B25" s="2"/>
      <c r="C25" s="2"/>
      <c r="D25" s="2"/>
      <c r="E25" s="85"/>
      <c r="F25" s="185" t="s">
        <v>225</v>
      </c>
      <c r="G25" s="97"/>
      <c r="H25" s="185" t="s">
        <v>225</v>
      </c>
      <c r="I25" s="97"/>
      <c r="J25" s="185" t="s">
        <v>225</v>
      </c>
      <c r="K25" s="97"/>
      <c r="L25" s="185" t="s">
        <v>225</v>
      </c>
      <c r="M25" s="97"/>
      <c r="N25" s="185" t="s">
        <v>225</v>
      </c>
      <c r="O25" s="97"/>
      <c r="P25" s="185" t="s">
        <v>225</v>
      </c>
      <c r="Q25" s="97"/>
      <c r="R25" s="185" t="s">
        <v>225</v>
      </c>
      <c r="S25" s="97"/>
      <c r="T25" s="18" t="s">
        <v>263</v>
      </c>
      <c r="U25" s="161"/>
      <c r="V25" s="18" t="s">
        <v>263</v>
      </c>
      <c r="W25" s="161"/>
      <c r="X25" s="18" t="s">
        <v>263</v>
      </c>
      <c r="Y25" s="161"/>
      <c r="Z25" s="18" t="s">
        <v>263</v>
      </c>
      <c r="AA25" s="161"/>
      <c r="AB25" s="18" t="s">
        <v>263</v>
      </c>
      <c r="AC25" s="161"/>
      <c r="AD25" s="18" t="s">
        <v>263</v>
      </c>
      <c r="AE25" s="161"/>
      <c r="AF25" s="18" t="s">
        <v>263</v>
      </c>
      <c r="AG25" s="161"/>
      <c r="AH25" s="18" t="s">
        <v>263</v>
      </c>
      <c r="AI25" s="161"/>
      <c r="AJ25" s="17" t="s">
        <v>263</v>
      </c>
      <c r="AK25" s="17" t="s">
        <v>263</v>
      </c>
      <c r="AL25" s="17" t="s">
        <v>263</v>
      </c>
      <c r="AM25" s="17" t="s">
        <v>263</v>
      </c>
      <c r="AN25" s="17" t="s">
        <v>263</v>
      </c>
      <c r="AO25" s="17" t="s">
        <v>263</v>
      </c>
      <c r="AQ25" s="34" t="s">
        <v>225</v>
      </c>
      <c r="AS25" s="34" t="s">
        <v>225</v>
      </c>
      <c r="AT25" s="2"/>
      <c r="AU25" s="34" t="s">
        <v>225</v>
      </c>
      <c r="AW25" s="34" t="s">
        <v>225</v>
      </c>
    </row>
    <row r="26" spans="1:49" ht="12.75" customHeight="1" x14ac:dyDescent="0.25">
      <c r="A26" s="2" t="s">
        <v>278</v>
      </c>
      <c r="B26" s="3"/>
      <c r="C26" s="2"/>
      <c r="D26" s="2"/>
      <c r="E26" s="85"/>
      <c r="F26" s="97">
        <v>149360</v>
      </c>
      <c r="G26" s="97"/>
      <c r="H26" s="97">
        <v>160069</v>
      </c>
      <c r="I26" s="97"/>
      <c r="J26" s="97">
        <v>153196</v>
      </c>
      <c r="K26" s="97"/>
      <c r="L26" s="97">
        <v>162281</v>
      </c>
      <c r="M26" s="97"/>
      <c r="N26" s="97">
        <v>151582</v>
      </c>
      <c r="O26" s="97"/>
      <c r="P26" s="97">
        <v>130745</v>
      </c>
      <c r="Q26" s="97"/>
      <c r="R26" s="97">
        <v>165139</v>
      </c>
      <c r="S26" s="97"/>
      <c r="T26" s="161">
        <v>276765</v>
      </c>
      <c r="U26" s="161"/>
      <c r="V26" s="161">
        <v>291540</v>
      </c>
      <c r="W26" s="161"/>
      <c r="X26" s="161">
        <v>342621</v>
      </c>
      <c r="Y26" s="161"/>
      <c r="Z26" s="161">
        <v>385497</v>
      </c>
      <c r="AA26" s="161"/>
      <c r="AB26" s="161">
        <v>365508</v>
      </c>
      <c r="AC26" s="161"/>
      <c r="AD26" s="161">
        <v>405291</v>
      </c>
      <c r="AE26" s="161"/>
      <c r="AF26" s="161">
        <v>449883</v>
      </c>
      <c r="AG26" s="161"/>
      <c r="AH26" s="161">
        <v>397095</v>
      </c>
      <c r="AI26" s="161"/>
      <c r="AJ26" s="161">
        <v>397645</v>
      </c>
      <c r="AK26" s="161">
        <v>384872</v>
      </c>
      <c r="AL26" s="161">
        <v>380142</v>
      </c>
      <c r="AM26" s="161">
        <v>418326</v>
      </c>
      <c r="AN26" s="161">
        <v>485288</v>
      </c>
      <c r="AO26" s="31">
        <v>487322</v>
      </c>
      <c r="AQ26" s="34">
        <v>426333</v>
      </c>
      <c r="AS26" s="34">
        <v>56959</v>
      </c>
      <c r="AT26" s="2"/>
      <c r="AU26" s="31">
        <v>89009</v>
      </c>
      <c r="AW26" s="31">
        <v>343366</v>
      </c>
    </row>
    <row r="27" spans="1:49" ht="12.75" customHeight="1" x14ac:dyDescent="0.25">
      <c r="A27" s="2" t="s">
        <v>598</v>
      </c>
      <c r="B27" s="3"/>
      <c r="C27" s="2"/>
      <c r="D27" s="2"/>
      <c r="E27" s="85"/>
      <c r="F27" s="185" t="s">
        <v>225</v>
      </c>
      <c r="G27" s="97"/>
      <c r="H27" s="185" t="s">
        <v>225</v>
      </c>
      <c r="I27" s="97"/>
      <c r="J27" s="185" t="s">
        <v>225</v>
      </c>
      <c r="K27" s="97"/>
      <c r="L27" s="185" t="s">
        <v>225</v>
      </c>
      <c r="M27" s="97"/>
      <c r="N27" s="185" t="s">
        <v>225</v>
      </c>
      <c r="O27" s="97"/>
      <c r="P27" s="185" t="s">
        <v>225</v>
      </c>
      <c r="Q27" s="97"/>
      <c r="R27" s="185" t="s">
        <v>225</v>
      </c>
      <c r="S27" s="97"/>
      <c r="T27" s="161">
        <v>25</v>
      </c>
      <c r="U27" s="161"/>
      <c r="V27" s="161">
        <v>225</v>
      </c>
      <c r="W27" s="161"/>
      <c r="X27" s="161">
        <v>1555</v>
      </c>
      <c r="Y27" s="161"/>
      <c r="Z27" s="161">
        <v>3790</v>
      </c>
      <c r="AA27" s="161"/>
      <c r="AB27" s="161">
        <v>27</v>
      </c>
      <c r="AC27" s="161"/>
      <c r="AD27" s="161">
        <v>23</v>
      </c>
      <c r="AE27" s="161"/>
      <c r="AF27" s="161">
        <v>114</v>
      </c>
      <c r="AG27" s="161"/>
      <c r="AH27" s="161">
        <v>223</v>
      </c>
      <c r="AI27" s="161"/>
      <c r="AJ27" s="161">
        <v>27</v>
      </c>
      <c r="AK27" s="161">
        <v>24</v>
      </c>
      <c r="AL27" s="17">
        <v>26</v>
      </c>
      <c r="AM27" s="161">
        <v>99</v>
      </c>
      <c r="AN27" s="161">
        <v>148</v>
      </c>
      <c r="AO27" s="31">
        <v>38</v>
      </c>
      <c r="AP27" s="29">
        <v>24</v>
      </c>
      <c r="AQ27" s="34">
        <v>11</v>
      </c>
      <c r="AS27" s="34">
        <v>35</v>
      </c>
      <c r="AT27" s="2"/>
      <c r="AU27" s="31">
        <v>8574</v>
      </c>
      <c r="AW27" s="31">
        <v>8574</v>
      </c>
    </row>
    <row r="28" spans="1:49" ht="12.75" customHeight="1" x14ac:dyDescent="0.25">
      <c r="A28" s="3" t="s">
        <v>328</v>
      </c>
      <c r="B28" s="38"/>
      <c r="C28" s="38"/>
      <c r="D28" s="38"/>
      <c r="E28" s="85"/>
      <c r="F28" s="185" t="s">
        <v>225</v>
      </c>
      <c r="G28" s="97"/>
      <c r="H28" s="185" t="s">
        <v>225</v>
      </c>
      <c r="I28" s="97"/>
      <c r="J28" s="185" t="s">
        <v>225</v>
      </c>
      <c r="K28" s="97"/>
      <c r="L28" s="185" t="s">
        <v>225</v>
      </c>
      <c r="M28" s="97"/>
      <c r="N28" s="185" t="s">
        <v>225</v>
      </c>
      <c r="O28" s="97"/>
      <c r="P28" s="185" t="s">
        <v>225</v>
      </c>
      <c r="Q28" s="97"/>
      <c r="R28" s="185" t="s">
        <v>225</v>
      </c>
      <c r="S28" s="97"/>
      <c r="T28" s="18" t="s">
        <v>263</v>
      </c>
      <c r="U28" s="161"/>
      <c r="V28" s="161">
        <v>3</v>
      </c>
      <c r="W28" s="161"/>
      <c r="X28" s="161">
        <v>3430</v>
      </c>
      <c r="Y28" s="161"/>
      <c r="Z28" s="161">
        <v>6695</v>
      </c>
      <c r="AA28" s="161"/>
      <c r="AB28" s="161">
        <v>6989</v>
      </c>
      <c r="AC28" s="161"/>
      <c r="AD28" s="161">
        <v>5169</v>
      </c>
      <c r="AE28" s="161"/>
      <c r="AF28" s="161">
        <v>3869</v>
      </c>
      <c r="AG28" s="161"/>
      <c r="AH28" s="161">
        <v>188</v>
      </c>
      <c r="AI28" s="161"/>
      <c r="AJ28" s="161">
        <v>5494</v>
      </c>
      <c r="AK28" s="161">
        <v>9829</v>
      </c>
      <c r="AL28" s="161">
        <v>10133</v>
      </c>
      <c r="AM28" s="161">
        <v>9628</v>
      </c>
      <c r="AN28" s="161">
        <v>20536</v>
      </c>
      <c r="AO28" s="31">
        <v>35874</v>
      </c>
      <c r="AQ28" s="34">
        <v>35708</v>
      </c>
      <c r="AS28" s="34" t="s">
        <v>225</v>
      </c>
      <c r="AT28" s="3"/>
      <c r="AU28" s="34" t="s">
        <v>225</v>
      </c>
      <c r="AW28" s="31">
        <v>16451</v>
      </c>
    </row>
    <row r="29" spans="1:49" ht="12.75" customHeight="1" x14ac:dyDescent="0.25">
      <c r="A29" s="2" t="s">
        <v>296</v>
      </c>
      <c r="B29" s="3"/>
      <c r="C29" s="2"/>
      <c r="D29" s="2"/>
      <c r="E29" s="85"/>
      <c r="F29" s="185" t="s">
        <v>225</v>
      </c>
      <c r="G29" s="97"/>
      <c r="H29" s="97">
        <v>10266</v>
      </c>
      <c r="I29" s="97"/>
      <c r="J29" s="97">
        <v>10192</v>
      </c>
      <c r="K29" s="97"/>
      <c r="L29" s="97">
        <v>14227</v>
      </c>
      <c r="M29" s="97"/>
      <c r="N29" s="97">
        <v>17719</v>
      </c>
      <c r="O29" s="97"/>
      <c r="P29" s="97">
        <v>13237</v>
      </c>
      <c r="Q29" s="97"/>
      <c r="R29" s="97">
        <v>23839</v>
      </c>
      <c r="S29" s="97"/>
      <c r="T29" s="161">
        <v>25829</v>
      </c>
      <c r="U29" s="161"/>
      <c r="V29" s="161">
        <v>29463</v>
      </c>
      <c r="W29" s="161"/>
      <c r="X29" s="161">
        <v>60623</v>
      </c>
      <c r="Y29" s="161"/>
      <c r="Z29" s="161">
        <v>62700</v>
      </c>
      <c r="AA29" s="161"/>
      <c r="AB29" s="161">
        <v>36985</v>
      </c>
      <c r="AC29" s="161"/>
      <c r="AD29" s="161">
        <v>58076</v>
      </c>
      <c r="AE29" s="161"/>
      <c r="AF29" s="161">
        <v>75360</v>
      </c>
      <c r="AG29" s="161"/>
      <c r="AH29" s="161">
        <v>58965</v>
      </c>
      <c r="AI29" s="161"/>
      <c r="AJ29" s="161">
        <v>62650</v>
      </c>
      <c r="AK29" s="161">
        <v>60288</v>
      </c>
      <c r="AL29" s="161">
        <v>66217</v>
      </c>
      <c r="AM29" s="161">
        <v>65741</v>
      </c>
      <c r="AN29" s="161">
        <v>68727</v>
      </c>
      <c r="AO29" s="31">
        <v>85927</v>
      </c>
      <c r="AQ29" s="34" t="s">
        <v>225</v>
      </c>
      <c r="AS29" s="34" t="s">
        <v>225</v>
      </c>
      <c r="AT29" s="2"/>
      <c r="AU29" s="34" t="s">
        <v>225</v>
      </c>
      <c r="AW29" s="34" t="s">
        <v>225</v>
      </c>
    </row>
    <row r="30" spans="1:49" ht="12.75" customHeight="1" x14ac:dyDescent="0.25">
      <c r="A30" s="2" t="s">
        <v>584</v>
      </c>
      <c r="B30" s="3"/>
      <c r="C30" s="2"/>
      <c r="D30" s="2"/>
      <c r="E30" s="85"/>
      <c r="F30" s="185"/>
      <c r="G30" s="97"/>
      <c r="H30" s="97"/>
      <c r="I30" s="97"/>
      <c r="J30" s="97"/>
      <c r="K30" s="97"/>
      <c r="L30" s="97"/>
      <c r="M30" s="97"/>
      <c r="N30" s="97"/>
      <c r="O30" s="97"/>
      <c r="P30" s="97"/>
      <c r="Q30" s="97"/>
      <c r="R30" s="97"/>
      <c r="S30" s="97"/>
      <c r="T30" s="161"/>
      <c r="U30" s="161"/>
      <c r="V30" s="161"/>
      <c r="W30" s="161"/>
      <c r="X30" s="161"/>
      <c r="Y30" s="161"/>
      <c r="Z30" s="161"/>
      <c r="AA30" s="161"/>
      <c r="AB30" s="161"/>
      <c r="AC30" s="161"/>
      <c r="AD30" s="34" t="s">
        <v>225</v>
      </c>
      <c r="AE30" s="161"/>
      <c r="AF30" s="34" t="s">
        <v>225</v>
      </c>
      <c r="AG30" s="161"/>
      <c r="AH30" s="34" t="s">
        <v>225</v>
      </c>
      <c r="AI30" s="161"/>
      <c r="AJ30" s="34" t="s">
        <v>225</v>
      </c>
      <c r="AK30" s="34" t="s">
        <v>225</v>
      </c>
      <c r="AL30" s="34" t="s">
        <v>225</v>
      </c>
      <c r="AM30" s="34" t="s">
        <v>225</v>
      </c>
      <c r="AN30" s="34" t="s">
        <v>225</v>
      </c>
      <c r="AO30" s="34" t="s">
        <v>225</v>
      </c>
      <c r="AQ30" s="34" t="s">
        <v>225</v>
      </c>
      <c r="AS30" s="34" t="s">
        <v>225</v>
      </c>
      <c r="AT30" s="2"/>
      <c r="AU30" s="31">
        <v>34933</v>
      </c>
      <c r="AW30" s="31">
        <v>30847</v>
      </c>
    </row>
    <row r="31" spans="1:49" ht="12.75" customHeight="1" x14ac:dyDescent="0.25">
      <c r="A31" s="2" t="s">
        <v>283</v>
      </c>
      <c r="B31" s="3"/>
      <c r="C31" s="2"/>
      <c r="D31" s="2"/>
      <c r="E31" s="85"/>
      <c r="F31" s="185" t="s">
        <v>225</v>
      </c>
      <c r="G31" s="97"/>
      <c r="H31" s="97">
        <v>440</v>
      </c>
      <c r="I31" s="97"/>
      <c r="J31" s="97">
        <v>1060</v>
      </c>
      <c r="K31" s="97"/>
      <c r="L31" s="97">
        <v>1885</v>
      </c>
      <c r="M31" s="97"/>
      <c r="N31" s="97">
        <v>3065</v>
      </c>
      <c r="O31" s="97"/>
      <c r="P31" s="97">
        <v>13957</v>
      </c>
      <c r="Q31" s="97"/>
      <c r="R31" s="97">
        <v>24799</v>
      </c>
      <c r="S31" s="97"/>
      <c r="T31" s="161">
        <v>40113</v>
      </c>
      <c r="U31" s="161"/>
      <c r="V31" s="161">
        <v>43381</v>
      </c>
      <c r="W31" s="161"/>
      <c r="X31" s="161">
        <v>44035</v>
      </c>
      <c r="Y31" s="161"/>
      <c r="Z31" s="161">
        <v>57752</v>
      </c>
      <c r="AA31" s="161"/>
      <c r="AB31" s="161">
        <v>59556</v>
      </c>
      <c r="AC31" s="161"/>
      <c r="AD31" s="161">
        <v>62323</v>
      </c>
      <c r="AE31" s="161"/>
      <c r="AF31" s="161">
        <v>72277</v>
      </c>
      <c r="AG31" s="161"/>
      <c r="AH31" s="161">
        <v>82397</v>
      </c>
      <c r="AI31" s="161"/>
      <c r="AJ31" s="161">
        <v>110983</v>
      </c>
      <c r="AK31" s="161">
        <v>119480</v>
      </c>
      <c r="AL31" s="161">
        <v>120795</v>
      </c>
      <c r="AM31" s="161">
        <v>155831</v>
      </c>
      <c r="AN31" s="161">
        <v>198541</v>
      </c>
      <c r="AO31" s="31">
        <v>200447</v>
      </c>
      <c r="AQ31" s="34">
        <v>198527</v>
      </c>
      <c r="AS31" s="34">
        <v>15060</v>
      </c>
      <c r="AT31" s="2"/>
      <c r="AU31" s="31">
        <v>61765</v>
      </c>
      <c r="AW31" s="31">
        <v>140355</v>
      </c>
    </row>
    <row r="32" spans="1:49" ht="12.75" customHeight="1" x14ac:dyDescent="0.25">
      <c r="A32" s="2" t="s">
        <v>288</v>
      </c>
      <c r="B32" s="3"/>
      <c r="C32" s="2"/>
      <c r="D32" s="2"/>
      <c r="E32" s="85"/>
      <c r="F32" s="97">
        <v>36243</v>
      </c>
      <c r="G32" s="97"/>
      <c r="H32" s="97">
        <v>35141</v>
      </c>
      <c r="I32" s="97"/>
      <c r="J32" s="97">
        <v>36098</v>
      </c>
      <c r="K32" s="97"/>
      <c r="L32" s="97">
        <v>34241</v>
      </c>
      <c r="M32" s="97"/>
      <c r="N32" s="97">
        <v>27846</v>
      </c>
      <c r="O32" s="97"/>
      <c r="P32" s="97">
        <v>29632</v>
      </c>
      <c r="Q32" s="97"/>
      <c r="R32" s="97">
        <v>29192</v>
      </c>
      <c r="S32" s="97"/>
      <c r="T32" s="161">
        <v>71118</v>
      </c>
      <c r="U32" s="161"/>
      <c r="V32" s="161">
        <v>78863</v>
      </c>
      <c r="W32" s="161"/>
      <c r="X32" s="161">
        <v>100222</v>
      </c>
      <c r="Y32" s="161"/>
      <c r="Z32" s="161">
        <v>106986</v>
      </c>
      <c r="AA32" s="161"/>
      <c r="AB32" s="161">
        <v>121533</v>
      </c>
      <c r="AC32" s="161"/>
      <c r="AD32" s="161">
        <v>118420</v>
      </c>
      <c r="AE32" s="161"/>
      <c r="AF32" s="161">
        <v>110893</v>
      </c>
      <c r="AG32" s="161"/>
      <c r="AH32" s="161">
        <v>94230</v>
      </c>
      <c r="AI32" s="161"/>
      <c r="AJ32" s="161">
        <v>102389</v>
      </c>
      <c r="AK32" s="161">
        <v>89757</v>
      </c>
      <c r="AL32" s="161">
        <v>105665</v>
      </c>
      <c r="AM32" s="161">
        <v>114929</v>
      </c>
      <c r="AN32" s="161">
        <v>131619</v>
      </c>
      <c r="AO32" s="31">
        <v>159481</v>
      </c>
      <c r="AQ32" s="34" t="s">
        <v>225</v>
      </c>
      <c r="AS32" s="34" t="s">
        <v>225</v>
      </c>
      <c r="AT32" s="2"/>
      <c r="AU32" s="34" t="s">
        <v>225</v>
      </c>
      <c r="AW32" s="31">
        <v>143879</v>
      </c>
    </row>
    <row r="33" spans="1:49" ht="12.75" customHeight="1" x14ac:dyDescent="0.25">
      <c r="A33" s="2" t="s">
        <v>599</v>
      </c>
      <c r="B33" s="3"/>
      <c r="C33" s="2"/>
      <c r="D33" s="2"/>
      <c r="E33" s="227"/>
      <c r="F33" s="228" t="s">
        <v>225</v>
      </c>
      <c r="G33" s="161"/>
      <c r="H33" s="228" t="s">
        <v>225</v>
      </c>
      <c r="I33" s="161"/>
      <c r="J33" s="228" t="s">
        <v>225</v>
      </c>
      <c r="K33" s="161"/>
      <c r="L33" s="228" t="s">
        <v>225</v>
      </c>
      <c r="M33" s="161"/>
      <c r="N33" s="228" t="s">
        <v>225</v>
      </c>
      <c r="O33" s="161"/>
      <c r="P33" s="228" t="s">
        <v>225</v>
      </c>
      <c r="Q33" s="161"/>
      <c r="R33" s="228" t="s">
        <v>225</v>
      </c>
      <c r="S33" s="161"/>
      <c r="T33" s="161">
        <v>6398</v>
      </c>
      <c r="U33" s="161"/>
      <c r="V33" s="161">
        <v>4795</v>
      </c>
      <c r="W33" s="161"/>
      <c r="X33" s="161">
        <v>4648</v>
      </c>
      <c r="Y33" s="161"/>
      <c r="Z33" s="161">
        <v>7931</v>
      </c>
      <c r="AA33" s="161"/>
      <c r="AB33" s="161">
        <v>7076</v>
      </c>
      <c r="AC33" s="161"/>
      <c r="AD33" s="161">
        <v>2574</v>
      </c>
      <c r="AE33" s="161"/>
      <c r="AF33" s="161">
        <v>2</v>
      </c>
      <c r="AG33" s="161"/>
      <c r="AH33" s="161">
        <v>11</v>
      </c>
      <c r="AI33" s="161"/>
      <c r="AJ33" s="161">
        <v>12</v>
      </c>
      <c r="AK33" s="161">
        <v>103</v>
      </c>
      <c r="AL33" s="17" t="s">
        <v>263</v>
      </c>
      <c r="AM33" s="161">
        <v>9201</v>
      </c>
      <c r="AN33" s="161">
        <v>14083</v>
      </c>
      <c r="AO33" s="31">
        <v>11534</v>
      </c>
      <c r="AQ33" s="34">
        <v>6994</v>
      </c>
      <c r="AS33" s="34">
        <v>1191</v>
      </c>
      <c r="AT33" s="2"/>
      <c r="AU33" s="34">
        <v>6825</v>
      </c>
      <c r="AW33" s="34" t="s">
        <v>225</v>
      </c>
    </row>
    <row r="34" spans="1:49" ht="12.75" customHeight="1" x14ac:dyDescent="0.25">
      <c r="A34" s="2" t="s">
        <v>291</v>
      </c>
      <c r="B34" s="3"/>
      <c r="C34" s="2"/>
      <c r="D34" s="2"/>
      <c r="E34" s="85"/>
      <c r="F34" s="185" t="s">
        <v>225</v>
      </c>
      <c r="G34" s="97"/>
      <c r="H34" s="97">
        <v>13567</v>
      </c>
      <c r="I34" s="97"/>
      <c r="J34" s="97">
        <v>12765</v>
      </c>
      <c r="K34" s="97"/>
      <c r="L34" s="97">
        <v>13928</v>
      </c>
      <c r="M34" s="97"/>
      <c r="N34" s="97">
        <v>6373</v>
      </c>
      <c r="O34" s="97"/>
      <c r="P34" s="97">
        <v>16403</v>
      </c>
      <c r="Q34" s="97"/>
      <c r="R34" s="97">
        <v>20533</v>
      </c>
      <c r="S34" s="97"/>
      <c r="T34" s="161">
        <v>14205</v>
      </c>
      <c r="U34" s="161"/>
      <c r="V34" s="161">
        <v>31176</v>
      </c>
      <c r="W34" s="161"/>
      <c r="X34" s="161">
        <v>25729</v>
      </c>
      <c r="Y34" s="161"/>
      <c r="Z34" s="161">
        <v>23202</v>
      </c>
      <c r="AA34" s="161"/>
      <c r="AB34" s="161">
        <v>9480</v>
      </c>
      <c r="AC34" s="161"/>
      <c r="AD34" s="161">
        <v>8356</v>
      </c>
      <c r="AE34" s="161"/>
      <c r="AF34" s="161">
        <v>38407</v>
      </c>
      <c r="AG34" s="161"/>
      <c r="AH34" s="161">
        <v>17872</v>
      </c>
      <c r="AI34" s="161"/>
      <c r="AJ34" s="161">
        <v>24900</v>
      </c>
      <c r="AK34" s="161">
        <v>34493</v>
      </c>
      <c r="AL34" s="161">
        <v>54256</v>
      </c>
      <c r="AM34" s="161">
        <v>86481</v>
      </c>
      <c r="AN34" s="161">
        <v>87875</v>
      </c>
      <c r="AO34" s="31">
        <v>101444</v>
      </c>
      <c r="AQ34" s="34">
        <v>83201</v>
      </c>
      <c r="AS34" s="34" t="s">
        <v>225</v>
      </c>
      <c r="AT34" s="2"/>
      <c r="AU34" s="31">
        <v>30494</v>
      </c>
      <c r="AW34" s="31">
        <v>85186</v>
      </c>
    </row>
    <row r="35" spans="1:49" ht="12.75" customHeight="1" x14ac:dyDescent="0.25">
      <c r="A35" s="2" t="s">
        <v>600</v>
      </c>
      <c r="B35" s="3"/>
      <c r="C35" s="2"/>
      <c r="D35" s="2"/>
      <c r="E35" s="85"/>
      <c r="F35" s="185" t="s">
        <v>225</v>
      </c>
      <c r="G35" s="97"/>
      <c r="H35" s="185" t="s">
        <v>225</v>
      </c>
      <c r="I35" s="97"/>
      <c r="J35" s="185" t="s">
        <v>225</v>
      </c>
      <c r="K35" s="97"/>
      <c r="L35" s="185" t="s">
        <v>225</v>
      </c>
      <c r="M35" s="97"/>
      <c r="N35" s="185" t="s">
        <v>225</v>
      </c>
      <c r="O35" s="97"/>
      <c r="P35" s="185" t="s">
        <v>225</v>
      </c>
      <c r="Q35" s="97"/>
      <c r="R35" s="185" t="s">
        <v>225</v>
      </c>
      <c r="S35" s="97"/>
      <c r="T35" s="161">
        <v>49</v>
      </c>
      <c r="U35" s="161"/>
      <c r="V35" s="161">
        <v>53</v>
      </c>
      <c r="W35" s="161"/>
      <c r="X35" s="161">
        <v>966</v>
      </c>
      <c r="Y35" s="161"/>
      <c r="Z35" s="161">
        <v>1427</v>
      </c>
      <c r="AA35" s="161"/>
      <c r="AB35" s="161">
        <v>61</v>
      </c>
      <c r="AC35" s="161"/>
      <c r="AD35" s="161">
        <v>28</v>
      </c>
      <c r="AE35" s="161"/>
      <c r="AF35" s="161">
        <v>405</v>
      </c>
      <c r="AG35" s="161"/>
      <c r="AH35" s="161">
        <v>45</v>
      </c>
      <c r="AI35" s="161"/>
      <c r="AJ35" s="161">
        <v>100</v>
      </c>
      <c r="AK35" s="161">
        <v>6291</v>
      </c>
      <c r="AL35" s="161">
        <v>11579</v>
      </c>
      <c r="AM35" s="161">
        <v>17020</v>
      </c>
      <c r="AN35" s="161">
        <v>17115</v>
      </c>
      <c r="AO35" s="31">
        <v>13998</v>
      </c>
      <c r="AQ35" s="34">
        <v>1293</v>
      </c>
      <c r="AS35" s="34">
        <v>4347</v>
      </c>
      <c r="AT35" s="2"/>
      <c r="AU35" s="31">
        <v>5375</v>
      </c>
      <c r="AW35" s="31">
        <v>9646</v>
      </c>
    </row>
    <row r="36" spans="1:49" ht="12.75" customHeight="1" x14ac:dyDescent="0.25">
      <c r="A36" s="2" t="s">
        <v>292</v>
      </c>
      <c r="B36" s="3"/>
      <c r="C36" s="2"/>
      <c r="D36" s="2"/>
      <c r="E36" s="85"/>
      <c r="F36" s="185" t="s">
        <v>225</v>
      </c>
      <c r="G36" s="97"/>
      <c r="H36" s="185" t="s">
        <v>225</v>
      </c>
      <c r="I36" s="97"/>
      <c r="J36" s="185" t="s">
        <v>225</v>
      </c>
      <c r="K36" s="97"/>
      <c r="L36" s="185" t="s">
        <v>225</v>
      </c>
      <c r="M36" s="97"/>
      <c r="N36" s="185" t="s">
        <v>225</v>
      </c>
      <c r="O36" s="97"/>
      <c r="P36" s="185" t="s">
        <v>225</v>
      </c>
      <c r="Q36" s="97"/>
      <c r="R36" s="185" t="s">
        <v>225</v>
      </c>
      <c r="S36" s="97"/>
      <c r="T36" s="18" t="s">
        <v>263</v>
      </c>
      <c r="U36" s="161"/>
      <c r="V36" s="161">
        <v>122</v>
      </c>
      <c r="W36" s="161"/>
      <c r="X36" s="161">
        <v>37</v>
      </c>
      <c r="Y36" s="161"/>
      <c r="Z36" s="18" t="s">
        <v>263</v>
      </c>
      <c r="AA36" s="161"/>
      <c r="AB36" s="161">
        <v>27</v>
      </c>
      <c r="AC36" s="161"/>
      <c r="AD36" s="161">
        <v>49</v>
      </c>
      <c r="AE36" s="161"/>
      <c r="AF36" s="161">
        <v>9</v>
      </c>
      <c r="AG36" s="161"/>
      <c r="AH36" s="161">
        <v>3226</v>
      </c>
      <c r="AI36" s="161"/>
      <c r="AJ36" s="161">
        <v>46408</v>
      </c>
      <c r="AK36" s="161">
        <v>68923</v>
      </c>
      <c r="AL36" s="161">
        <v>83282</v>
      </c>
      <c r="AM36" s="161">
        <v>76856</v>
      </c>
      <c r="AN36" s="161">
        <v>89740</v>
      </c>
      <c r="AO36" s="31">
        <v>106184</v>
      </c>
      <c r="AQ36" s="34" t="s">
        <v>225</v>
      </c>
      <c r="AS36" s="34" t="s">
        <v>225</v>
      </c>
      <c r="AT36" s="2"/>
      <c r="AU36" s="34" t="s">
        <v>225</v>
      </c>
      <c r="AW36" s="34" t="s">
        <v>225</v>
      </c>
    </row>
    <row r="37" spans="1:49" ht="12.75" customHeight="1" x14ac:dyDescent="0.25">
      <c r="A37" s="2" t="s">
        <v>106</v>
      </c>
      <c r="B37" s="3"/>
      <c r="C37" s="2"/>
      <c r="D37" s="2"/>
      <c r="E37" s="85"/>
      <c r="F37" s="185" t="s">
        <v>225</v>
      </c>
      <c r="G37" s="97"/>
      <c r="H37" s="185" t="s">
        <v>225</v>
      </c>
      <c r="I37" s="97"/>
      <c r="J37" s="185" t="s">
        <v>225</v>
      </c>
      <c r="K37" s="97"/>
      <c r="L37" s="185" t="s">
        <v>225</v>
      </c>
      <c r="M37" s="97"/>
      <c r="N37" s="185" t="s">
        <v>225</v>
      </c>
      <c r="O37" s="97"/>
      <c r="P37" s="185" t="s">
        <v>225</v>
      </c>
      <c r="Q37" s="97"/>
      <c r="R37" s="185" t="s">
        <v>225</v>
      </c>
      <c r="S37" s="97"/>
      <c r="T37" s="161">
        <v>19096</v>
      </c>
      <c r="U37" s="161"/>
      <c r="V37" s="161">
        <v>13957</v>
      </c>
      <c r="W37" s="161"/>
      <c r="X37" s="161">
        <v>22080</v>
      </c>
      <c r="Y37" s="161"/>
      <c r="Z37" s="161">
        <v>27049</v>
      </c>
      <c r="AA37" s="161"/>
      <c r="AB37" s="161">
        <v>27250</v>
      </c>
      <c r="AC37" s="161"/>
      <c r="AD37" s="161">
        <v>30961</v>
      </c>
      <c r="AE37" s="161"/>
      <c r="AF37" s="161">
        <v>34461</v>
      </c>
      <c r="AG37" s="161"/>
      <c r="AH37" s="161">
        <v>35301</v>
      </c>
      <c r="AI37" s="161"/>
      <c r="AJ37" s="161">
        <v>40259</v>
      </c>
      <c r="AK37" s="161">
        <v>38993</v>
      </c>
      <c r="AL37" s="161">
        <v>43837</v>
      </c>
      <c r="AM37" s="161">
        <v>36353</v>
      </c>
      <c r="AN37" s="161">
        <v>44243</v>
      </c>
      <c r="AO37" s="31">
        <v>47008</v>
      </c>
      <c r="AQ37" s="34" t="s">
        <v>225</v>
      </c>
      <c r="AS37" s="34" t="s">
        <v>225</v>
      </c>
      <c r="AT37" s="2"/>
      <c r="AU37" s="34" t="s">
        <v>225</v>
      </c>
      <c r="AW37" s="31">
        <v>4061</v>
      </c>
    </row>
    <row r="38" spans="1:49" ht="12.75" customHeight="1" x14ac:dyDescent="0.25">
      <c r="A38" s="2" t="s">
        <v>300</v>
      </c>
      <c r="B38" s="3"/>
      <c r="C38" s="2"/>
      <c r="D38" s="2"/>
      <c r="E38" s="85"/>
      <c r="F38" s="185" t="s">
        <v>225</v>
      </c>
      <c r="G38" s="97"/>
      <c r="H38" s="185" t="s">
        <v>225</v>
      </c>
      <c r="I38" s="97"/>
      <c r="J38" s="185" t="s">
        <v>225</v>
      </c>
      <c r="K38" s="97"/>
      <c r="L38" s="185" t="s">
        <v>225</v>
      </c>
      <c r="M38" s="97"/>
      <c r="N38" s="185" t="s">
        <v>225</v>
      </c>
      <c r="O38" s="97"/>
      <c r="P38" s="185" t="s">
        <v>225</v>
      </c>
      <c r="Q38" s="97"/>
      <c r="R38" s="185" t="s">
        <v>225</v>
      </c>
      <c r="S38" s="97"/>
      <c r="T38" s="161">
        <v>9619</v>
      </c>
      <c r="U38" s="161"/>
      <c r="V38" s="161">
        <v>11955</v>
      </c>
      <c r="W38" s="161"/>
      <c r="X38" s="161">
        <v>12916</v>
      </c>
      <c r="Y38" s="161"/>
      <c r="Z38" s="161">
        <v>10071</v>
      </c>
      <c r="AA38" s="161"/>
      <c r="AB38" s="161">
        <v>10349</v>
      </c>
      <c r="AC38" s="161"/>
      <c r="AD38" s="161">
        <v>11802</v>
      </c>
      <c r="AE38" s="161"/>
      <c r="AF38" s="161">
        <v>23193</v>
      </c>
      <c r="AG38" s="161"/>
      <c r="AH38" s="161">
        <v>8671</v>
      </c>
      <c r="AI38" s="161"/>
      <c r="AJ38" s="161">
        <v>20936</v>
      </c>
      <c r="AK38" s="161">
        <v>24799</v>
      </c>
      <c r="AL38" s="161">
        <v>20472</v>
      </c>
      <c r="AM38" s="161">
        <v>19749</v>
      </c>
      <c r="AN38" s="161">
        <v>27261</v>
      </c>
      <c r="AO38" s="31">
        <v>33197</v>
      </c>
      <c r="AQ38" s="34">
        <v>19731</v>
      </c>
      <c r="AS38" s="34" t="s">
        <v>225</v>
      </c>
      <c r="AT38" s="2"/>
      <c r="AU38" s="34" t="s">
        <v>225</v>
      </c>
      <c r="AW38" s="34" t="s">
        <v>225</v>
      </c>
    </row>
    <row r="39" spans="1:49" ht="12.75" customHeight="1" x14ac:dyDescent="0.25">
      <c r="A39" s="2" t="s">
        <v>601</v>
      </c>
      <c r="B39" s="3"/>
      <c r="C39" s="2"/>
      <c r="D39" s="2"/>
      <c r="E39" s="85"/>
      <c r="F39" s="185" t="s">
        <v>225</v>
      </c>
      <c r="G39" s="97"/>
      <c r="H39" s="185" t="s">
        <v>225</v>
      </c>
      <c r="I39" s="97"/>
      <c r="J39" s="185" t="s">
        <v>225</v>
      </c>
      <c r="K39" s="97"/>
      <c r="L39" s="185" t="s">
        <v>225</v>
      </c>
      <c r="M39" s="97"/>
      <c r="N39" s="185" t="s">
        <v>225</v>
      </c>
      <c r="O39" s="97"/>
      <c r="P39" s="185" t="s">
        <v>225</v>
      </c>
      <c r="Q39" s="97"/>
      <c r="R39" s="185" t="s">
        <v>225</v>
      </c>
      <c r="S39" s="97"/>
      <c r="T39" s="161">
        <v>3448</v>
      </c>
      <c r="U39" s="161"/>
      <c r="V39" s="161">
        <v>4326</v>
      </c>
      <c r="W39" s="161"/>
      <c r="X39" s="161">
        <v>2548</v>
      </c>
      <c r="Y39" s="161"/>
      <c r="Z39" s="161">
        <v>1306</v>
      </c>
      <c r="AA39" s="161"/>
      <c r="AB39" s="161">
        <v>3577</v>
      </c>
      <c r="AC39" s="161"/>
      <c r="AD39" s="161">
        <v>4100</v>
      </c>
      <c r="AE39" s="161"/>
      <c r="AF39" s="161">
        <v>6573</v>
      </c>
      <c r="AG39" s="161"/>
      <c r="AH39" s="161">
        <v>13477</v>
      </c>
      <c r="AI39" s="161"/>
      <c r="AJ39" s="161">
        <v>15778</v>
      </c>
      <c r="AK39" s="161">
        <v>14105</v>
      </c>
      <c r="AL39" s="161">
        <v>16641</v>
      </c>
      <c r="AM39" s="161">
        <v>15835</v>
      </c>
      <c r="AN39" s="161">
        <v>10407</v>
      </c>
      <c r="AO39" s="31">
        <v>10208</v>
      </c>
      <c r="AQ39" s="34">
        <v>11944</v>
      </c>
      <c r="AS39" s="34">
        <v>7741</v>
      </c>
      <c r="AT39" s="2"/>
      <c r="AU39" s="34">
        <v>1489</v>
      </c>
      <c r="AW39" s="34" t="s">
        <v>225</v>
      </c>
    </row>
    <row r="40" spans="1:49" ht="12.75" customHeight="1" x14ac:dyDescent="0.25">
      <c r="A40" s="2" t="s">
        <v>274</v>
      </c>
      <c r="B40" s="3"/>
      <c r="C40" s="2"/>
      <c r="D40" s="2"/>
      <c r="E40" s="85"/>
      <c r="F40" s="97">
        <v>347210</v>
      </c>
      <c r="G40" s="97"/>
      <c r="H40" s="97">
        <v>388268</v>
      </c>
      <c r="I40" s="97"/>
      <c r="J40" s="97">
        <v>438539</v>
      </c>
      <c r="K40" s="97"/>
      <c r="L40" s="97">
        <v>418298</v>
      </c>
      <c r="M40" s="97"/>
      <c r="N40" s="97">
        <v>390886</v>
      </c>
      <c r="O40" s="97"/>
      <c r="P40" s="97">
        <v>373423</v>
      </c>
      <c r="Q40" s="97"/>
      <c r="R40" s="97">
        <v>382546</v>
      </c>
      <c r="S40" s="97"/>
      <c r="T40" s="161">
        <v>432743</v>
      </c>
      <c r="U40" s="161"/>
      <c r="V40" s="161">
        <v>445647</v>
      </c>
      <c r="W40" s="161"/>
      <c r="X40" s="161">
        <v>476207</v>
      </c>
      <c r="Y40" s="161"/>
      <c r="Z40" s="161">
        <v>502862</v>
      </c>
      <c r="AA40" s="161"/>
      <c r="AB40" s="161">
        <v>459389</v>
      </c>
      <c r="AC40" s="161"/>
      <c r="AD40" s="161">
        <v>464295</v>
      </c>
      <c r="AE40" s="161"/>
      <c r="AF40" s="161">
        <v>499866</v>
      </c>
      <c r="AG40" s="161"/>
      <c r="AH40" s="161">
        <v>540878</v>
      </c>
      <c r="AI40" s="161"/>
      <c r="AJ40" s="161">
        <v>548258</v>
      </c>
      <c r="AK40" s="161">
        <v>551908</v>
      </c>
      <c r="AL40" s="161">
        <v>583992</v>
      </c>
      <c r="AM40" s="161">
        <v>621006</v>
      </c>
      <c r="AN40" s="161">
        <v>711175</v>
      </c>
      <c r="AO40" s="31">
        <v>721749</v>
      </c>
      <c r="AQ40" s="34">
        <v>726472</v>
      </c>
      <c r="AS40" s="34" t="s">
        <v>225</v>
      </c>
      <c r="AT40" s="2"/>
      <c r="AU40" s="34" t="s">
        <v>225</v>
      </c>
      <c r="AW40" s="31">
        <v>526148</v>
      </c>
    </row>
    <row r="41" spans="1:49" ht="12.75" customHeight="1" x14ac:dyDescent="0.25">
      <c r="A41" s="2" t="s">
        <v>273</v>
      </c>
      <c r="B41" s="3"/>
      <c r="C41" s="2"/>
      <c r="D41" s="2"/>
      <c r="E41" s="85"/>
      <c r="F41" s="97">
        <v>540992</v>
      </c>
      <c r="G41" s="97"/>
      <c r="H41" s="97">
        <v>556767</v>
      </c>
      <c r="I41" s="97"/>
      <c r="J41" s="97">
        <v>526307</v>
      </c>
      <c r="K41" s="97"/>
      <c r="L41" s="97">
        <v>514738</v>
      </c>
      <c r="M41" s="97"/>
      <c r="N41" s="97">
        <v>471596</v>
      </c>
      <c r="O41" s="97"/>
      <c r="P41" s="97">
        <v>434295</v>
      </c>
      <c r="Q41" s="97"/>
      <c r="R41" s="97">
        <v>498348</v>
      </c>
      <c r="S41" s="97"/>
      <c r="T41" s="161">
        <v>530122</v>
      </c>
      <c r="U41" s="161"/>
      <c r="V41" s="161">
        <v>603717</v>
      </c>
      <c r="W41" s="161"/>
      <c r="X41" s="161">
        <v>610856</v>
      </c>
      <c r="Y41" s="161"/>
      <c r="Z41" s="161">
        <v>627940</v>
      </c>
      <c r="AA41" s="161"/>
      <c r="AB41" s="161">
        <v>565695</v>
      </c>
      <c r="AC41" s="161"/>
      <c r="AD41" s="161">
        <v>602120</v>
      </c>
      <c r="AE41" s="161"/>
      <c r="AF41" s="161">
        <v>697764</v>
      </c>
      <c r="AG41" s="161"/>
      <c r="AH41" s="161">
        <v>715797</v>
      </c>
      <c r="AI41" s="161"/>
      <c r="AJ41" s="161">
        <v>734555</v>
      </c>
      <c r="AK41" s="161">
        <v>824848</v>
      </c>
      <c r="AL41" s="161">
        <v>827811</v>
      </c>
      <c r="AM41" s="161">
        <v>873189</v>
      </c>
      <c r="AN41" s="161">
        <v>891316</v>
      </c>
      <c r="AO41" s="31">
        <v>894618</v>
      </c>
      <c r="AQ41" s="34" t="s">
        <v>225</v>
      </c>
      <c r="AS41" s="34" t="s">
        <v>225</v>
      </c>
      <c r="AT41" s="2"/>
      <c r="AU41" s="34" t="s">
        <v>225</v>
      </c>
      <c r="AW41" s="31">
        <v>545737</v>
      </c>
    </row>
    <row r="42" spans="1:49" ht="12.75" customHeight="1" x14ac:dyDescent="0.25">
      <c r="A42" s="2" t="s">
        <v>275</v>
      </c>
      <c r="B42" s="3"/>
      <c r="C42" s="2"/>
      <c r="D42" s="2"/>
      <c r="E42" s="85"/>
      <c r="F42" s="97">
        <v>35173</v>
      </c>
      <c r="G42" s="97"/>
      <c r="H42" s="97">
        <v>35607</v>
      </c>
      <c r="I42" s="97"/>
      <c r="J42" s="97">
        <v>32385</v>
      </c>
      <c r="K42" s="97"/>
      <c r="L42" s="97">
        <v>41099</v>
      </c>
      <c r="M42" s="97"/>
      <c r="N42" s="97">
        <v>38730</v>
      </c>
      <c r="O42" s="97"/>
      <c r="P42" s="97">
        <v>38981</v>
      </c>
      <c r="Q42" s="97"/>
      <c r="R42" s="97">
        <v>37361</v>
      </c>
      <c r="S42" s="97"/>
      <c r="T42" s="161">
        <v>89198</v>
      </c>
      <c r="U42" s="161"/>
      <c r="V42" s="161">
        <v>170096</v>
      </c>
      <c r="W42" s="161"/>
      <c r="X42" s="161">
        <v>241177</v>
      </c>
      <c r="Y42" s="161"/>
      <c r="Z42" s="161">
        <v>271061</v>
      </c>
      <c r="AA42" s="161"/>
      <c r="AB42" s="161">
        <v>273994</v>
      </c>
      <c r="AC42" s="161"/>
      <c r="AD42" s="161">
        <v>254059</v>
      </c>
      <c r="AE42" s="161"/>
      <c r="AF42" s="161">
        <v>289251</v>
      </c>
      <c r="AG42" s="161"/>
      <c r="AH42" s="161">
        <v>321653</v>
      </c>
      <c r="AI42" s="161"/>
      <c r="AJ42" s="161">
        <v>353830</v>
      </c>
      <c r="AK42" s="161">
        <v>386695</v>
      </c>
      <c r="AL42" s="161">
        <v>465994</v>
      </c>
      <c r="AM42" s="161">
        <v>571760</v>
      </c>
      <c r="AN42" s="161">
        <v>664470</v>
      </c>
      <c r="AO42" s="31">
        <v>770304</v>
      </c>
      <c r="AQ42" s="34">
        <v>726044</v>
      </c>
      <c r="AS42" s="34">
        <v>182984</v>
      </c>
      <c r="AT42" s="2"/>
      <c r="AU42" s="31">
        <v>268184</v>
      </c>
      <c r="AW42" s="31">
        <v>611786</v>
      </c>
    </row>
    <row r="43" spans="1:49" ht="12.75" customHeight="1" x14ac:dyDescent="0.25">
      <c r="A43" s="2" t="s">
        <v>63</v>
      </c>
      <c r="B43" s="3"/>
      <c r="C43" s="2"/>
      <c r="D43" s="2"/>
      <c r="E43" s="85"/>
      <c r="F43" s="97">
        <v>81632</v>
      </c>
      <c r="G43" s="97"/>
      <c r="H43" s="97">
        <v>79531</v>
      </c>
      <c r="I43" s="97"/>
      <c r="J43" s="97">
        <v>73821</v>
      </c>
      <c r="K43" s="97"/>
      <c r="L43" s="97">
        <v>74516</v>
      </c>
      <c r="M43" s="97"/>
      <c r="N43" s="97">
        <v>66646</v>
      </c>
      <c r="O43" s="97"/>
      <c r="P43" s="97">
        <v>50203</v>
      </c>
      <c r="Q43" s="97"/>
      <c r="R43" s="97">
        <v>62165</v>
      </c>
      <c r="S43" s="97"/>
      <c r="T43" s="161">
        <v>58797</v>
      </c>
      <c r="U43" s="161"/>
      <c r="V43" s="161">
        <v>74296</v>
      </c>
      <c r="W43" s="161"/>
      <c r="X43" s="161">
        <v>75791</v>
      </c>
      <c r="Y43" s="161"/>
      <c r="Z43" s="161">
        <v>81333</v>
      </c>
      <c r="AA43" s="161"/>
      <c r="AB43" s="161">
        <v>62948</v>
      </c>
      <c r="AC43" s="161"/>
      <c r="AD43" s="161">
        <v>71798</v>
      </c>
      <c r="AE43" s="161"/>
      <c r="AF43" s="161">
        <v>65873</v>
      </c>
      <c r="AG43" s="161"/>
      <c r="AH43" s="161">
        <v>70554</v>
      </c>
      <c r="AI43" s="161"/>
      <c r="AJ43" s="161">
        <v>77658</v>
      </c>
      <c r="AK43" s="161">
        <v>91134</v>
      </c>
      <c r="AL43" s="161">
        <v>97059</v>
      </c>
      <c r="AM43" s="161">
        <v>90578</v>
      </c>
      <c r="AN43" s="161">
        <v>120001</v>
      </c>
      <c r="AO43" s="31">
        <v>154624</v>
      </c>
      <c r="AQ43" s="34">
        <v>162095</v>
      </c>
      <c r="AS43" s="34">
        <v>33243</v>
      </c>
      <c r="AT43" s="2"/>
      <c r="AU43" s="31">
        <v>52589</v>
      </c>
      <c r="AW43" s="31">
        <v>102029</v>
      </c>
    </row>
    <row r="44" spans="1:49" ht="12.75" customHeight="1" x14ac:dyDescent="0.25">
      <c r="A44" s="2" t="s">
        <v>96</v>
      </c>
      <c r="B44" s="3"/>
      <c r="C44" s="2"/>
      <c r="D44" s="2"/>
      <c r="E44" s="85"/>
      <c r="F44" s="185" t="s">
        <v>225</v>
      </c>
      <c r="G44" s="97"/>
      <c r="H44" s="185" t="s">
        <v>225</v>
      </c>
      <c r="I44" s="185"/>
      <c r="J44" s="185" t="s">
        <v>225</v>
      </c>
      <c r="K44" s="97"/>
      <c r="L44" s="185" t="s">
        <v>225</v>
      </c>
      <c r="M44" s="97"/>
      <c r="N44" s="185" t="s">
        <v>225</v>
      </c>
      <c r="O44" s="97"/>
      <c r="P44" s="185" t="s">
        <v>225</v>
      </c>
      <c r="Q44" s="97"/>
      <c r="R44" s="185" t="s">
        <v>225</v>
      </c>
      <c r="S44" s="97"/>
      <c r="T44" s="18" t="s">
        <v>263</v>
      </c>
      <c r="U44" s="161"/>
      <c r="V44" s="18" t="s">
        <v>263</v>
      </c>
      <c r="W44" s="161"/>
      <c r="X44" s="161">
        <v>2109</v>
      </c>
      <c r="Y44" s="161"/>
      <c r="Z44" s="161">
        <v>18508</v>
      </c>
      <c r="AA44" s="161"/>
      <c r="AB44" s="161">
        <v>18751</v>
      </c>
      <c r="AC44" s="161"/>
      <c r="AD44" s="161">
        <v>54379</v>
      </c>
      <c r="AE44" s="161"/>
      <c r="AF44" s="161">
        <v>68807</v>
      </c>
      <c r="AG44" s="161"/>
      <c r="AH44" s="161">
        <v>74278</v>
      </c>
      <c r="AI44" s="161"/>
      <c r="AJ44" s="161">
        <v>69458</v>
      </c>
      <c r="AK44" s="161">
        <v>65376</v>
      </c>
      <c r="AL44" s="161">
        <v>94436</v>
      </c>
      <c r="AM44" s="161">
        <v>112708</v>
      </c>
      <c r="AN44" s="161">
        <v>135266</v>
      </c>
      <c r="AO44" s="31">
        <v>150628</v>
      </c>
      <c r="AQ44" s="34" t="s">
        <v>225</v>
      </c>
      <c r="AS44" s="34" t="s">
        <v>225</v>
      </c>
      <c r="AT44" s="2"/>
      <c r="AU44" s="34" t="s">
        <v>225</v>
      </c>
      <c r="AW44" s="34" t="s">
        <v>225</v>
      </c>
    </row>
    <row r="45" spans="1:49" ht="12.75" customHeight="1" x14ac:dyDescent="0.2">
      <c r="A45" s="2" t="s">
        <v>293</v>
      </c>
      <c r="B45" s="2"/>
      <c r="C45" s="2"/>
      <c r="D45" s="2"/>
      <c r="E45" s="85"/>
      <c r="F45" s="185" t="s">
        <v>225</v>
      </c>
      <c r="G45" s="97"/>
      <c r="H45" s="185" t="s">
        <v>225</v>
      </c>
      <c r="I45" s="97"/>
      <c r="J45" s="185" t="s">
        <v>225</v>
      </c>
      <c r="K45" s="97"/>
      <c r="L45" s="185" t="s">
        <v>225</v>
      </c>
      <c r="M45" s="97"/>
      <c r="N45" s="185" t="s">
        <v>225</v>
      </c>
      <c r="O45" s="97"/>
      <c r="P45" s="185" t="s">
        <v>225</v>
      </c>
      <c r="Q45" s="97"/>
      <c r="R45" s="185" t="s">
        <v>225</v>
      </c>
      <c r="S45" s="97"/>
      <c r="T45" s="161">
        <v>4830</v>
      </c>
      <c r="U45" s="161"/>
      <c r="V45" s="161">
        <v>79</v>
      </c>
      <c r="W45" s="161"/>
      <c r="X45" s="161">
        <v>502</v>
      </c>
      <c r="Y45" s="161"/>
      <c r="Z45" s="161">
        <v>12</v>
      </c>
      <c r="AA45" s="161"/>
      <c r="AB45" s="161">
        <v>215</v>
      </c>
      <c r="AC45" s="161"/>
      <c r="AD45" s="161">
        <v>935</v>
      </c>
      <c r="AE45" s="161"/>
      <c r="AF45" s="161">
        <v>283</v>
      </c>
      <c r="AG45" s="161"/>
      <c r="AH45" s="161">
        <v>123</v>
      </c>
      <c r="AI45" s="161"/>
      <c r="AJ45" s="161">
        <v>187</v>
      </c>
      <c r="AK45" s="161">
        <v>17587</v>
      </c>
      <c r="AL45" s="161">
        <v>47586</v>
      </c>
      <c r="AM45" s="161">
        <v>73878</v>
      </c>
      <c r="AN45" s="161">
        <v>86667</v>
      </c>
      <c r="AO45" s="31">
        <v>94130</v>
      </c>
      <c r="AQ45" s="34">
        <v>88985</v>
      </c>
      <c r="AS45" s="34" t="s">
        <v>225</v>
      </c>
      <c r="AT45" s="2"/>
      <c r="AU45" s="34" t="s">
        <v>225</v>
      </c>
      <c r="AW45" s="31">
        <v>73555</v>
      </c>
    </row>
    <row r="46" spans="1:49" ht="12.75" customHeight="1" x14ac:dyDescent="0.25">
      <c r="A46" s="2" t="s">
        <v>290</v>
      </c>
      <c r="B46" s="3"/>
      <c r="C46" s="2"/>
      <c r="D46" s="2"/>
      <c r="E46" s="85"/>
      <c r="F46" s="97">
        <v>84203</v>
      </c>
      <c r="G46" s="97"/>
      <c r="H46" s="97">
        <v>71828</v>
      </c>
      <c r="I46" s="97"/>
      <c r="J46" s="97">
        <v>72336</v>
      </c>
      <c r="K46" s="97"/>
      <c r="L46" s="97">
        <v>75732</v>
      </c>
      <c r="M46" s="97"/>
      <c r="N46" s="97">
        <v>71042</v>
      </c>
      <c r="O46" s="97"/>
      <c r="P46" s="97">
        <v>76332</v>
      </c>
      <c r="Q46" s="97"/>
      <c r="R46" s="97">
        <v>77478</v>
      </c>
      <c r="S46" s="97"/>
      <c r="T46" s="161">
        <v>81628</v>
      </c>
      <c r="U46" s="161"/>
      <c r="V46" s="161">
        <v>88559</v>
      </c>
      <c r="W46" s="161"/>
      <c r="X46" s="161">
        <v>86186</v>
      </c>
      <c r="Y46" s="161"/>
      <c r="Z46" s="161">
        <v>93235</v>
      </c>
      <c r="AA46" s="161"/>
      <c r="AB46" s="161">
        <v>80099</v>
      </c>
      <c r="AC46" s="161"/>
      <c r="AD46" s="161">
        <v>96694</v>
      </c>
      <c r="AE46" s="161"/>
      <c r="AF46" s="161">
        <v>100977</v>
      </c>
      <c r="AG46" s="161"/>
      <c r="AH46" s="161">
        <v>119427</v>
      </c>
      <c r="AI46" s="161"/>
      <c r="AJ46" s="161">
        <v>129832</v>
      </c>
      <c r="AK46" s="161">
        <v>133614</v>
      </c>
      <c r="AL46" s="161">
        <v>111229</v>
      </c>
      <c r="AM46" s="161">
        <v>95849</v>
      </c>
      <c r="AN46" s="161">
        <v>130999</v>
      </c>
      <c r="AO46" s="31">
        <v>144652</v>
      </c>
      <c r="AQ46" s="34">
        <v>145411</v>
      </c>
      <c r="AS46" s="34">
        <v>22428</v>
      </c>
      <c r="AT46" s="2"/>
      <c r="AU46" s="34" t="s">
        <v>225</v>
      </c>
      <c r="AW46" s="31">
        <v>2136</v>
      </c>
    </row>
    <row r="47" spans="1:49" ht="12.75" customHeight="1" x14ac:dyDescent="0.25">
      <c r="A47" s="2" t="s">
        <v>279</v>
      </c>
      <c r="B47" s="3"/>
      <c r="C47" s="2"/>
      <c r="D47" s="2"/>
      <c r="E47" s="85"/>
      <c r="F47" s="97">
        <v>169100</v>
      </c>
      <c r="G47" s="97"/>
      <c r="H47" s="97">
        <v>208455</v>
      </c>
      <c r="I47" s="97"/>
      <c r="J47" s="97">
        <v>231790</v>
      </c>
      <c r="K47" s="97"/>
      <c r="L47" s="97">
        <v>209295</v>
      </c>
      <c r="M47" s="97"/>
      <c r="N47" s="97">
        <v>174941</v>
      </c>
      <c r="O47" s="97"/>
      <c r="P47" s="97">
        <v>148315</v>
      </c>
      <c r="Q47" s="97"/>
      <c r="R47" s="97">
        <v>131948</v>
      </c>
      <c r="S47" s="97"/>
      <c r="T47" s="161">
        <v>141090</v>
      </c>
      <c r="U47" s="161"/>
      <c r="V47" s="161">
        <v>154826</v>
      </c>
      <c r="W47" s="161"/>
      <c r="X47" s="161">
        <v>174554</v>
      </c>
      <c r="Y47" s="161"/>
      <c r="Z47" s="161">
        <v>199795</v>
      </c>
      <c r="AA47" s="161"/>
      <c r="AB47" s="161">
        <v>225322</v>
      </c>
      <c r="AC47" s="161"/>
      <c r="AD47" s="161">
        <v>224002</v>
      </c>
      <c r="AE47" s="161"/>
      <c r="AF47" s="161">
        <v>260652</v>
      </c>
      <c r="AG47" s="161"/>
      <c r="AH47" s="161">
        <v>265001</v>
      </c>
      <c r="AI47" s="161"/>
      <c r="AJ47" s="161">
        <v>252574</v>
      </c>
      <c r="AK47" s="161">
        <v>282105</v>
      </c>
      <c r="AL47" s="161">
        <v>296121</v>
      </c>
      <c r="AM47" s="161">
        <v>293721</v>
      </c>
      <c r="AN47" s="161">
        <v>300086</v>
      </c>
      <c r="AO47" s="31">
        <v>314922</v>
      </c>
      <c r="AQ47" s="34">
        <v>305169</v>
      </c>
      <c r="AS47" s="34" t="s">
        <v>225</v>
      </c>
      <c r="AT47" s="2"/>
      <c r="AU47" s="34" t="s">
        <v>225</v>
      </c>
      <c r="AW47" s="31">
        <v>255130</v>
      </c>
    </row>
    <row r="48" spans="1:49" ht="12.75" customHeight="1" x14ac:dyDescent="0.2">
      <c r="A48" s="2" t="s">
        <v>286</v>
      </c>
      <c r="B48" s="2"/>
      <c r="C48" s="2"/>
      <c r="D48" s="2"/>
      <c r="E48" s="85"/>
      <c r="F48" s="185" t="s">
        <v>225</v>
      </c>
      <c r="G48" s="97"/>
      <c r="H48" s="97">
        <v>483</v>
      </c>
      <c r="I48" s="97"/>
      <c r="J48" s="97">
        <v>11112</v>
      </c>
      <c r="K48" s="97"/>
      <c r="L48" s="97">
        <v>11187</v>
      </c>
      <c r="M48" s="97"/>
      <c r="N48" s="97">
        <v>12836</v>
      </c>
      <c r="O48" s="97"/>
      <c r="P48" s="97">
        <v>14225</v>
      </c>
      <c r="Q48" s="97"/>
      <c r="R48" s="97">
        <v>22008</v>
      </c>
      <c r="S48" s="97"/>
      <c r="T48" s="161">
        <v>19492</v>
      </c>
      <c r="U48" s="161"/>
      <c r="V48" s="161">
        <v>23017</v>
      </c>
      <c r="W48" s="161"/>
      <c r="X48" s="161">
        <v>27666</v>
      </c>
      <c r="Y48" s="161"/>
      <c r="Z48" s="161">
        <v>27485</v>
      </c>
      <c r="AA48" s="161"/>
      <c r="AB48" s="161">
        <v>22938</v>
      </c>
      <c r="AC48" s="161"/>
      <c r="AD48" s="161">
        <v>22426</v>
      </c>
      <c r="AE48" s="161"/>
      <c r="AF48" s="161">
        <v>81301</v>
      </c>
      <c r="AG48" s="161"/>
      <c r="AH48" s="161">
        <v>99244</v>
      </c>
      <c r="AI48" s="161"/>
      <c r="AJ48" s="161">
        <v>109829</v>
      </c>
      <c r="AK48" s="161">
        <v>107617</v>
      </c>
      <c r="AL48" s="161">
        <v>118487</v>
      </c>
      <c r="AM48" s="161">
        <v>117612</v>
      </c>
      <c r="AN48" s="161">
        <v>146037</v>
      </c>
      <c r="AO48" s="31">
        <v>171504</v>
      </c>
      <c r="AQ48" s="34">
        <v>161813</v>
      </c>
      <c r="AS48" s="34" t="s">
        <v>225</v>
      </c>
      <c r="AT48" s="2"/>
      <c r="AU48" s="34" t="s">
        <v>225</v>
      </c>
      <c r="AW48" s="31">
        <v>132150</v>
      </c>
    </row>
    <row r="49" spans="1:51" ht="12.75" customHeight="1" x14ac:dyDescent="0.25">
      <c r="A49" s="2" t="s">
        <v>602</v>
      </c>
      <c r="B49" s="2"/>
      <c r="C49" s="2"/>
      <c r="D49" s="2"/>
      <c r="E49" s="85"/>
      <c r="F49" s="185" t="s">
        <v>225</v>
      </c>
      <c r="H49" s="185" t="s">
        <v>225</v>
      </c>
      <c r="J49" s="185" t="s">
        <v>225</v>
      </c>
      <c r="L49" s="185" t="s">
        <v>225</v>
      </c>
      <c r="N49" s="185" t="s">
        <v>225</v>
      </c>
      <c r="P49" s="185" t="s">
        <v>225</v>
      </c>
      <c r="R49" s="185" t="s">
        <v>225</v>
      </c>
      <c r="T49" s="18" t="s">
        <v>263</v>
      </c>
      <c r="U49" s="97"/>
      <c r="V49" s="97">
        <v>390</v>
      </c>
      <c r="W49" s="97"/>
      <c r="X49" s="97">
        <v>8452</v>
      </c>
      <c r="Y49" s="97"/>
      <c r="Z49" s="97">
        <v>32493</v>
      </c>
      <c r="AA49" s="97"/>
      <c r="AB49" s="97">
        <v>20737</v>
      </c>
      <c r="AC49" s="97"/>
      <c r="AD49" s="97">
        <v>18544</v>
      </c>
      <c r="AE49" s="97"/>
      <c r="AF49" s="97">
        <v>2691</v>
      </c>
      <c r="AG49" s="97"/>
      <c r="AH49" s="161">
        <v>578</v>
      </c>
      <c r="AI49" s="161"/>
      <c r="AJ49" s="161">
        <v>218</v>
      </c>
      <c r="AK49" s="161">
        <v>102</v>
      </c>
      <c r="AL49" s="161">
        <v>345</v>
      </c>
      <c r="AM49" s="161">
        <v>215</v>
      </c>
      <c r="AN49" s="161">
        <v>94</v>
      </c>
      <c r="AO49" s="161">
        <v>127</v>
      </c>
      <c r="AP49" s="161">
        <v>502</v>
      </c>
      <c r="AQ49" s="161">
        <v>502</v>
      </c>
      <c r="AR49" s="161">
        <v>2934</v>
      </c>
      <c r="AS49" s="161">
        <v>1709</v>
      </c>
      <c r="AT49" s="161">
        <v>127</v>
      </c>
      <c r="AU49" s="161">
        <v>2934</v>
      </c>
      <c r="AV49" s="161">
        <v>502</v>
      </c>
      <c r="AW49" s="161">
        <v>1202</v>
      </c>
    </row>
    <row r="50" spans="1:51" ht="12.75" customHeight="1" x14ac:dyDescent="0.25">
      <c r="A50" s="2" t="s">
        <v>269</v>
      </c>
      <c r="B50" s="3"/>
      <c r="C50" s="2"/>
      <c r="D50" s="2"/>
      <c r="E50" s="85"/>
      <c r="F50" s="97">
        <v>720534</v>
      </c>
      <c r="G50" s="97"/>
      <c r="H50" s="97">
        <v>813456</v>
      </c>
      <c r="I50" s="97"/>
      <c r="J50" s="97">
        <v>931123</v>
      </c>
      <c r="K50" s="97"/>
      <c r="L50" s="97">
        <v>945957</v>
      </c>
      <c r="M50" s="97"/>
      <c r="N50" s="97">
        <v>900441</v>
      </c>
      <c r="O50" s="97"/>
      <c r="P50" s="97">
        <v>746273</v>
      </c>
      <c r="Q50" s="97"/>
      <c r="R50" s="97">
        <v>771517</v>
      </c>
      <c r="S50" s="97"/>
      <c r="T50" s="161">
        <v>832418</v>
      </c>
      <c r="U50" s="161"/>
      <c r="V50" s="161">
        <v>908938</v>
      </c>
      <c r="W50" s="161"/>
      <c r="X50" s="161">
        <v>1028001</v>
      </c>
      <c r="Y50" s="161"/>
      <c r="Z50" s="161">
        <v>1078990</v>
      </c>
      <c r="AA50" s="161"/>
      <c r="AB50" s="161">
        <v>880596</v>
      </c>
      <c r="AC50" s="161"/>
      <c r="AD50" s="161">
        <v>1015409</v>
      </c>
      <c r="AE50" s="161"/>
      <c r="AF50" s="161">
        <v>1228855</v>
      </c>
      <c r="AG50" s="161"/>
      <c r="AH50" s="161">
        <v>1299553</v>
      </c>
      <c r="AI50" s="161"/>
      <c r="AJ50" s="10">
        <v>1466351</v>
      </c>
      <c r="AK50" s="10">
        <v>1505371</v>
      </c>
      <c r="AL50" s="10">
        <v>1546113</v>
      </c>
      <c r="AM50" s="10">
        <v>1731462</v>
      </c>
      <c r="AN50" s="10">
        <v>2032587</v>
      </c>
      <c r="AO50" s="31">
        <v>1931916</v>
      </c>
      <c r="AQ50" s="34">
        <v>1829107</v>
      </c>
      <c r="AS50" s="34">
        <v>440561</v>
      </c>
      <c r="AT50" s="2"/>
      <c r="AU50" s="31">
        <v>692440</v>
      </c>
      <c r="AW50" s="31">
        <v>1331312</v>
      </c>
    </row>
    <row r="51" spans="1:51" ht="12.75" customHeight="1" x14ac:dyDescent="0.25">
      <c r="A51" s="2" t="s">
        <v>271</v>
      </c>
      <c r="B51" s="3"/>
      <c r="C51" s="2"/>
      <c r="D51" s="2"/>
      <c r="E51" s="85"/>
      <c r="F51" s="97">
        <v>836550</v>
      </c>
      <c r="G51" s="97"/>
      <c r="H51" s="97">
        <v>822710</v>
      </c>
      <c r="I51" s="97"/>
      <c r="J51" s="97">
        <v>868092</v>
      </c>
      <c r="K51" s="97"/>
      <c r="L51" s="97">
        <v>804208</v>
      </c>
      <c r="M51" s="97"/>
      <c r="N51" s="97">
        <v>731051</v>
      </c>
      <c r="O51" s="97"/>
      <c r="P51" s="97">
        <v>666199</v>
      </c>
      <c r="Q51" s="97"/>
      <c r="R51" s="97">
        <v>682089</v>
      </c>
      <c r="S51" s="97"/>
      <c r="T51" s="161">
        <v>1172488</v>
      </c>
      <c r="U51" s="161"/>
      <c r="V51" s="161">
        <v>1147752</v>
      </c>
      <c r="W51" s="161"/>
      <c r="X51" s="161">
        <v>1141182</v>
      </c>
      <c r="Y51" s="161"/>
      <c r="Z51" s="161">
        <v>1149865</v>
      </c>
      <c r="AA51" s="161"/>
      <c r="AB51" s="161">
        <v>1038824</v>
      </c>
      <c r="AC51" s="161"/>
      <c r="AD51" s="161">
        <v>1088617</v>
      </c>
      <c r="AE51" s="161"/>
      <c r="AF51" s="161">
        <v>1271067</v>
      </c>
      <c r="AG51" s="161"/>
      <c r="AH51" s="161">
        <v>1243758</v>
      </c>
      <c r="AI51" s="161"/>
      <c r="AJ51" s="161">
        <v>1295513</v>
      </c>
      <c r="AK51" s="161">
        <v>1303233</v>
      </c>
      <c r="AL51" s="161">
        <v>1345332</v>
      </c>
      <c r="AM51" s="161">
        <v>1395653</v>
      </c>
      <c r="AN51" s="161">
        <v>1429582</v>
      </c>
      <c r="AO51" s="31">
        <v>1420921</v>
      </c>
      <c r="AQ51" s="34">
        <v>1354335</v>
      </c>
      <c r="AS51" s="34">
        <v>302407</v>
      </c>
      <c r="AT51" s="2"/>
      <c r="AU51" s="31">
        <v>179838</v>
      </c>
      <c r="AW51" s="31">
        <v>848501</v>
      </c>
    </row>
    <row r="52" spans="1:51" ht="12.75" customHeight="1" x14ac:dyDescent="0.25">
      <c r="A52" s="2" t="s">
        <v>62</v>
      </c>
      <c r="B52" s="3"/>
      <c r="C52" s="2"/>
      <c r="D52" s="2"/>
      <c r="E52" s="85"/>
      <c r="F52" s="97">
        <v>59493</v>
      </c>
      <c r="G52" s="97"/>
      <c r="H52" s="97">
        <v>105052</v>
      </c>
      <c r="I52" s="97"/>
      <c r="J52" s="97">
        <v>134221</v>
      </c>
      <c r="K52" s="97"/>
      <c r="L52" s="97">
        <v>111624</v>
      </c>
      <c r="M52" s="97"/>
      <c r="N52" s="97">
        <v>80329</v>
      </c>
      <c r="O52" s="97"/>
      <c r="P52" s="97">
        <v>82760</v>
      </c>
      <c r="Q52" s="97"/>
      <c r="R52" s="97">
        <v>80366</v>
      </c>
      <c r="S52" s="97"/>
      <c r="T52" s="161">
        <v>94228</v>
      </c>
      <c r="U52" s="161"/>
      <c r="V52" s="161">
        <v>145066</v>
      </c>
      <c r="W52" s="161"/>
      <c r="X52" s="161">
        <v>204503</v>
      </c>
      <c r="Y52" s="161"/>
      <c r="Z52" s="161">
        <v>247148</v>
      </c>
      <c r="AA52" s="161"/>
      <c r="AB52" s="161">
        <v>227859</v>
      </c>
      <c r="AC52" s="161"/>
      <c r="AD52" s="161">
        <v>233848</v>
      </c>
      <c r="AE52" s="161"/>
      <c r="AF52" s="161">
        <v>238762</v>
      </c>
      <c r="AG52" s="161"/>
      <c r="AH52" s="161">
        <v>220534</v>
      </c>
      <c r="AI52" s="161"/>
      <c r="AJ52" s="161">
        <v>213138</v>
      </c>
      <c r="AK52" s="161">
        <v>208538</v>
      </c>
      <c r="AL52" s="161">
        <v>200979</v>
      </c>
      <c r="AM52" s="161">
        <v>197174</v>
      </c>
      <c r="AN52" s="161">
        <v>209380</v>
      </c>
      <c r="AO52" s="31">
        <v>205545</v>
      </c>
      <c r="AQ52" s="34">
        <v>199480</v>
      </c>
      <c r="AS52" s="34">
        <v>71793</v>
      </c>
      <c r="AT52" s="2"/>
      <c r="AU52" s="31">
        <v>14747</v>
      </c>
      <c r="AW52" s="31">
        <v>80627</v>
      </c>
    </row>
    <row r="53" spans="1:51" ht="12.75" customHeight="1" x14ac:dyDescent="0.25">
      <c r="A53" s="2" t="s">
        <v>284</v>
      </c>
      <c r="B53" s="3"/>
      <c r="C53" s="2"/>
      <c r="D53" s="2"/>
      <c r="E53" s="85"/>
      <c r="F53" s="97">
        <v>19706</v>
      </c>
      <c r="G53" s="97"/>
      <c r="H53" s="97">
        <v>29541</v>
      </c>
      <c r="I53" s="97"/>
      <c r="J53" s="97">
        <v>41619</v>
      </c>
      <c r="K53" s="97"/>
      <c r="L53" s="97">
        <v>42112</v>
      </c>
      <c r="M53" s="97"/>
      <c r="N53" s="97">
        <v>39075</v>
      </c>
      <c r="O53" s="97"/>
      <c r="P53" s="97">
        <v>43807</v>
      </c>
      <c r="Q53" s="97"/>
      <c r="R53" s="97">
        <v>49796</v>
      </c>
      <c r="S53" s="97"/>
      <c r="T53" s="161">
        <v>63256</v>
      </c>
      <c r="U53" s="161"/>
      <c r="V53" s="161">
        <v>78920</v>
      </c>
      <c r="W53" s="161"/>
      <c r="X53" s="161">
        <v>62222</v>
      </c>
      <c r="Y53" s="161"/>
      <c r="Z53" s="161">
        <v>80448</v>
      </c>
      <c r="AA53" s="161"/>
      <c r="AB53" s="161">
        <v>109270</v>
      </c>
      <c r="AC53" s="161"/>
      <c r="AD53" s="161">
        <v>102790</v>
      </c>
      <c r="AE53" s="161"/>
      <c r="AF53" s="161">
        <v>91366</v>
      </c>
      <c r="AG53" s="161"/>
      <c r="AH53" s="161">
        <v>82435</v>
      </c>
      <c r="AI53" s="161"/>
      <c r="AJ53" s="161">
        <v>93585</v>
      </c>
      <c r="AK53" s="161">
        <v>89752</v>
      </c>
      <c r="AL53" s="161">
        <v>115494</v>
      </c>
      <c r="AM53" s="161">
        <v>133105</v>
      </c>
      <c r="AN53" s="161">
        <v>140088</v>
      </c>
      <c r="AO53" s="31">
        <v>139774</v>
      </c>
      <c r="AQ53" s="34">
        <v>151523</v>
      </c>
      <c r="AS53" s="34">
        <v>23698</v>
      </c>
      <c r="AT53" s="2"/>
      <c r="AU53" s="31">
        <v>29185</v>
      </c>
      <c r="AW53" s="31">
        <v>65207</v>
      </c>
    </row>
    <row r="54" spans="1:51" ht="12.75" customHeight="1" x14ac:dyDescent="0.25">
      <c r="A54" s="2" t="s">
        <v>277</v>
      </c>
      <c r="B54" s="3"/>
      <c r="C54" s="2"/>
      <c r="D54" s="2"/>
      <c r="E54" s="85"/>
      <c r="F54" s="97">
        <v>141088</v>
      </c>
      <c r="G54" s="97"/>
      <c r="H54" s="97">
        <v>94450</v>
      </c>
      <c r="I54" s="97"/>
      <c r="J54" s="97">
        <v>115533</v>
      </c>
      <c r="K54" s="97"/>
      <c r="L54" s="97">
        <v>155932</v>
      </c>
      <c r="M54" s="97"/>
      <c r="N54" s="97">
        <v>158450</v>
      </c>
      <c r="O54" s="97"/>
      <c r="P54" s="97">
        <v>145094</v>
      </c>
      <c r="Q54" s="97"/>
      <c r="R54" s="97">
        <v>211674</v>
      </c>
      <c r="S54" s="97"/>
      <c r="T54" s="161">
        <v>318682</v>
      </c>
      <c r="U54" s="161"/>
      <c r="V54" s="161">
        <v>255899</v>
      </c>
      <c r="W54" s="161"/>
      <c r="X54" s="161">
        <v>254879</v>
      </c>
      <c r="Y54" s="161"/>
      <c r="Z54" s="161">
        <v>319538</v>
      </c>
      <c r="AA54" s="161"/>
      <c r="AB54" s="161">
        <v>325651</v>
      </c>
      <c r="AC54" s="161"/>
      <c r="AD54" s="161">
        <v>432011</v>
      </c>
      <c r="AE54" s="161"/>
      <c r="AF54" s="161">
        <v>580402</v>
      </c>
      <c r="AG54" s="161"/>
      <c r="AH54" s="161">
        <v>653350</v>
      </c>
      <c r="AI54" s="161"/>
      <c r="AJ54" s="161">
        <v>740311</v>
      </c>
      <c r="AK54" s="161">
        <v>720983</v>
      </c>
      <c r="AL54" s="161">
        <v>681180</v>
      </c>
      <c r="AM54" s="161">
        <v>465699</v>
      </c>
      <c r="AN54" s="161">
        <v>430867</v>
      </c>
      <c r="AO54" s="31">
        <v>489624</v>
      </c>
      <c r="AQ54" s="34">
        <v>536669</v>
      </c>
      <c r="AS54" s="34" t="s">
        <v>225</v>
      </c>
      <c r="AT54" s="2"/>
      <c r="AU54" s="34" t="s">
        <v>225</v>
      </c>
      <c r="AW54" s="31">
        <v>477979</v>
      </c>
    </row>
    <row r="55" spans="1:51" ht="12.75" customHeight="1" x14ac:dyDescent="0.25">
      <c r="A55" s="2" t="s">
        <v>270</v>
      </c>
      <c r="B55" s="3"/>
      <c r="C55" s="2"/>
      <c r="D55" s="2"/>
      <c r="E55" s="85"/>
      <c r="F55" s="97">
        <v>475471</v>
      </c>
      <c r="G55" s="97"/>
      <c r="H55" s="97">
        <v>493663</v>
      </c>
      <c r="I55" s="97"/>
      <c r="J55" s="97">
        <v>525740</v>
      </c>
      <c r="K55" s="97"/>
      <c r="L55" s="97">
        <v>508048</v>
      </c>
      <c r="M55" s="97"/>
      <c r="N55" s="97">
        <v>512813</v>
      </c>
      <c r="O55" s="97"/>
      <c r="P55" s="97">
        <v>561279</v>
      </c>
      <c r="Q55" s="97"/>
      <c r="R55" s="97">
        <v>615896</v>
      </c>
      <c r="S55" s="97"/>
      <c r="T55" s="161">
        <v>976539</v>
      </c>
      <c r="U55" s="161"/>
      <c r="V55" s="161">
        <v>1081643</v>
      </c>
      <c r="W55" s="161"/>
      <c r="X55" s="161">
        <v>1205948</v>
      </c>
      <c r="Y55" s="161"/>
      <c r="Z55" s="161">
        <v>1299706</v>
      </c>
      <c r="AA55" s="161"/>
      <c r="AB55" s="161">
        <v>1280487</v>
      </c>
      <c r="AC55" s="161"/>
      <c r="AD55" s="161">
        <v>1307294</v>
      </c>
      <c r="AE55" s="161"/>
      <c r="AF55" s="161">
        <v>1367069</v>
      </c>
      <c r="AG55" s="161"/>
      <c r="AH55" s="161">
        <v>1430876</v>
      </c>
      <c r="AI55" s="161"/>
      <c r="AJ55" s="161">
        <v>1440334</v>
      </c>
      <c r="AK55" s="161">
        <v>1404636</v>
      </c>
      <c r="AL55" s="161">
        <v>1541488</v>
      </c>
      <c r="AM55" s="161">
        <v>1696327</v>
      </c>
      <c r="AN55" s="161">
        <v>1707130</v>
      </c>
      <c r="AO55" s="31">
        <v>1605423</v>
      </c>
      <c r="AQ55" s="34">
        <v>1650770</v>
      </c>
      <c r="AS55" s="34">
        <v>429680</v>
      </c>
      <c r="AT55" s="2"/>
      <c r="AU55" s="31">
        <v>493241</v>
      </c>
      <c r="AW55" s="31">
        <v>1060851</v>
      </c>
    </row>
    <row r="56" spans="1:51" ht="12.75" customHeight="1" x14ac:dyDescent="0.2">
      <c r="A56" s="2" t="s">
        <v>298</v>
      </c>
      <c r="B56" s="2"/>
      <c r="C56" s="2"/>
      <c r="D56" s="2"/>
      <c r="E56" s="85"/>
      <c r="F56" s="185" t="s">
        <v>225</v>
      </c>
      <c r="G56" s="97"/>
      <c r="H56" s="185" t="s">
        <v>225</v>
      </c>
      <c r="I56" s="97"/>
      <c r="J56" s="185" t="s">
        <v>225</v>
      </c>
      <c r="K56" s="97"/>
      <c r="L56" s="185" t="s">
        <v>225</v>
      </c>
      <c r="M56" s="97"/>
      <c r="N56" s="185" t="s">
        <v>225</v>
      </c>
      <c r="O56" s="97"/>
      <c r="P56" s="185" t="s">
        <v>225</v>
      </c>
      <c r="Q56" s="97"/>
      <c r="R56" s="185" t="s">
        <v>225</v>
      </c>
      <c r="S56" s="97"/>
      <c r="T56" s="161">
        <v>10735</v>
      </c>
      <c r="U56" s="161"/>
      <c r="V56" s="161">
        <v>11467</v>
      </c>
      <c r="W56" s="161"/>
      <c r="X56" s="161">
        <v>14363</v>
      </c>
      <c r="Y56" s="161"/>
      <c r="Z56" s="161">
        <v>16291</v>
      </c>
      <c r="AA56" s="161"/>
      <c r="AB56" s="161">
        <v>14637</v>
      </c>
      <c r="AC56" s="161"/>
      <c r="AD56" s="161">
        <v>12958</v>
      </c>
      <c r="AE56" s="161"/>
      <c r="AF56" s="161">
        <v>37128</v>
      </c>
      <c r="AG56" s="161"/>
      <c r="AH56" s="161">
        <v>37954</v>
      </c>
      <c r="AI56" s="161"/>
      <c r="AJ56" s="161">
        <v>7020</v>
      </c>
      <c r="AK56" s="161">
        <v>14674</v>
      </c>
      <c r="AL56" s="161">
        <v>28190</v>
      </c>
      <c r="AM56" s="161">
        <v>42959</v>
      </c>
      <c r="AN56" s="161">
        <v>61009</v>
      </c>
      <c r="AO56" s="31">
        <v>69787</v>
      </c>
      <c r="AQ56" s="34" t="s">
        <v>225</v>
      </c>
      <c r="AS56" s="34" t="s">
        <v>225</v>
      </c>
      <c r="AT56" s="2"/>
      <c r="AU56" s="34" t="s">
        <v>225</v>
      </c>
      <c r="AW56" s="31">
        <v>2068</v>
      </c>
    </row>
    <row r="57" spans="1:51" ht="12.75" customHeight="1" x14ac:dyDescent="0.25">
      <c r="A57" s="2" t="s">
        <v>282</v>
      </c>
      <c r="B57" s="3"/>
      <c r="C57" s="2"/>
      <c r="D57" s="2"/>
      <c r="E57" s="85"/>
      <c r="F57" s="97">
        <v>28769</v>
      </c>
      <c r="G57" s="97"/>
      <c r="H57" s="97">
        <v>28720</v>
      </c>
      <c r="I57" s="97"/>
      <c r="J57" s="97">
        <v>31489</v>
      </c>
      <c r="K57" s="97"/>
      <c r="L57" s="97">
        <v>30824</v>
      </c>
      <c r="M57" s="97"/>
      <c r="N57" s="97">
        <v>25520</v>
      </c>
      <c r="O57" s="97"/>
      <c r="P57" s="185">
        <v>46146</v>
      </c>
      <c r="Q57" s="97"/>
      <c r="R57" s="97">
        <v>49024</v>
      </c>
      <c r="S57" s="97"/>
      <c r="T57" s="161">
        <v>103381</v>
      </c>
      <c r="U57" s="161"/>
      <c r="V57" s="161">
        <v>98322</v>
      </c>
      <c r="W57" s="161"/>
      <c r="X57" s="161">
        <v>112448</v>
      </c>
      <c r="Y57" s="161"/>
      <c r="Z57" s="161">
        <v>134490</v>
      </c>
      <c r="AA57" s="161"/>
      <c r="AB57" s="161">
        <v>152599</v>
      </c>
      <c r="AC57" s="161"/>
      <c r="AD57" s="161">
        <v>162289</v>
      </c>
      <c r="AE57" s="161"/>
      <c r="AF57" s="161">
        <v>179658</v>
      </c>
      <c r="AG57" s="161"/>
      <c r="AH57" s="161">
        <v>171682</v>
      </c>
      <c r="AI57" s="161"/>
      <c r="AJ57" s="161">
        <v>168230</v>
      </c>
      <c r="AK57" s="161">
        <v>141451</v>
      </c>
      <c r="AL57" s="161">
        <v>167168</v>
      </c>
      <c r="AM57" s="161">
        <v>176418</v>
      </c>
      <c r="AN57" s="161">
        <v>185108</v>
      </c>
      <c r="AO57" s="31">
        <v>182587</v>
      </c>
      <c r="AQ57" s="34" t="s">
        <v>225</v>
      </c>
      <c r="AS57" s="34" t="s">
        <v>225</v>
      </c>
      <c r="AT57" s="2"/>
      <c r="AU57" s="34" t="s">
        <v>225</v>
      </c>
      <c r="AW57" s="31">
        <v>135630</v>
      </c>
    </row>
    <row r="58" spans="1:51" ht="12.75" customHeight="1" x14ac:dyDescent="0.25">
      <c r="A58" s="2" t="s">
        <v>61</v>
      </c>
      <c r="B58" s="3"/>
      <c r="C58" s="2"/>
      <c r="D58" s="2"/>
      <c r="E58" s="85"/>
      <c r="F58" s="97">
        <v>186771</v>
      </c>
      <c r="G58" s="97"/>
      <c r="H58" s="97">
        <v>220817</v>
      </c>
      <c r="I58" s="97"/>
      <c r="J58" s="97">
        <v>227913</v>
      </c>
      <c r="K58" s="97"/>
      <c r="L58" s="97">
        <v>181274</v>
      </c>
      <c r="M58" s="97"/>
      <c r="N58" s="97">
        <v>123921</v>
      </c>
      <c r="O58" s="97"/>
      <c r="P58" s="97">
        <v>133519</v>
      </c>
      <c r="Q58" s="97"/>
      <c r="R58" s="97">
        <v>152596</v>
      </c>
      <c r="S58" s="97"/>
      <c r="T58" s="161">
        <v>202361</v>
      </c>
      <c r="U58" s="161"/>
      <c r="V58" s="161">
        <v>211338</v>
      </c>
      <c r="W58" s="161"/>
      <c r="X58" s="161">
        <v>226991</v>
      </c>
      <c r="Y58" s="161"/>
      <c r="Z58" s="161">
        <v>257318</v>
      </c>
      <c r="AA58" s="161"/>
      <c r="AB58" s="161">
        <v>235288</v>
      </c>
      <c r="AC58" s="161"/>
      <c r="AD58" s="161">
        <v>235601</v>
      </c>
      <c r="AE58" s="161"/>
      <c r="AF58" s="161">
        <v>226075</v>
      </c>
      <c r="AG58" s="161"/>
      <c r="AH58" s="161">
        <v>217037</v>
      </c>
      <c r="AI58" s="161"/>
      <c r="AJ58" s="161">
        <v>234652</v>
      </c>
      <c r="AK58" s="161">
        <v>325989</v>
      </c>
      <c r="AL58" s="161">
        <v>332968</v>
      </c>
      <c r="AM58" s="161">
        <v>404930</v>
      </c>
      <c r="AN58" s="161">
        <v>418201</v>
      </c>
      <c r="AO58" s="31">
        <v>419248</v>
      </c>
      <c r="AQ58" s="34" t="s">
        <v>225</v>
      </c>
      <c r="AS58" s="34" t="s">
        <v>225</v>
      </c>
      <c r="AT58" s="2"/>
      <c r="AU58" s="34" t="s">
        <v>225</v>
      </c>
      <c r="AW58" s="31">
        <v>219950</v>
      </c>
    </row>
    <row r="59" spans="1:51" ht="13.2" x14ac:dyDescent="0.25">
      <c r="A59" s="2" t="s">
        <v>281</v>
      </c>
      <c r="B59" s="3"/>
      <c r="C59" s="2"/>
      <c r="D59" s="2"/>
      <c r="E59" s="85"/>
      <c r="F59" s="97">
        <v>89222</v>
      </c>
      <c r="G59" s="97"/>
      <c r="H59" s="97">
        <v>97886</v>
      </c>
      <c r="I59" s="97"/>
      <c r="J59" s="97">
        <v>99005</v>
      </c>
      <c r="K59" s="97"/>
      <c r="L59" s="97">
        <v>101949</v>
      </c>
      <c r="M59" s="97"/>
      <c r="N59" s="97">
        <v>102784</v>
      </c>
      <c r="O59" s="97"/>
      <c r="P59" s="97">
        <v>92175</v>
      </c>
      <c r="Q59" s="97"/>
      <c r="R59" s="97">
        <v>97645</v>
      </c>
      <c r="S59" s="97"/>
      <c r="T59" s="161">
        <v>114345</v>
      </c>
      <c r="U59" s="161"/>
      <c r="V59" s="161">
        <v>136705</v>
      </c>
      <c r="W59" s="161"/>
      <c r="X59" s="161">
        <v>153786</v>
      </c>
      <c r="Y59" s="161"/>
      <c r="Z59" s="161">
        <v>165513</v>
      </c>
      <c r="AA59" s="161"/>
      <c r="AB59" s="161">
        <v>182406</v>
      </c>
      <c r="AC59" s="161"/>
      <c r="AD59" s="161">
        <v>199423</v>
      </c>
      <c r="AE59" s="161"/>
      <c r="AF59" s="161">
        <v>208764</v>
      </c>
      <c r="AG59" s="161"/>
      <c r="AH59" s="161">
        <v>182816</v>
      </c>
      <c r="AI59" s="161"/>
      <c r="AJ59" s="161">
        <v>175989</v>
      </c>
      <c r="AK59" s="161">
        <v>163870</v>
      </c>
      <c r="AL59" s="161">
        <v>183341</v>
      </c>
      <c r="AM59" s="161">
        <v>185272</v>
      </c>
      <c r="AN59" s="161">
        <v>167800</v>
      </c>
      <c r="AO59" s="31">
        <v>174954</v>
      </c>
      <c r="AQ59" s="34">
        <v>226692</v>
      </c>
      <c r="AS59" s="34">
        <v>55708</v>
      </c>
      <c r="AT59" s="2"/>
      <c r="AU59" s="31">
        <v>69152</v>
      </c>
      <c r="AW59" s="31">
        <v>205173</v>
      </c>
    </row>
    <row r="60" spans="1:51" ht="16.5" customHeight="1" x14ac:dyDescent="0.25">
      <c r="A60" s="2" t="s">
        <v>302</v>
      </c>
      <c r="B60" s="2"/>
      <c r="C60" s="2"/>
      <c r="D60" s="2"/>
      <c r="E60" s="85"/>
      <c r="F60" s="97">
        <v>151420</v>
      </c>
      <c r="G60" s="97"/>
      <c r="H60" s="97">
        <v>163396</v>
      </c>
      <c r="I60" s="97"/>
      <c r="J60" s="97">
        <v>199193</v>
      </c>
      <c r="K60" s="97"/>
      <c r="L60" s="97">
        <v>135350</v>
      </c>
      <c r="M60" s="97"/>
      <c r="N60" s="97">
        <v>69022</v>
      </c>
      <c r="O60" s="97"/>
      <c r="P60" s="97">
        <v>94271</v>
      </c>
      <c r="Q60" s="97"/>
      <c r="R60" s="97">
        <v>124540</v>
      </c>
      <c r="S60" s="97"/>
      <c r="T60" s="204">
        <v>95700</v>
      </c>
      <c r="U60" s="204"/>
      <c r="V60" s="204">
        <v>100950</v>
      </c>
      <c r="W60" s="204"/>
      <c r="X60" s="204">
        <v>114518</v>
      </c>
      <c r="Y60" s="204"/>
      <c r="Z60" s="204">
        <v>130427</v>
      </c>
      <c r="AA60" s="204"/>
      <c r="AB60" s="204">
        <v>155748</v>
      </c>
      <c r="AC60" s="204"/>
      <c r="AD60" s="204">
        <v>165434</v>
      </c>
      <c r="AE60" s="204"/>
      <c r="AF60" s="204">
        <v>121617</v>
      </c>
      <c r="AG60" s="204"/>
      <c r="AH60" s="204">
        <v>95587</v>
      </c>
      <c r="AI60" s="204"/>
      <c r="AJ60" s="13">
        <v>104659</v>
      </c>
      <c r="AK60" s="13">
        <v>104729</v>
      </c>
      <c r="AL60" s="13">
        <v>112969</v>
      </c>
      <c r="AM60" s="13">
        <v>139775</v>
      </c>
      <c r="AN60" s="13">
        <v>117914</v>
      </c>
      <c r="AO60" s="13">
        <v>111796</v>
      </c>
      <c r="AP60" s="204"/>
      <c r="AQ60" s="17" t="s">
        <v>263</v>
      </c>
      <c r="AR60" s="13"/>
      <c r="AS60" s="19" t="s">
        <v>263</v>
      </c>
      <c r="AT60" s="13"/>
      <c r="AU60" s="19" t="s">
        <v>263</v>
      </c>
      <c r="AV60" s="32"/>
      <c r="AW60" s="19" t="s">
        <v>263</v>
      </c>
      <c r="AX60" s="32"/>
    </row>
    <row r="61" spans="1:51" ht="46.2" x14ac:dyDescent="0.25">
      <c r="A61" s="285" t="s">
        <v>812</v>
      </c>
      <c r="B61" s="14"/>
      <c r="C61" s="14"/>
      <c r="D61" s="14"/>
      <c r="E61" s="286"/>
      <c r="F61" s="287"/>
      <c r="G61" s="287"/>
      <c r="H61" s="287"/>
      <c r="I61" s="287"/>
      <c r="J61" s="287"/>
      <c r="K61" s="287"/>
      <c r="L61" s="287"/>
      <c r="M61" s="287"/>
      <c r="N61" s="287"/>
      <c r="O61" s="288"/>
      <c r="P61" s="287"/>
      <c r="Q61" s="287"/>
      <c r="R61" s="287"/>
      <c r="S61" s="287"/>
      <c r="T61" s="289"/>
      <c r="U61" s="289"/>
      <c r="V61" s="289"/>
      <c r="W61" s="289"/>
      <c r="X61" s="289"/>
      <c r="Y61" s="289"/>
      <c r="Z61" s="289"/>
      <c r="AA61" s="289"/>
      <c r="AB61" s="289"/>
      <c r="AC61" s="289"/>
      <c r="AD61" s="189" t="s">
        <v>225</v>
      </c>
      <c r="AE61" s="289"/>
      <c r="AF61" s="189" t="s">
        <v>225</v>
      </c>
      <c r="AG61" s="189"/>
      <c r="AH61" s="189" t="s">
        <v>225</v>
      </c>
      <c r="AI61" s="189"/>
      <c r="AJ61" s="17" t="s">
        <v>263</v>
      </c>
      <c r="AK61" s="17" t="s">
        <v>263</v>
      </c>
      <c r="AL61" s="17" t="s">
        <v>263</v>
      </c>
      <c r="AM61" s="17" t="s">
        <v>263</v>
      </c>
      <c r="AN61" s="17" t="s">
        <v>263</v>
      </c>
      <c r="AO61" s="17" t="s">
        <v>263</v>
      </c>
      <c r="AP61" s="189"/>
      <c r="AQ61" s="189">
        <v>3694055</v>
      </c>
      <c r="AR61" s="282" t="s">
        <v>816</v>
      </c>
      <c r="AS61" s="293">
        <v>1494489</v>
      </c>
      <c r="AT61" s="282" t="s">
        <v>816</v>
      </c>
      <c r="AU61" s="293">
        <v>1702135</v>
      </c>
      <c r="AV61" s="282" t="s">
        <v>816</v>
      </c>
      <c r="AW61" s="293">
        <v>353528</v>
      </c>
      <c r="AX61" s="301" t="s">
        <v>816</v>
      </c>
      <c r="AY61" s="31"/>
    </row>
    <row r="62" spans="1:51" s="284" customFormat="1" ht="13.8" x14ac:dyDescent="0.25">
      <c r="A62" s="277" t="s">
        <v>813</v>
      </c>
      <c r="B62" s="277"/>
      <c r="C62" s="277"/>
      <c r="D62" s="277"/>
      <c r="E62" s="277"/>
      <c r="F62" s="277">
        <v>6919306</v>
      </c>
      <c r="G62" s="277"/>
      <c r="H62" s="277">
        <v>7301806</v>
      </c>
      <c r="I62" s="277"/>
      <c r="J62" s="277">
        <v>7820048</v>
      </c>
      <c r="K62" s="277"/>
      <c r="L62" s="277">
        <v>7744051</v>
      </c>
      <c r="M62" s="277"/>
      <c r="N62" s="277">
        <v>7112031</v>
      </c>
      <c r="O62" s="277"/>
      <c r="P62" s="277">
        <v>6623018</v>
      </c>
      <c r="Q62" s="277">
        <v>0</v>
      </c>
      <c r="R62" s="277">
        <v>7173000</v>
      </c>
      <c r="S62" s="277"/>
      <c r="T62" s="277">
        <v>8898280</v>
      </c>
      <c r="U62" s="277"/>
      <c r="V62" s="277">
        <v>9468738</v>
      </c>
      <c r="W62" s="277"/>
      <c r="X62" s="277">
        <v>10182749</v>
      </c>
      <c r="Y62" s="277"/>
      <c r="Z62" s="277">
        <v>10674735</v>
      </c>
      <c r="AA62" s="277">
        <v>0</v>
      </c>
      <c r="AB62" s="277">
        <v>9741116</v>
      </c>
      <c r="AC62" s="277"/>
      <c r="AD62" s="277">
        <v>10419742</v>
      </c>
      <c r="AE62" s="277"/>
      <c r="AF62" s="277">
        <v>11567286</v>
      </c>
      <c r="AG62" s="277"/>
      <c r="AH62" s="277">
        <v>11842874</v>
      </c>
      <c r="AI62" s="277"/>
      <c r="AJ62" s="277">
        <v>12377899</v>
      </c>
      <c r="AK62" s="277">
        <v>12902348</v>
      </c>
      <c r="AL62" s="277">
        <v>13498903</v>
      </c>
      <c r="AM62" s="277">
        <v>14320253</v>
      </c>
      <c r="AN62" s="277">
        <v>15455203</v>
      </c>
      <c r="AO62" s="277">
        <v>15806254</v>
      </c>
      <c r="AP62" s="278"/>
      <c r="AQ62" s="279">
        <v>15448087</v>
      </c>
      <c r="AR62" s="280"/>
      <c r="AS62" s="281">
        <v>3572554</v>
      </c>
      <c r="AT62" s="282" t="s">
        <v>816</v>
      </c>
      <c r="AU62" s="283">
        <v>4363464</v>
      </c>
      <c r="AV62" s="280"/>
      <c r="AW62" s="279">
        <v>10546432</v>
      </c>
      <c r="AX62" s="280"/>
    </row>
    <row r="63" spans="1:51" x14ac:dyDescent="0.2">
      <c r="AJ63" s="31"/>
      <c r="AK63" s="31"/>
      <c r="AL63" s="31"/>
      <c r="AM63" s="31"/>
      <c r="AN63" s="31"/>
      <c r="AO63" s="31"/>
      <c r="AP63" s="31"/>
      <c r="AQ63" s="31"/>
      <c r="AR63" s="31"/>
      <c r="AS63" s="31"/>
      <c r="AT63" s="31"/>
      <c r="AU63" s="31"/>
      <c r="AV63" s="31"/>
      <c r="AW63" s="31"/>
      <c r="AX63" s="31"/>
    </row>
    <row r="64" spans="1:51" x14ac:dyDescent="0.2">
      <c r="A64" s="59" t="s">
        <v>555</v>
      </c>
      <c r="W64" s="10"/>
      <c r="X64" s="10"/>
      <c r="Y64" s="10"/>
      <c r="Z64" s="10"/>
      <c r="AA64" s="10"/>
      <c r="AB64" s="10"/>
      <c r="AC64" s="10"/>
      <c r="AD64" s="10"/>
      <c r="AE64" s="10"/>
      <c r="AF64" s="10"/>
      <c r="AG64" s="10"/>
      <c r="AH64" s="10"/>
      <c r="AI64" s="10"/>
      <c r="AJ64" s="10"/>
      <c r="AK64" s="10"/>
      <c r="AL64" s="10"/>
      <c r="AM64" s="10"/>
      <c r="AN64" s="10"/>
      <c r="AQ64" s="31"/>
      <c r="AS64" s="31"/>
      <c r="AU64" s="31"/>
      <c r="AW64" s="31"/>
    </row>
    <row r="65" spans="1:47" ht="13.2" x14ac:dyDescent="0.25">
      <c r="A65" s="111" t="s">
        <v>815</v>
      </c>
      <c r="T65" s="204"/>
      <c r="U65" s="204"/>
      <c r="V65" s="204"/>
      <c r="W65" s="204"/>
      <c r="X65" s="204"/>
      <c r="Y65" s="204"/>
      <c r="Z65" s="204"/>
      <c r="AA65" s="204"/>
      <c r="AB65" s="204"/>
      <c r="AC65" s="204"/>
      <c r="AD65" s="204"/>
      <c r="AE65" s="204"/>
      <c r="AF65" s="204"/>
      <c r="AG65" s="204"/>
      <c r="AH65" s="204"/>
      <c r="AI65" s="204"/>
      <c r="AJ65" s="10"/>
      <c r="AK65" s="10"/>
      <c r="AL65" s="10"/>
      <c r="AM65" s="10"/>
      <c r="AN65" s="10"/>
      <c r="AO65" s="10"/>
      <c r="AP65" s="204"/>
      <c r="AQ65" s="10"/>
      <c r="AR65" s="204"/>
      <c r="AS65" s="10"/>
      <c r="AT65" s="204"/>
      <c r="AU65" s="10"/>
    </row>
    <row r="66" spans="1:47" ht="13.2" x14ac:dyDescent="0.25">
      <c r="A66" s="29" t="s">
        <v>811</v>
      </c>
      <c r="T66" s="204"/>
      <c r="U66" s="204"/>
      <c r="V66" s="204"/>
      <c r="W66" s="204"/>
      <c r="X66" s="204"/>
      <c r="Y66" s="204"/>
      <c r="Z66" s="204"/>
      <c r="AA66" s="204"/>
      <c r="AB66" s="204"/>
      <c r="AC66" s="204"/>
      <c r="AD66" s="204"/>
      <c r="AE66" s="204"/>
      <c r="AF66" s="204"/>
      <c r="AG66" s="204"/>
      <c r="AH66" s="204"/>
      <c r="AI66" s="204"/>
      <c r="AJ66" s="10"/>
      <c r="AK66" s="10"/>
      <c r="AL66" s="10"/>
      <c r="AM66" s="10"/>
      <c r="AN66" s="10"/>
      <c r="AO66" s="10"/>
      <c r="AP66" s="204"/>
      <c r="AQ66" s="10"/>
      <c r="AR66" s="204"/>
      <c r="AS66" s="10"/>
      <c r="AT66" s="204"/>
      <c r="AU66" s="10"/>
    </row>
    <row r="67" spans="1:47" ht="13.2" x14ac:dyDescent="0.25">
      <c r="A67" s="111" t="s">
        <v>814</v>
      </c>
      <c r="T67" s="204"/>
      <c r="U67" s="204"/>
      <c r="V67" s="204"/>
      <c r="W67" s="204"/>
      <c r="X67" s="204"/>
      <c r="Y67" s="204"/>
      <c r="Z67" s="204"/>
      <c r="AA67" s="204"/>
      <c r="AB67" s="204"/>
      <c r="AC67" s="204"/>
      <c r="AD67" s="204"/>
      <c r="AE67" s="204"/>
      <c r="AF67" s="204"/>
      <c r="AG67" s="204"/>
      <c r="AH67" s="204"/>
      <c r="AI67" s="204"/>
      <c r="AJ67" s="10"/>
      <c r="AK67" s="10"/>
      <c r="AL67" s="10"/>
      <c r="AM67" s="10"/>
      <c r="AN67" s="10"/>
      <c r="AO67" s="10"/>
      <c r="AP67" s="204"/>
      <c r="AQ67" s="10"/>
      <c r="AR67" s="204"/>
      <c r="AS67" s="10"/>
      <c r="AT67" s="204"/>
      <c r="AU67" s="10"/>
    </row>
    <row r="68" spans="1:47" ht="13.2" x14ac:dyDescent="0.2">
      <c r="A68" s="11" t="s">
        <v>346</v>
      </c>
      <c r="B68" s="10"/>
      <c r="C68" s="2"/>
      <c r="D68" s="2"/>
      <c r="E68" s="2"/>
      <c r="F68" s="2"/>
      <c r="G68" s="2"/>
      <c r="H68" s="2"/>
      <c r="I68" s="2"/>
      <c r="J68" s="2"/>
      <c r="K68" s="2"/>
      <c r="L68" s="2"/>
      <c r="M68" s="2"/>
      <c r="N68" s="2"/>
      <c r="O68" s="9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7" x14ac:dyDescent="0.2">
      <c r="A69" s="111" t="s">
        <v>347</v>
      </c>
      <c r="B69" s="2"/>
      <c r="C69" s="2"/>
      <c r="D69" s="2"/>
      <c r="E69" s="2"/>
      <c r="F69" s="2"/>
      <c r="G69" s="2"/>
      <c r="H69" s="2"/>
      <c r="I69" s="2"/>
      <c r="J69" s="2"/>
      <c r="K69" s="2"/>
      <c r="L69" s="2"/>
      <c r="M69" s="2"/>
      <c r="N69" s="2"/>
      <c r="O69" s="85"/>
    </row>
    <row r="73" spans="1:47" x14ac:dyDescent="0.2">
      <c r="AJ73" s="31"/>
      <c r="AK73" s="31"/>
      <c r="AL73" s="31"/>
      <c r="AM73" s="31"/>
    </row>
    <row r="74" spans="1:47" x14ac:dyDescent="0.2">
      <c r="AJ74" s="31"/>
      <c r="AK74" s="31"/>
      <c r="AL74" s="31"/>
      <c r="AM74" s="31"/>
    </row>
    <row r="75" spans="1:47" x14ac:dyDescent="0.2">
      <c r="AJ75" s="31"/>
      <c r="AK75" s="31"/>
      <c r="AL75" s="31"/>
      <c r="AM75" s="31"/>
    </row>
    <row r="77" spans="1:47" x14ac:dyDescent="0.2">
      <c r="AJ77" s="31"/>
      <c r="AK77" s="31"/>
      <c r="AL77" s="31"/>
      <c r="AM77" s="31"/>
      <c r="AN77" s="31"/>
    </row>
    <row r="78" spans="1:47" x14ac:dyDescent="0.2">
      <c r="AJ78" s="31"/>
      <c r="AK78" s="31"/>
      <c r="AL78" s="31"/>
      <c r="AM78" s="31"/>
      <c r="AN78" s="31"/>
    </row>
    <row r="79" spans="1:47" x14ac:dyDescent="0.2">
      <c r="AJ79" s="31"/>
      <c r="AK79" s="31"/>
      <c r="AL79" s="31"/>
      <c r="AM79" s="31"/>
      <c r="AN79" s="31"/>
    </row>
    <row r="80" spans="1:47" x14ac:dyDescent="0.2">
      <c r="AJ80" s="31"/>
      <c r="AK80" s="31"/>
      <c r="AL80" s="31"/>
      <c r="AM80" s="31"/>
      <c r="AN80" s="31"/>
    </row>
    <row r="81" spans="36:40" x14ac:dyDescent="0.2">
      <c r="AJ81" s="31"/>
      <c r="AK81" s="31"/>
      <c r="AL81" s="31"/>
      <c r="AM81" s="31"/>
      <c r="AN81" s="31"/>
    </row>
    <row r="82" spans="36:40" x14ac:dyDescent="0.2">
      <c r="AJ82" s="31"/>
      <c r="AK82" s="31"/>
      <c r="AL82" s="31"/>
      <c r="AM82" s="31"/>
      <c r="AN82" s="31"/>
    </row>
    <row r="83" spans="36:40" x14ac:dyDescent="0.2">
      <c r="AJ83" s="31"/>
      <c r="AK83" s="31"/>
      <c r="AL83" s="31"/>
      <c r="AM83" s="31"/>
      <c r="AN83" s="31"/>
    </row>
    <row r="84" spans="36:40" x14ac:dyDescent="0.2">
      <c r="AJ84" s="31"/>
      <c r="AK84" s="31"/>
      <c r="AL84" s="31"/>
      <c r="AM84" s="31"/>
      <c r="AN84" s="31"/>
    </row>
    <row r="85" spans="36:40" x14ac:dyDescent="0.2">
      <c r="AJ85" s="31"/>
      <c r="AK85" s="31"/>
      <c r="AL85" s="31"/>
      <c r="AM85" s="31"/>
      <c r="AN85" s="31"/>
    </row>
    <row r="86" spans="36:40" x14ac:dyDescent="0.2">
      <c r="AJ86" s="31"/>
      <c r="AK86" s="31"/>
      <c r="AL86" s="31"/>
      <c r="AM86" s="31"/>
      <c r="AN86" s="31"/>
    </row>
    <row r="87" spans="36:40" x14ac:dyDescent="0.2">
      <c r="AJ87" s="31"/>
      <c r="AK87" s="31"/>
      <c r="AL87" s="31"/>
      <c r="AM87" s="31"/>
      <c r="AN87" s="31"/>
    </row>
    <row r="88" spans="36:40" x14ac:dyDescent="0.2">
      <c r="AJ88" s="31"/>
      <c r="AK88" s="31"/>
      <c r="AL88" s="31"/>
      <c r="AM88" s="31"/>
      <c r="AN88" s="31"/>
    </row>
    <row r="89" spans="36:40" x14ac:dyDescent="0.2">
      <c r="AJ89" s="31"/>
      <c r="AK89" s="31"/>
      <c r="AL89" s="31"/>
      <c r="AM89" s="31"/>
      <c r="AN89" s="31"/>
    </row>
    <row r="90" spans="36:40" x14ac:dyDescent="0.2">
      <c r="AJ90" s="31"/>
      <c r="AK90" s="31"/>
      <c r="AL90" s="31"/>
      <c r="AM90" s="31"/>
      <c r="AN90" s="31"/>
    </row>
    <row r="91" spans="36:40" x14ac:dyDescent="0.2">
      <c r="AJ91" s="31"/>
      <c r="AK91" s="31"/>
      <c r="AL91" s="31"/>
      <c r="AM91" s="31"/>
      <c r="AN91" s="31"/>
    </row>
    <row r="92" spans="36:40" x14ac:dyDescent="0.2">
      <c r="AJ92" s="31"/>
      <c r="AK92" s="31"/>
      <c r="AL92" s="31"/>
      <c r="AM92" s="31"/>
      <c r="AN92" s="31"/>
    </row>
    <row r="93" spans="36:40" x14ac:dyDescent="0.2">
      <c r="AJ93" s="31"/>
      <c r="AK93" s="31"/>
      <c r="AL93" s="31"/>
      <c r="AM93" s="31"/>
      <c r="AN93" s="31"/>
    </row>
    <row r="94" spans="36:40" x14ac:dyDescent="0.2">
      <c r="AJ94" s="31"/>
      <c r="AK94" s="31"/>
      <c r="AL94" s="31"/>
      <c r="AM94" s="31"/>
      <c r="AN94" s="31"/>
    </row>
    <row r="95" spans="36:40" x14ac:dyDescent="0.2">
      <c r="AJ95" s="31"/>
      <c r="AK95" s="31"/>
      <c r="AL95" s="31"/>
      <c r="AM95" s="31"/>
      <c r="AN95" s="31"/>
    </row>
    <row r="96" spans="36:40" x14ac:dyDescent="0.2">
      <c r="AJ96" s="31"/>
      <c r="AK96" s="31"/>
      <c r="AL96" s="31"/>
      <c r="AM96" s="31"/>
      <c r="AN96" s="31"/>
    </row>
    <row r="97" spans="36:40" x14ac:dyDescent="0.2">
      <c r="AJ97" s="31"/>
      <c r="AK97" s="31"/>
      <c r="AL97" s="31"/>
      <c r="AM97" s="31"/>
      <c r="AN97" s="31"/>
    </row>
    <row r="98" spans="36:40" x14ac:dyDescent="0.2">
      <c r="AJ98" s="31"/>
      <c r="AK98" s="31"/>
      <c r="AL98" s="31"/>
      <c r="AM98" s="31"/>
      <c r="AN98" s="31"/>
    </row>
    <row r="99" spans="36:40" x14ac:dyDescent="0.2">
      <c r="AJ99" s="31"/>
      <c r="AK99" s="31"/>
      <c r="AL99" s="31"/>
      <c r="AM99" s="31"/>
      <c r="AN99" s="31"/>
    </row>
    <row r="100" spans="36:40" x14ac:dyDescent="0.2">
      <c r="AJ100" s="31"/>
      <c r="AK100" s="31"/>
      <c r="AL100" s="31"/>
      <c r="AM100" s="31"/>
      <c r="AN100" s="31"/>
    </row>
    <row r="101" spans="36:40" x14ac:dyDescent="0.2">
      <c r="AJ101" s="31"/>
      <c r="AK101" s="31"/>
      <c r="AL101" s="31"/>
      <c r="AM101" s="31"/>
      <c r="AN101" s="31"/>
    </row>
    <row r="102" spans="36:40" x14ac:dyDescent="0.2">
      <c r="AJ102" s="31"/>
      <c r="AK102" s="31"/>
      <c r="AL102" s="31"/>
      <c r="AM102" s="31"/>
      <c r="AN102" s="31"/>
    </row>
    <row r="103" spans="36:40" x14ac:dyDescent="0.2">
      <c r="AJ103" s="31"/>
      <c r="AK103" s="31"/>
      <c r="AL103" s="31"/>
      <c r="AM103" s="31"/>
      <c r="AN103" s="31"/>
    </row>
    <row r="104" spans="36:40" x14ac:dyDescent="0.2">
      <c r="AJ104" s="31"/>
      <c r="AK104" s="31"/>
      <c r="AL104" s="31"/>
      <c r="AM104" s="31"/>
      <c r="AN104" s="31"/>
    </row>
    <row r="105" spans="36:40" x14ac:dyDescent="0.2">
      <c r="AJ105" s="31"/>
      <c r="AK105" s="31"/>
      <c r="AL105" s="31"/>
      <c r="AM105" s="31"/>
      <c r="AN105" s="31"/>
    </row>
    <row r="106" spans="36:40" x14ac:dyDescent="0.2">
      <c r="AJ106" s="31"/>
      <c r="AK106" s="31"/>
      <c r="AL106" s="31"/>
      <c r="AM106" s="31"/>
      <c r="AN106" s="31"/>
    </row>
    <row r="107" spans="36:40" x14ac:dyDescent="0.2">
      <c r="AJ107" s="31"/>
      <c r="AK107" s="31"/>
      <c r="AL107" s="31"/>
      <c r="AM107" s="31"/>
      <c r="AN107" s="31"/>
    </row>
    <row r="108" spans="36:40" x14ac:dyDescent="0.2">
      <c r="AJ108" s="31"/>
      <c r="AK108" s="31"/>
      <c r="AL108" s="31"/>
      <c r="AM108" s="31"/>
      <c r="AN108" s="31"/>
    </row>
    <row r="109" spans="36:40" x14ac:dyDescent="0.2">
      <c r="AJ109" s="31"/>
      <c r="AK109" s="31"/>
      <c r="AL109" s="31"/>
      <c r="AM109" s="31"/>
      <c r="AN109" s="31"/>
    </row>
    <row r="110" spans="36:40" x14ac:dyDescent="0.2">
      <c r="AJ110" s="31"/>
      <c r="AK110" s="31"/>
      <c r="AL110" s="31"/>
      <c r="AM110" s="31"/>
      <c r="AN110" s="31"/>
    </row>
    <row r="111" spans="36:40" x14ac:dyDescent="0.2">
      <c r="AJ111" s="31"/>
      <c r="AK111" s="31"/>
      <c r="AL111" s="31"/>
      <c r="AM111" s="31"/>
      <c r="AN111" s="31"/>
    </row>
    <row r="112" spans="36:40" x14ac:dyDescent="0.2">
      <c r="AJ112" s="31"/>
      <c r="AK112" s="31"/>
      <c r="AL112" s="31"/>
      <c r="AM112" s="31"/>
      <c r="AN112" s="31"/>
    </row>
    <row r="113" spans="36:40" x14ac:dyDescent="0.2">
      <c r="AJ113" s="31"/>
      <c r="AK113" s="31"/>
      <c r="AL113" s="31"/>
      <c r="AM113" s="31"/>
      <c r="AN113" s="31"/>
    </row>
    <row r="114" spans="36:40" x14ac:dyDescent="0.2">
      <c r="AJ114" s="31"/>
      <c r="AK114" s="31"/>
      <c r="AL114" s="31"/>
      <c r="AM114" s="31"/>
      <c r="AN114" s="31"/>
    </row>
    <row r="115" spans="36:40" x14ac:dyDescent="0.2">
      <c r="AJ115" s="31"/>
      <c r="AK115" s="31"/>
      <c r="AL115" s="31"/>
      <c r="AM115" s="31"/>
      <c r="AN115" s="31"/>
    </row>
    <row r="116" spans="36:40" x14ac:dyDescent="0.2">
      <c r="AJ116" s="31"/>
      <c r="AK116" s="31"/>
      <c r="AL116" s="31"/>
      <c r="AM116" s="31"/>
      <c r="AN116" s="31"/>
    </row>
    <row r="117" spans="36:40" x14ac:dyDescent="0.2">
      <c r="AJ117" s="31"/>
      <c r="AK117" s="31"/>
      <c r="AL117" s="31"/>
      <c r="AM117" s="31"/>
      <c r="AN117" s="31"/>
    </row>
    <row r="118" spans="36:40" x14ac:dyDescent="0.2">
      <c r="AJ118" s="31"/>
      <c r="AK118" s="31"/>
      <c r="AL118" s="31"/>
      <c r="AM118" s="31"/>
      <c r="AN118" s="31"/>
    </row>
    <row r="119" spans="36:40" x14ac:dyDescent="0.2">
      <c r="AJ119" s="31"/>
      <c r="AK119" s="31"/>
      <c r="AL119" s="31"/>
      <c r="AM119" s="31"/>
      <c r="AN119" s="31"/>
    </row>
    <row r="120" spans="36:40" x14ac:dyDescent="0.2">
      <c r="AJ120" s="31"/>
      <c r="AK120" s="31"/>
      <c r="AL120" s="31"/>
      <c r="AM120" s="31"/>
      <c r="AN120" s="31"/>
    </row>
    <row r="121" spans="36:40" x14ac:dyDescent="0.2">
      <c r="AJ121" s="31"/>
      <c r="AK121" s="31"/>
      <c r="AL121" s="31"/>
      <c r="AM121" s="31"/>
      <c r="AN121" s="31"/>
    </row>
    <row r="122" spans="36:40" x14ac:dyDescent="0.2">
      <c r="AJ122" s="31"/>
      <c r="AK122" s="31"/>
      <c r="AL122" s="31"/>
      <c r="AM122" s="31"/>
      <c r="AN122" s="31"/>
    </row>
    <row r="123" spans="36:40" x14ac:dyDescent="0.2">
      <c r="AK123" s="31"/>
      <c r="AL123" s="31"/>
      <c r="AM123" s="31"/>
      <c r="AN123" s="31"/>
    </row>
    <row r="124" spans="36:40" x14ac:dyDescent="0.2">
      <c r="AJ124" s="31"/>
      <c r="AK124" s="31"/>
      <c r="AL124" s="31"/>
      <c r="AM124" s="31"/>
      <c r="AN124" s="31"/>
    </row>
    <row r="125" spans="36:40" x14ac:dyDescent="0.2">
      <c r="AJ125" s="31"/>
      <c r="AK125" s="31"/>
      <c r="AL125" s="31"/>
      <c r="AM125" s="31"/>
      <c r="AN125" s="31"/>
    </row>
    <row r="126" spans="36:40" x14ac:dyDescent="0.2">
      <c r="AJ126" s="31"/>
      <c r="AK126" s="31"/>
      <c r="AL126" s="31"/>
      <c r="AM126" s="31"/>
      <c r="AN126" s="31"/>
    </row>
    <row r="127" spans="36:40" x14ac:dyDescent="0.2">
      <c r="AJ127" s="31"/>
      <c r="AK127" s="31"/>
      <c r="AL127" s="31"/>
      <c r="AM127" s="31"/>
      <c r="AN127" s="31"/>
    </row>
    <row r="128" spans="36:40" x14ac:dyDescent="0.2">
      <c r="AJ128" s="31"/>
      <c r="AK128" s="31"/>
      <c r="AL128" s="31"/>
      <c r="AM128" s="31"/>
      <c r="AN128" s="31"/>
    </row>
    <row r="129" spans="36:40" x14ac:dyDescent="0.2">
      <c r="AJ129" s="31"/>
      <c r="AK129" s="31"/>
      <c r="AL129" s="31"/>
      <c r="AM129" s="31"/>
      <c r="AN129" s="31"/>
    </row>
    <row r="130" spans="36:40" x14ac:dyDescent="0.2">
      <c r="AJ130" s="31"/>
      <c r="AK130" s="31"/>
      <c r="AL130" s="31"/>
      <c r="AM130" s="31"/>
      <c r="AN130" s="31"/>
    </row>
    <row r="131" spans="36:40" x14ac:dyDescent="0.2">
      <c r="AJ131" s="31"/>
      <c r="AK131" s="31"/>
      <c r="AL131" s="31"/>
      <c r="AM131" s="31"/>
      <c r="AN131" s="31"/>
    </row>
    <row r="132" spans="36:40" x14ac:dyDescent="0.2">
      <c r="AJ132" s="31"/>
      <c r="AK132" s="31"/>
      <c r="AL132" s="31"/>
      <c r="AM132" s="31"/>
      <c r="AN132" s="31"/>
    </row>
    <row r="133" spans="36:40" x14ac:dyDescent="0.2">
      <c r="AJ133" s="31"/>
      <c r="AK133" s="31"/>
      <c r="AL133" s="31"/>
      <c r="AM133" s="31"/>
      <c r="AN133" s="31"/>
    </row>
    <row r="134" spans="36:40" x14ac:dyDescent="0.2">
      <c r="AJ134" s="31"/>
      <c r="AK134" s="31"/>
      <c r="AL134" s="31"/>
      <c r="AM134" s="31"/>
      <c r="AN134" s="31"/>
    </row>
    <row r="135" spans="36:40" x14ac:dyDescent="0.2">
      <c r="AJ135" s="31"/>
      <c r="AK135" s="31"/>
      <c r="AL135" s="31"/>
      <c r="AM135" s="31"/>
      <c r="AN135" s="31"/>
    </row>
    <row r="136" spans="36:40" x14ac:dyDescent="0.2">
      <c r="AJ136" s="31"/>
      <c r="AK136" s="31"/>
      <c r="AL136" s="31"/>
      <c r="AM136" s="31"/>
      <c r="AN136" s="31"/>
    </row>
    <row r="137" spans="36:40" x14ac:dyDescent="0.2">
      <c r="AJ137" s="31"/>
      <c r="AK137" s="31"/>
      <c r="AL137" s="31"/>
      <c r="AM137" s="31"/>
      <c r="AN137" s="31"/>
    </row>
    <row r="138" spans="36:40" x14ac:dyDescent="0.2">
      <c r="AJ138" s="31"/>
      <c r="AK138" s="31"/>
      <c r="AL138" s="31"/>
      <c r="AM138" s="31"/>
      <c r="AN138" s="31"/>
    </row>
    <row r="139" spans="36:40" x14ac:dyDescent="0.2">
      <c r="AJ139" s="31"/>
      <c r="AK139" s="31"/>
      <c r="AL139" s="31"/>
      <c r="AM139" s="31"/>
      <c r="AN139" s="31"/>
    </row>
    <row r="140" spans="36:40" x14ac:dyDescent="0.2">
      <c r="AJ140" s="31"/>
      <c r="AK140" s="31"/>
      <c r="AL140" s="31"/>
      <c r="AM140" s="31"/>
      <c r="AN140" s="31"/>
    </row>
    <row r="141" spans="36:40" x14ac:dyDescent="0.2">
      <c r="AJ141" s="31"/>
      <c r="AK141" s="31"/>
      <c r="AL141" s="31"/>
      <c r="AM141" s="31"/>
      <c r="AN141" s="31"/>
    </row>
    <row r="142" spans="36:40" x14ac:dyDescent="0.2">
      <c r="AJ142" s="31"/>
      <c r="AK142" s="31"/>
      <c r="AL142" s="31"/>
      <c r="AM142" s="31"/>
      <c r="AN142" s="31"/>
    </row>
    <row r="143" spans="36:40" x14ac:dyDescent="0.2">
      <c r="AJ143" s="31"/>
      <c r="AK143" s="31"/>
      <c r="AL143" s="31"/>
      <c r="AM143" s="31"/>
      <c r="AN143" s="31"/>
    </row>
    <row r="144" spans="36:40" x14ac:dyDescent="0.2">
      <c r="AJ144" s="31"/>
      <c r="AK144" s="31"/>
      <c r="AL144" s="31"/>
      <c r="AM144" s="31"/>
      <c r="AN144" s="31"/>
    </row>
    <row r="145" spans="36:40" x14ac:dyDescent="0.2">
      <c r="AJ145" s="31"/>
      <c r="AK145" s="31"/>
      <c r="AL145" s="31"/>
      <c r="AM145" s="31"/>
      <c r="AN145" s="31"/>
    </row>
    <row r="146" spans="36:40" x14ac:dyDescent="0.2">
      <c r="AJ146" s="31"/>
      <c r="AK146" s="31"/>
      <c r="AL146" s="31"/>
      <c r="AM146" s="31"/>
      <c r="AN146" s="31"/>
    </row>
    <row r="147" spans="36:40" x14ac:dyDescent="0.2">
      <c r="AJ147" s="31"/>
      <c r="AK147" s="31"/>
      <c r="AL147" s="31"/>
      <c r="AM147" s="31"/>
      <c r="AN147" s="31"/>
    </row>
    <row r="148" spans="36:40" x14ac:dyDescent="0.2">
      <c r="AJ148" s="31"/>
      <c r="AK148" s="31"/>
      <c r="AL148" s="31"/>
      <c r="AM148" s="31"/>
      <c r="AN148" s="31"/>
    </row>
    <row r="149" spans="36:40" x14ac:dyDescent="0.2">
      <c r="AJ149" s="31"/>
      <c r="AK149" s="31"/>
      <c r="AL149" s="31"/>
      <c r="AM149" s="31"/>
      <c r="AN149" s="31"/>
    </row>
    <row r="150" spans="36:40" x14ac:dyDescent="0.2">
      <c r="AJ150" s="31"/>
      <c r="AK150" s="31"/>
      <c r="AL150" s="31"/>
      <c r="AM150" s="31"/>
      <c r="AN150" s="31"/>
    </row>
    <row r="151" spans="36:40" x14ac:dyDescent="0.2">
      <c r="AJ151" s="31"/>
      <c r="AK151" s="31"/>
      <c r="AL151" s="31"/>
      <c r="AM151" s="31"/>
      <c r="AN151" s="31"/>
    </row>
    <row r="152" spans="36:40" x14ac:dyDescent="0.2">
      <c r="AJ152" s="31"/>
      <c r="AK152" s="31"/>
      <c r="AL152" s="31"/>
      <c r="AM152" s="31"/>
      <c r="AN152" s="31"/>
    </row>
    <row r="153" spans="36:40" x14ac:dyDescent="0.2">
      <c r="AJ153" s="31"/>
      <c r="AK153" s="31"/>
      <c r="AL153" s="31"/>
      <c r="AM153" s="31"/>
      <c r="AN153" s="31"/>
    </row>
    <row r="154" spans="36:40" x14ac:dyDescent="0.2">
      <c r="AJ154" s="31"/>
      <c r="AK154" s="31"/>
      <c r="AL154" s="31"/>
      <c r="AM154" s="31"/>
      <c r="AN154" s="31"/>
    </row>
    <row r="155" spans="36:40" x14ac:dyDescent="0.2">
      <c r="AJ155" s="31"/>
      <c r="AK155" s="31"/>
      <c r="AL155" s="31"/>
      <c r="AM155" s="31"/>
      <c r="AN155" s="31"/>
    </row>
    <row r="156" spans="36:40" x14ac:dyDescent="0.2">
      <c r="AJ156" s="31"/>
      <c r="AK156" s="31"/>
      <c r="AL156" s="31"/>
      <c r="AM156" s="31"/>
      <c r="AN156" s="31"/>
    </row>
    <row r="157" spans="36:40" x14ac:dyDescent="0.2">
      <c r="AJ157" s="31"/>
      <c r="AK157" s="31"/>
      <c r="AL157" s="31"/>
      <c r="AM157" s="31"/>
      <c r="AN157" s="31"/>
    </row>
    <row r="158" spans="36:40" x14ac:dyDescent="0.2">
      <c r="AJ158" s="31"/>
      <c r="AK158" s="31"/>
      <c r="AL158" s="31"/>
      <c r="AM158" s="31"/>
      <c r="AN158" s="31"/>
    </row>
    <row r="159" spans="36:40" x14ac:dyDescent="0.2">
      <c r="AJ159" s="31"/>
      <c r="AK159" s="31"/>
      <c r="AL159" s="31"/>
      <c r="AM159" s="31"/>
      <c r="AN159" s="31"/>
    </row>
    <row r="160" spans="36:40" x14ac:dyDescent="0.2">
      <c r="AJ160" s="31"/>
      <c r="AK160" s="31"/>
      <c r="AL160" s="31"/>
      <c r="AM160" s="31"/>
      <c r="AN160" s="31"/>
    </row>
    <row r="161" spans="36:40" x14ac:dyDescent="0.2">
      <c r="AJ161" s="31"/>
      <c r="AK161" s="31"/>
      <c r="AL161" s="31"/>
      <c r="AM161" s="31"/>
      <c r="AN161" s="31"/>
    </row>
    <row r="162" spans="36:40" x14ac:dyDescent="0.2">
      <c r="AJ162" s="31"/>
      <c r="AK162" s="31"/>
      <c r="AL162" s="31"/>
      <c r="AM162" s="31"/>
      <c r="AN162" s="31"/>
    </row>
    <row r="163" spans="36:40" x14ac:dyDescent="0.2">
      <c r="AJ163" s="31"/>
      <c r="AK163" s="31"/>
      <c r="AL163" s="31"/>
      <c r="AM163" s="31"/>
      <c r="AN163" s="31"/>
    </row>
    <row r="164" spans="36:40" x14ac:dyDescent="0.2">
      <c r="AJ164" s="31"/>
      <c r="AK164" s="31"/>
      <c r="AL164" s="31"/>
      <c r="AM164" s="31"/>
      <c r="AN164" s="31"/>
    </row>
    <row r="165" spans="36:40" x14ac:dyDescent="0.2">
      <c r="AJ165" s="31"/>
      <c r="AK165" s="31"/>
      <c r="AL165" s="31"/>
      <c r="AM165" s="31"/>
      <c r="AN165" s="31"/>
    </row>
    <row r="166" spans="36:40" x14ac:dyDescent="0.2">
      <c r="AJ166" s="31"/>
      <c r="AK166" s="31"/>
      <c r="AL166" s="31"/>
      <c r="AM166" s="31"/>
      <c r="AN166" s="31"/>
    </row>
    <row r="167" spans="36:40" x14ac:dyDescent="0.2">
      <c r="AJ167" s="31"/>
      <c r="AK167" s="31"/>
      <c r="AL167" s="31"/>
      <c r="AM167" s="31"/>
      <c r="AN167" s="31"/>
    </row>
    <row r="168" spans="36:40" x14ac:dyDescent="0.2">
      <c r="AJ168" s="31"/>
      <c r="AK168" s="31"/>
      <c r="AL168" s="31"/>
      <c r="AM168" s="31"/>
      <c r="AN168" s="31"/>
    </row>
    <row r="169" spans="36:40" x14ac:dyDescent="0.2">
      <c r="AJ169" s="31"/>
      <c r="AK169" s="31"/>
      <c r="AL169" s="31"/>
      <c r="AM169" s="31"/>
      <c r="AN169" s="31"/>
    </row>
    <row r="170" spans="36:40" x14ac:dyDescent="0.2">
      <c r="AJ170" s="31"/>
      <c r="AK170" s="31"/>
      <c r="AL170" s="31"/>
      <c r="AM170" s="31"/>
      <c r="AN170" s="31"/>
    </row>
    <row r="171" spans="36:40" x14ac:dyDescent="0.2">
      <c r="AJ171" s="31"/>
      <c r="AK171" s="31"/>
      <c r="AL171" s="31"/>
      <c r="AM171" s="31"/>
      <c r="AN171" s="31"/>
    </row>
    <row r="172" spans="36:40" x14ac:dyDescent="0.2">
      <c r="AJ172" s="31"/>
      <c r="AK172" s="31"/>
      <c r="AL172" s="31"/>
      <c r="AM172" s="31"/>
      <c r="AN172" s="31"/>
    </row>
    <row r="173" spans="36:40" x14ac:dyDescent="0.2">
      <c r="AJ173" s="31"/>
      <c r="AK173" s="31"/>
      <c r="AL173" s="31"/>
      <c r="AM173" s="31"/>
      <c r="AN173" s="31"/>
    </row>
    <row r="174" spans="36:40" x14ac:dyDescent="0.2">
      <c r="AJ174" s="31"/>
      <c r="AK174" s="31"/>
      <c r="AL174" s="31"/>
      <c r="AM174" s="31"/>
      <c r="AN174" s="31"/>
    </row>
    <row r="175" spans="36:40" x14ac:dyDescent="0.2">
      <c r="AJ175" s="31"/>
      <c r="AK175" s="31"/>
      <c r="AL175" s="31"/>
      <c r="AM175" s="31"/>
      <c r="AN175" s="31"/>
    </row>
    <row r="176" spans="36:40" x14ac:dyDescent="0.2">
      <c r="AJ176" s="31"/>
      <c r="AK176" s="31"/>
      <c r="AL176" s="31"/>
      <c r="AM176" s="31"/>
      <c r="AN176" s="31"/>
    </row>
    <row r="177" spans="36:40" x14ac:dyDescent="0.2">
      <c r="AJ177" s="31"/>
      <c r="AK177" s="31"/>
      <c r="AL177" s="31"/>
      <c r="AM177" s="31"/>
      <c r="AN177" s="31"/>
    </row>
    <row r="178" spans="36:40" x14ac:dyDescent="0.2">
      <c r="AJ178" s="31"/>
      <c r="AK178" s="31"/>
      <c r="AL178" s="31"/>
      <c r="AM178" s="31"/>
      <c r="AN178" s="31"/>
    </row>
    <row r="179" spans="36:40" x14ac:dyDescent="0.2">
      <c r="AJ179" s="31"/>
      <c r="AK179" s="31"/>
      <c r="AL179" s="31"/>
      <c r="AM179" s="31"/>
      <c r="AN179" s="31"/>
    </row>
    <row r="180" spans="36:40" x14ac:dyDescent="0.2">
      <c r="AJ180" s="31"/>
      <c r="AK180" s="31"/>
      <c r="AL180" s="31"/>
      <c r="AM180" s="31"/>
      <c r="AN180" s="31"/>
    </row>
  </sheetData>
  <sortState xmlns:xlrd2="http://schemas.microsoft.com/office/spreadsheetml/2017/richdata2" ref="A8:AQ53">
    <sortCondition ref="A8:A53"/>
  </sortState>
  <pageMargins left="0.75" right="0.75" top="1" bottom="1" header="0.5" footer="0.5"/>
  <pageSetup paperSize="9" scale="6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68"/>
  <sheetViews>
    <sheetView showGridLines="0" zoomScaleNormal="100" workbookViewId="0">
      <pane xSplit="14" ySplit="7" topLeftCell="T8" activePane="bottomRight" state="frozen"/>
      <selection pane="topRight" activeCell="O1" sqref="O1"/>
      <selection pane="bottomLeft" activeCell="A8" sqref="A8"/>
      <selection pane="bottomRight"/>
    </sheetView>
  </sheetViews>
  <sheetFormatPr defaultColWidth="9.109375" defaultRowHeight="13.8" x14ac:dyDescent="0.25"/>
  <cols>
    <col min="1" max="1" width="35.109375" style="133" customWidth="1"/>
    <col min="2" max="4" width="1.109375" style="133" customWidth="1"/>
    <col min="5" max="5" width="8.88671875" style="133" hidden="1" customWidth="1"/>
    <col min="6" max="6" width="2.109375" style="133" hidden="1" customWidth="1"/>
    <col min="7" max="7" width="8.88671875" style="133" hidden="1" customWidth="1"/>
    <col min="8" max="8" width="1.88671875" style="133" hidden="1" customWidth="1"/>
    <col min="9" max="9" width="8.88671875" style="133" hidden="1" customWidth="1"/>
    <col min="10" max="10" width="2.109375" style="133" hidden="1" customWidth="1"/>
    <col min="11" max="11" width="8.88671875" style="133" hidden="1" customWidth="1"/>
    <col min="12" max="12" width="1.44140625" style="133" hidden="1" customWidth="1"/>
    <col min="13" max="13" width="8.88671875" style="133" hidden="1" customWidth="1"/>
    <col min="14" max="14" width="1.44140625" style="133" hidden="1" customWidth="1"/>
    <col min="15" max="15" width="8.88671875" style="133" hidden="1" customWidth="1"/>
    <col min="16" max="16" width="1.109375" style="133" hidden="1" customWidth="1"/>
    <col min="17" max="17" width="9" style="133" hidden="1" customWidth="1"/>
    <col min="18" max="18" width="1.88671875" style="133" hidden="1" customWidth="1"/>
    <col min="19" max="19" width="9" style="133" hidden="1" customWidth="1"/>
    <col min="20" max="20" width="1.109375" style="133" customWidth="1"/>
    <col min="21" max="21" width="10" style="134" customWidth="1"/>
    <col min="22" max="22" width="1.109375" style="133" customWidth="1"/>
    <col min="23" max="23" width="10" style="134" customWidth="1"/>
    <col min="24" max="24" width="1.88671875" style="133" customWidth="1"/>
    <col min="25" max="25" width="10" style="134" customWidth="1"/>
    <col min="26" max="26" width="1.5546875" style="133" customWidth="1"/>
    <col min="27" max="27" width="10" style="134" customWidth="1"/>
    <col min="28" max="28" width="1.44140625" style="133" customWidth="1"/>
    <col min="29" max="29" width="10" style="134" customWidth="1"/>
    <col min="30" max="30" width="1.109375" style="133" customWidth="1"/>
    <col min="31" max="31" width="10" style="134" customWidth="1"/>
    <col min="32" max="32" width="1.88671875" style="133" customWidth="1"/>
    <col min="33" max="33" width="10" style="205" customWidth="1"/>
    <col min="34" max="34" width="2.44140625" style="133" customWidth="1"/>
    <col min="35" max="35" width="10" style="205" customWidth="1"/>
    <col min="36" max="36" width="1.109375" style="133" customWidth="1"/>
    <col min="37" max="37" width="10" style="134" customWidth="1"/>
    <col min="38" max="38" width="2" style="133" customWidth="1"/>
    <col min="39" max="39" width="10" style="134" customWidth="1"/>
    <col min="40" max="40" width="1.5546875" style="133" customWidth="1"/>
    <col min="41" max="16384" width="9.109375" style="133"/>
  </cols>
  <sheetData>
    <row r="1" spans="1:40" x14ac:dyDescent="0.25">
      <c r="A1" s="1" t="s">
        <v>469</v>
      </c>
      <c r="B1" s="1"/>
      <c r="C1" s="1"/>
      <c r="D1" s="1" t="s">
        <v>558</v>
      </c>
      <c r="E1" s="1"/>
      <c r="F1" s="1"/>
      <c r="G1" s="1"/>
      <c r="H1" s="1"/>
      <c r="I1" s="1"/>
      <c r="J1" s="1"/>
      <c r="K1" s="1"/>
      <c r="L1" s="1"/>
      <c r="M1" s="1"/>
      <c r="N1" s="1"/>
      <c r="O1" s="1"/>
      <c r="P1" s="1"/>
      <c r="Q1" s="1"/>
      <c r="R1" s="1"/>
      <c r="S1" s="1"/>
      <c r="T1" s="1"/>
      <c r="U1" s="290"/>
      <c r="V1" s="1"/>
      <c r="W1" s="290"/>
      <c r="X1" s="1"/>
      <c r="Y1" s="290"/>
      <c r="Z1" s="1"/>
      <c r="AA1" s="290"/>
      <c r="AB1" s="1"/>
      <c r="AC1" s="290"/>
      <c r="AD1" s="1"/>
      <c r="AE1" s="290"/>
      <c r="AF1" s="1"/>
      <c r="AG1" s="291"/>
      <c r="AH1" s="1"/>
    </row>
    <row r="2" spans="1:40" x14ac:dyDescent="0.25">
      <c r="A2" s="3"/>
      <c r="B2" s="3"/>
      <c r="C2" s="3"/>
      <c r="D2" s="1" t="s">
        <v>698</v>
      </c>
      <c r="E2" s="1"/>
      <c r="F2" s="1"/>
      <c r="G2" s="1"/>
      <c r="H2" s="1"/>
      <c r="I2" s="1"/>
      <c r="J2" s="1"/>
      <c r="K2" s="1"/>
      <c r="L2" s="1"/>
      <c r="M2" s="1"/>
      <c r="N2" s="1"/>
      <c r="O2" s="1"/>
      <c r="P2" s="1"/>
      <c r="Q2" s="1"/>
      <c r="R2" s="1"/>
      <c r="S2" s="1"/>
      <c r="T2" s="1"/>
      <c r="U2" s="290"/>
      <c r="V2" s="1"/>
      <c r="W2" s="290"/>
      <c r="X2" s="1"/>
      <c r="Y2" s="290"/>
      <c r="Z2" s="1"/>
      <c r="AA2" s="290"/>
      <c r="AB2" s="1"/>
      <c r="AC2" s="290"/>
      <c r="AD2" s="1"/>
      <c r="AE2" s="290"/>
      <c r="AF2" s="1"/>
      <c r="AG2" s="291"/>
      <c r="AH2" s="1"/>
    </row>
    <row r="3" spans="1:40" x14ac:dyDescent="0.25">
      <c r="A3" s="3"/>
      <c r="B3" s="3"/>
      <c r="C3" s="3"/>
      <c r="D3" s="41" t="s">
        <v>405</v>
      </c>
      <c r="E3" s="3"/>
      <c r="F3" s="3"/>
      <c r="G3" s="3"/>
      <c r="H3" s="3"/>
      <c r="I3" s="3"/>
      <c r="J3" s="3"/>
      <c r="K3" s="3"/>
      <c r="L3" s="3"/>
      <c r="M3" s="3"/>
      <c r="N3" s="3"/>
      <c r="O3" s="3"/>
      <c r="P3" s="3"/>
      <c r="Q3" s="3"/>
      <c r="R3" s="3"/>
      <c r="S3" s="3"/>
      <c r="T3" s="3"/>
      <c r="U3" s="2"/>
      <c r="V3" s="3"/>
      <c r="W3" s="2"/>
      <c r="X3" s="3"/>
      <c r="Y3" s="2"/>
      <c r="Z3" s="3"/>
      <c r="AA3" s="2"/>
      <c r="AB3" s="3"/>
      <c r="AC3" s="2"/>
      <c r="AD3" s="3"/>
      <c r="AE3" s="2"/>
      <c r="AF3" s="3"/>
      <c r="AG3" s="17"/>
      <c r="AH3" s="3"/>
    </row>
    <row r="4" spans="1:40" x14ac:dyDescent="0.25">
      <c r="A4" s="3"/>
      <c r="B4" s="3"/>
      <c r="C4" s="3"/>
      <c r="D4" s="41" t="s">
        <v>699</v>
      </c>
      <c r="E4" s="3"/>
      <c r="F4" s="3"/>
      <c r="G4" s="3"/>
      <c r="H4" s="3"/>
      <c r="I4" s="3"/>
      <c r="J4" s="3"/>
      <c r="K4" s="3"/>
      <c r="L4" s="3"/>
      <c r="M4" s="3"/>
      <c r="N4" s="3"/>
      <c r="O4" s="3"/>
      <c r="P4" s="3"/>
      <c r="Q4" s="3"/>
      <c r="R4" s="3"/>
      <c r="S4" s="3"/>
      <c r="T4" s="3"/>
      <c r="U4" s="2"/>
      <c r="V4" s="3"/>
      <c r="W4" s="2"/>
      <c r="X4" s="3"/>
      <c r="Y4" s="2"/>
      <c r="Z4" s="3"/>
      <c r="AA4" s="2"/>
      <c r="AB4" s="3"/>
      <c r="AC4" s="2"/>
      <c r="AD4" s="3"/>
      <c r="AE4" s="2"/>
      <c r="AF4" s="3"/>
      <c r="AG4" s="17"/>
      <c r="AH4" s="3"/>
    </row>
    <row r="5" spans="1:40" x14ac:dyDescent="0.25">
      <c r="A5" s="3"/>
      <c r="B5" s="3"/>
      <c r="C5" s="3"/>
      <c r="D5" s="3"/>
      <c r="E5" s="3"/>
      <c r="F5" s="3"/>
      <c r="G5" s="3"/>
      <c r="H5" s="3"/>
      <c r="I5" s="3"/>
      <c r="J5" s="3"/>
      <c r="K5" s="3"/>
      <c r="L5" s="3"/>
      <c r="M5" s="3"/>
      <c r="N5" s="3"/>
      <c r="O5" s="3"/>
      <c r="P5" s="3"/>
      <c r="Q5" s="3"/>
      <c r="R5" s="3"/>
      <c r="S5" s="3"/>
      <c r="T5" s="3"/>
      <c r="U5" s="2"/>
      <c r="V5" s="3"/>
      <c r="W5" s="2"/>
      <c r="X5" s="3"/>
      <c r="Y5" s="2"/>
      <c r="Z5" s="3"/>
      <c r="AA5" s="2"/>
      <c r="AB5" s="3"/>
      <c r="AC5" s="2"/>
      <c r="AD5" s="3"/>
      <c r="AE5" s="2"/>
      <c r="AF5" s="8"/>
      <c r="AG5" s="19"/>
      <c r="AH5" s="8"/>
      <c r="AI5" s="191"/>
      <c r="AJ5" s="140"/>
      <c r="AK5" s="139"/>
    </row>
    <row r="6" spans="1:40" x14ac:dyDescent="0.25">
      <c r="A6" s="14" t="s">
        <v>391</v>
      </c>
      <c r="B6" s="14"/>
      <c r="C6" s="14"/>
      <c r="D6" s="14"/>
      <c r="E6" s="14">
        <v>2005</v>
      </c>
      <c r="F6" s="14"/>
      <c r="G6" s="14">
        <v>2006</v>
      </c>
      <c r="H6" s="14"/>
      <c r="I6" s="14">
        <v>2007</v>
      </c>
      <c r="J6" s="14"/>
      <c r="K6" s="14">
        <v>2008</v>
      </c>
      <c r="L6" s="14"/>
      <c r="M6" s="14">
        <v>2009</v>
      </c>
      <c r="N6" s="14"/>
      <c r="O6" s="14">
        <v>2010</v>
      </c>
      <c r="P6" s="14"/>
      <c r="Q6" s="14">
        <v>2011</v>
      </c>
      <c r="R6" s="14"/>
      <c r="S6" s="14">
        <v>2012</v>
      </c>
      <c r="T6" s="14"/>
      <c r="U6" s="14">
        <v>2013</v>
      </c>
      <c r="V6" s="14"/>
      <c r="W6" s="14">
        <v>2014</v>
      </c>
      <c r="X6" s="14"/>
      <c r="Y6" s="14">
        <v>2015</v>
      </c>
      <c r="Z6" s="14"/>
      <c r="AA6" s="14">
        <v>2016</v>
      </c>
      <c r="AB6" s="14"/>
      <c r="AC6" s="14">
        <v>2017</v>
      </c>
      <c r="AD6" s="14"/>
      <c r="AE6" s="94">
        <v>2018</v>
      </c>
      <c r="AF6" s="135"/>
      <c r="AG6" s="187">
        <v>2019</v>
      </c>
      <c r="AH6" s="139"/>
      <c r="AI6" s="191">
        <v>2020</v>
      </c>
      <c r="AJ6" s="191"/>
      <c r="AK6" s="191">
        <v>2021</v>
      </c>
      <c r="AL6" s="135"/>
      <c r="AM6" s="136">
        <v>2022</v>
      </c>
      <c r="AN6" s="135"/>
    </row>
    <row r="7" spans="1:40" x14ac:dyDescent="0.25">
      <c r="A7" s="2"/>
      <c r="B7" s="2"/>
      <c r="C7" s="2"/>
      <c r="D7" s="2"/>
      <c r="E7" s="10"/>
      <c r="F7" s="10"/>
      <c r="G7" s="10"/>
      <c r="H7" s="10"/>
      <c r="I7" s="10"/>
      <c r="J7" s="10"/>
      <c r="K7" s="10"/>
      <c r="L7" s="10"/>
      <c r="M7" s="10"/>
      <c r="N7" s="10"/>
      <c r="O7" s="10"/>
      <c r="P7" s="10"/>
      <c r="Q7" s="10"/>
      <c r="R7" s="10"/>
      <c r="S7" s="10"/>
      <c r="T7" s="10"/>
      <c r="U7" s="2"/>
      <c r="V7" s="3"/>
      <c r="W7" s="2"/>
      <c r="X7" s="3"/>
      <c r="Y7" s="2"/>
      <c r="Z7" s="3"/>
      <c r="AA7" s="2"/>
      <c r="AB7" s="3"/>
      <c r="AC7" s="2"/>
      <c r="AD7" s="3"/>
      <c r="AE7" s="29"/>
      <c r="AH7" s="134"/>
    </row>
    <row r="8" spans="1:40" x14ac:dyDescent="0.25">
      <c r="A8" s="2" t="s">
        <v>597</v>
      </c>
      <c r="B8" s="2"/>
      <c r="C8" s="2"/>
      <c r="D8" s="2"/>
      <c r="E8" s="10"/>
      <c r="F8" s="10"/>
      <c r="G8" s="10"/>
      <c r="H8" s="10"/>
      <c r="I8" s="10"/>
      <c r="J8" s="10"/>
      <c r="K8" s="10"/>
      <c r="L8" s="10"/>
      <c r="M8" s="10"/>
      <c r="N8" s="10"/>
      <c r="O8" s="10">
        <v>2</v>
      </c>
      <c r="P8" s="10"/>
      <c r="Q8" s="18" t="s">
        <v>263</v>
      </c>
      <c r="R8" s="10"/>
      <c r="S8" s="10">
        <v>20</v>
      </c>
      <c r="T8" s="10"/>
      <c r="U8" s="17" t="s">
        <v>263</v>
      </c>
      <c r="V8" s="3"/>
      <c r="W8" s="2">
        <v>58</v>
      </c>
      <c r="X8" s="3"/>
      <c r="Y8" s="17" t="s">
        <v>263</v>
      </c>
      <c r="Z8" s="3"/>
      <c r="AA8" s="17" t="s">
        <v>263</v>
      </c>
      <c r="AB8" s="3"/>
      <c r="AC8" s="17" t="s">
        <v>263</v>
      </c>
      <c r="AD8" s="3"/>
      <c r="AE8" s="31">
        <v>5438</v>
      </c>
      <c r="AF8" s="226"/>
      <c r="AG8" s="188">
        <v>5256</v>
      </c>
      <c r="AH8" s="137"/>
      <c r="AI8" s="188">
        <v>33</v>
      </c>
      <c r="AJ8" s="226"/>
      <c r="AK8" s="137">
        <v>14658</v>
      </c>
      <c r="AL8" s="226"/>
      <c r="AM8" s="34" t="s">
        <v>225</v>
      </c>
    </row>
    <row r="9" spans="1:40" x14ac:dyDescent="0.25">
      <c r="A9" s="162" t="s">
        <v>280</v>
      </c>
      <c r="B9" s="2"/>
      <c r="C9" s="2"/>
      <c r="D9" s="85"/>
      <c r="E9" s="161">
        <v>207464</v>
      </c>
      <c r="F9" s="161"/>
      <c r="G9" s="161">
        <v>213232</v>
      </c>
      <c r="H9" s="161"/>
      <c r="I9" s="161">
        <v>198690</v>
      </c>
      <c r="J9" s="161"/>
      <c r="K9" s="161">
        <v>187270</v>
      </c>
      <c r="L9" s="161"/>
      <c r="M9" s="161">
        <v>181626</v>
      </c>
      <c r="N9" s="161"/>
      <c r="O9" s="161">
        <v>230703</v>
      </c>
      <c r="P9" s="161"/>
      <c r="Q9" s="161">
        <v>228290</v>
      </c>
      <c r="R9" s="161"/>
      <c r="S9" s="161">
        <v>235569</v>
      </c>
      <c r="T9" s="161"/>
      <c r="U9" s="161">
        <v>211846</v>
      </c>
      <c r="V9" s="161"/>
      <c r="W9" s="161">
        <v>227751</v>
      </c>
      <c r="X9" s="161"/>
      <c r="Y9" s="161">
        <v>244090</v>
      </c>
      <c r="Z9" s="161"/>
      <c r="AA9" s="161">
        <v>254571</v>
      </c>
      <c r="AB9" s="161"/>
      <c r="AC9" s="161">
        <v>281227</v>
      </c>
      <c r="AD9" s="161"/>
      <c r="AE9" s="31">
        <v>284778</v>
      </c>
      <c r="AG9" s="188" t="s">
        <v>225</v>
      </c>
      <c r="AH9" s="134"/>
      <c r="AI9" s="188" t="s">
        <v>225</v>
      </c>
      <c r="AK9" s="34" t="s">
        <v>225</v>
      </c>
      <c r="AM9" s="137">
        <v>200892</v>
      </c>
    </row>
    <row r="10" spans="1:40" x14ac:dyDescent="0.25">
      <c r="A10" s="162" t="s">
        <v>488</v>
      </c>
      <c r="B10" s="2"/>
      <c r="C10" s="2"/>
      <c r="D10" s="85"/>
      <c r="E10" s="161">
        <v>1149</v>
      </c>
      <c r="F10" s="161"/>
      <c r="G10" s="161">
        <v>1214</v>
      </c>
      <c r="H10" s="161"/>
      <c r="I10" s="161">
        <v>1542</v>
      </c>
      <c r="J10" s="161"/>
      <c r="K10" s="161">
        <v>3310</v>
      </c>
      <c r="L10" s="161"/>
      <c r="M10" s="161">
        <v>7673</v>
      </c>
      <c r="N10" s="161"/>
      <c r="O10" s="161">
        <v>7691</v>
      </c>
      <c r="P10" s="161"/>
      <c r="Q10" s="161">
        <v>8151</v>
      </c>
      <c r="R10" s="161"/>
      <c r="S10" s="161">
        <v>6086</v>
      </c>
      <c r="T10" s="161"/>
      <c r="U10" s="161">
        <v>26342</v>
      </c>
      <c r="V10" s="161"/>
      <c r="W10" s="161">
        <v>41158</v>
      </c>
      <c r="X10" s="161"/>
      <c r="Y10" s="161">
        <v>53872</v>
      </c>
      <c r="Z10" s="161"/>
      <c r="AA10" s="161">
        <v>65848</v>
      </c>
      <c r="AB10" s="161"/>
      <c r="AC10" s="161">
        <v>90634</v>
      </c>
      <c r="AD10" s="161"/>
      <c r="AE10" s="31">
        <v>95703</v>
      </c>
      <c r="AG10" s="188" t="s">
        <v>225</v>
      </c>
      <c r="AH10" s="134"/>
      <c r="AI10" s="188" t="s">
        <v>225</v>
      </c>
      <c r="AK10" s="34" t="s">
        <v>225</v>
      </c>
      <c r="AM10" s="137">
        <v>111582</v>
      </c>
    </row>
    <row r="11" spans="1:40" x14ac:dyDescent="0.25">
      <c r="A11" s="162" t="s">
        <v>490</v>
      </c>
      <c r="B11" s="2"/>
      <c r="C11" s="2"/>
      <c r="D11" s="85"/>
      <c r="E11" s="161">
        <v>89620</v>
      </c>
      <c r="F11" s="161"/>
      <c r="G11" s="161">
        <v>89298</v>
      </c>
      <c r="H11" s="161"/>
      <c r="I11" s="161">
        <v>86909</v>
      </c>
      <c r="J11" s="161"/>
      <c r="K11" s="161">
        <v>61366</v>
      </c>
      <c r="L11" s="161"/>
      <c r="M11" s="161">
        <v>37578</v>
      </c>
      <c r="N11" s="161"/>
      <c r="O11" s="161">
        <v>27408</v>
      </c>
      <c r="P11" s="161"/>
      <c r="Q11" s="161">
        <v>23511</v>
      </c>
      <c r="R11" s="161"/>
      <c r="S11" s="161">
        <v>19186</v>
      </c>
      <c r="T11" s="161"/>
      <c r="U11" s="161">
        <v>21408</v>
      </c>
      <c r="V11" s="161"/>
      <c r="W11" s="161">
        <v>27634</v>
      </c>
      <c r="X11" s="161"/>
      <c r="Y11" s="161">
        <v>33083</v>
      </c>
      <c r="Z11" s="161"/>
      <c r="AA11" s="161">
        <v>36660</v>
      </c>
      <c r="AB11" s="161"/>
      <c r="AC11" s="161">
        <v>42011</v>
      </c>
      <c r="AD11" s="161"/>
      <c r="AE11" s="31">
        <v>36538</v>
      </c>
      <c r="AG11" s="188">
        <v>23145</v>
      </c>
      <c r="AH11" s="134"/>
      <c r="AI11" s="188">
        <v>57</v>
      </c>
      <c r="AK11" s="34" t="s">
        <v>225</v>
      </c>
      <c r="AM11" s="137">
        <v>9598</v>
      </c>
    </row>
    <row r="12" spans="1:40" x14ac:dyDescent="0.25">
      <c r="A12" s="162" t="s">
        <v>289</v>
      </c>
      <c r="B12" s="2"/>
      <c r="C12" s="2"/>
      <c r="D12" s="85"/>
      <c r="E12" s="161">
        <v>82213</v>
      </c>
      <c r="F12" s="161"/>
      <c r="G12" s="161">
        <v>93908</v>
      </c>
      <c r="H12" s="161"/>
      <c r="I12" s="161">
        <v>115491</v>
      </c>
      <c r="J12" s="161"/>
      <c r="K12" s="161">
        <v>117288</v>
      </c>
      <c r="L12" s="161"/>
      <c r="M12" s="161">
        <v>106137</v>
      </c>
      <c r="N12" s="161"/>
      <c r="O12" s="161">
        <v>107760</v>
      </c>
      <c r="P12" s="161"/>
      <c r="Q12" s="161">
        <v>108012</v>
      </c>
      <c r="R12" s="161"/>
      <c r="S12" s="161">
        <v>118984</v>
      </c>
      <c r="T12" s="161"/>
      <c r="U12" s="161">
        <v>121631</v>
      </c>
      <c r="V12" s="161"/>
      <c r="W12" s="161">
        <v>109199</v>
      </c>
      <c r="X12" s="161"/>
      <c r="Y12" s="161">
        <v>103551</v>
      </c>
      <c r="Z12" s="161"/>
      <c r="AA12" s="161">
        <v>110830</v>
      </c>
      <c r="AB12" s="161"/>
      <c r="AC12" s="161">
        <v>124074</v>
      </c>
      <c r="AD12" s="161"/>
      <c r="AE12" s="31">
        <v>135461</v>
      </c>
      <c r="AG12" s="188">
        <v>129259</v>
      </c>
      <c r="AH12" s="134"/>
      <c r="AI12" s="188">
        <v>7311</v>
      </c>
      <c r="AK12" s="137">
        <v>34392</v>
      </c>
      <c r="AM12" s="137">
        <v>107211</v>
      </c>
    </row>
    <row r="13" spans="1:40" x14ac:dyDescent="0.25">
      <c r="A13" s="162" t="s">
        <v>272</v>
      </c>
      <c r="B13" s="2"/>
      <c r="C13" s="2"/>
      <c r="D13" s="85"/>
      <c r="E13" s="161">
        <v>924052</v>
      </c>
      <c r="F13" s="161"/>
      <c r="G13" s="161">
        <v>883530</v>
      </c>
      <c r="H13" s="161"/>
      <c r="I13" s="161">
        <v>896355</v>
      </c>
      <c r="J13" s="161"/>
      <c r="K13" s="161">
        <v>865877</v>
      </c>
      <c r="L13" s="161"/>
      <c r="M13" s="161">
        <v>724270</v>
      </c>
      <c r="N13" s="161"/>
      <c r="O13" s="161">
        <v>777846</v>
      </c>
      <c r="P13" s="161"/>
      <c r="Q13" s="161">
        <v>812188</v>
      </c>
      <c r="R13" s="161"/>
      <c r="S13" s="161">
        <v>852569</v>
      </c>
      <c r="T13" s="161"/>
      <c r="U13" s="161">
        <v>857469</v>
      </c>
      <c r="V13" s="161"/>
      <c r="W13" s="161">
        <v>944172</v>
      </c>
      <c r="X13" s="161"/>
      <c r="Y13" s="161">
        <v>945245</v>
      </c>
      <c r="Z13" s="161"/>
      <c r="AA13" s="161">
        <v>1036633</v>
      </c>
      <c r="AB13" s="161"/>
      <c r="AC13" s="161">
        <v>958454</v>
      </c>
      <c r="AD13" s="161"/>
      <c r="AE13" s="31">
        <v>963912</v>
      </c>
      <c r="AG13" s="188" t="s">
        <v>225</v>
      </c>
      <c r="AH13" s="134"/>
      <c r="AI13" s="188" t="s">
        <v>225</v>
      </c>
      <c r="AK13" s="188" t="s">
        <v>225</v>
      </c>
      <c r="AM13" s="137">
        <v>551668</v>
      </c>
    </row>
    <row r="14" spans="1:40" x14ac:dyDescent="0.25">
      <c r="A14" s="162" t="s">
        <v>301</v>
      </c>
      <c r="B14" s="2"/>
      <c r="C14" s="2"/>
      <c r="D14" s="85"/>
      <c r="E14" s="161">
        <v>99357</v>
      </c>
      <c r="F14" s="161"/>
      <c r="G14" s="161">
        <v>67099</v>
      </c>
      <c r="H14" s="161"/>
      <c r="I14" s="161">
        <v>70197</v>
      </c>
      <c r="J14" s="161"/>
      <c r="K14" s="161">
        <v>112908</v>
      </c>
      <c r="L14" s="161"/>
      <c r="M14" s="161">
        <v>124258</v>
      </c>
      <c r="N14" s="161"/>
      <c r="O14" s="161">
        <v>163478</v>
      </c>
      <c r="P14" s="161"/>
      <c r="Q14" s="161">
        <v>93790</v>
      </c>
      <c r="R14" s="161"/>
      <c r="S14" s="161">
        <v>110272</v>
      </c>
      <c r="T14" s="161"/>
      <c r="U14" s="161">
        <v>96010</v>
      </c>
      <c r="V14" s="161"/>
      <c r="W14" s="161">
        <v>43248</v>
      </c>
      <c r="X14" s="161"/>
      <c r="Y14" s="161">
        <v>37416</v>
      </c>
      <c r="Z14" s="161"/>
      <c r="AA14" s="161">
        <v>18729</v>
      </c>
      <c r="AB14" s="161"/>
      <c r="AC14" s="161">
        <v>21576</v>
      </c>
      <c r="AD14" s="161"/>
      <c r="AE14" s="31">
        <v>33467</v>
      </c>
      <c r="AG14" s="188">
        <v>43187</v>
      </c>
      <c r="AH14" s="134"/>
      <c r="AI14" s="188">
        <v>17203</v>
      </c>
      <c r="AK14" s="188" t="s">
        <v>225</v>
      </c>
      <c r="AM14" s="137">
        <v>18912</v>
      </c>
    </row>
    <row r="15" spans="1:40" x14ac:dyDescent="0.25">
      <c r="A15" s="162" t="s">
        <v>294</v>
      </c>
      <c r="B15" s="2"/>
      <c r="C15" s="2"/>
      <c r="D15" s="85"/>
      <c r="E15" s="161">
        <v>76234</v>
      </c>
      <c r="F15" s="161"/>
      <c r="G15" s="161">
        <v>81601</v>
      </c>
      <c r="H15" s="161"/>
      <c r="I15" s="161">
        <v>90785</v>
      </c>
      <c r="J15" s="161"/>
      <c r="K15" s="161">
        <v>87332</v>
      </c>
      <c r="L15" s="161"/>
      <c r="M15" s="161">
        <v>65928</v>
      </c>
      <c r="N15" s="161"/>
      <c r="O15" s="161">
        <v>69239</v>
      </c>
      <c r="P15" s="161"/>
      <c r="Q15" s="161">
        <v>83333</v>
      </c>
      <c r="R15" s="161"/>
      <c r="S15" s="161">
        <v>92157</v>
      </c>
      <c r="T15" s="161"/>
      <c r="U15" s="161">
        <v>71897</v>
      </c>
      <c r="V15" s="161"/>
      <c r="W15" s="161">
        <v>55813</v>
      </c>
      <c r="X15" s="161"/>
      <c r="Y15" s="161">
        <v>54655</v>
      </c>
      <c r="Z15" s="161"/>
      <c r="AA15" s="161">
        <v>75172</v>
      </c>
      <c r="AB15" s="161"/>
      <c r="AC15" s="161">
        <v>104614</v>
      </c>
      <c r="AD15" s="161"/>
      <c r="AE15" s="31">
        <v>115430</v>
      </c>
      <c r="AG15" s="188">
        <v>146642</v>
      </c>
      <c r="AH15" s="134"/>
      <c r="AI15" s="188">
        <v>29398</v>
      </c>
      <c r="AK15" s="34" t="s">
        <v>225</v>
      </c>
      <c r="AM15" s="137">
        <v>107077</v>
      </c>
    </row>
    <row r="16" spans="1:40" x14ac:dyDescent="0.25">
      <c r="A16" s="162" t="s">
        <v>327</v>
      </c>
      <c r="B16" s="2"/>
      <c r="C16" s="2"/>
      <c r="D16" s="85"/>
      <c r="E16" s="161">
        <v>5</v>
      </c>
      <c r="F16" s="161"/>
      <c r="G16" s="161">
        <v>477</v>
      </c>
      <c r="H16" s="161"/>
      <c r="I16" s="18" t="s">
        <v>263</v>
      </c>
      <c r="J16" s="161"/>
      <c r="K16" s="161">
        <v>79</v>
      </c>
      <c r="L16" s="161"/>
      <c r="M16" s="161">
        <v>4</v>
      </c>
      <c r="N16" s="161"/>
      <c r="O16" s="161">
        <v>12</v>
      </c>
      <c r="P16" s="161"/>
      <c r="Q16" s="161">
        <v>0</v>
      </c>
      <c r="R16" s="161"/>
      <c r="S16" s="161">
        <v>3611</v>
      </c>
      <c r="T16" s="161"/>
      <c r="U16" s="161">
        <v>2290</v>
      </c>
      <c r="V16" s="161"/>
      <c r="W16" s="161">
        <v>14733</v>
      </c>
      <c r="X16" s="161"/>
      <c r="Y16" s="161">
        <v>11594</v>
      </c>
      <c r="Z16" s="161"/>
      <c r="AA16" s="161">
        <v>23</v>
      </c>
      <c r="AB16" s="161"/>
      <c r="AC16" s="161">
        <v>24355</v>
      </c>
      <c r="AD16" s="161"/>
      <c r="AE16" s="31">
        <v>38820</v>
      </c>
      <c r="AG16" s="188" t="s">
        <v>225</v>
      </c>
      <c r="AH16" s="134"/>
      <c r="AI16" s="188" t="s">
        <v>225</v>
      </c>
      <c r="AK16" s="34" t="s">
        <v>225</v>
      </c>
      <c r="AM16" s="34" t="s">
        <v>225</v>
      </c>
    </row>
    <row r="17" spans="1:39" x14ac:dyDescent="0.25">
      <c r="A17" s="162" t="s">
        <v>60</v>
      </c>
      <c r="B17" s="2"/>
      <c r="C17" s="2"/>
      <c r="D17" s="85"/>
      <c r="E17" s="161">
        <v>644382</v>
      </c>
      <c r="F17" s="161"/>
      <c r="G17" s="161">
        <v>678568</v>
      </c>
      <c r="H17" s="161"/>
      <c r="I17" s="161">
        <v>660322</v>
      </c>
      <c r="J17" s="161"/>
      <c r="K17" s="161">
        <v>639354</v>
      </c>
      <c r="L17" s="161"/>
      <c r="M17" s="161">
        <v>563716</v>
      </c>
      <c r="N17" s="161"/>
      <c r="O17" s="161">
        <v>607761</v>
      </c>
      <c r="P17" s="161"/>
      <c r="Q17" s="161">
        <v>704042</v>
      </c>
      <c r="R17" s="161"/>
      <c r="S17" s="161">
        <v>765284</v>
      </c>
      <c r="T17" s="161"/>
      <c r="U17" s="161">
        <v>763790</v>
      </c>
      <c r="V17" s="161"/>
      <c r="W17" s="161">
        <v>803532</v>
      </c>
      <c r="X17" s="161"/>
      <c r="Y17" s="161">
        <v>830560</v>
      </c>
      <c r="Z17" s="161"/>
      <c r="AA17" s="161">
        <v>880642</v>
      </c>
      <c r="AB17" s="161"/>
      <c r="AC17" s="161">
        <v>923828</v>
      </c>
      <c r="AD17" s="161"/>
      <c r="AE17" s="31">
        <v>976399</v>
      </c>
      <c r="AG17" s="188">
        <v>963740</v>
      </c>
      <c r="AH17" s="134"/>
      <c r="AI17" s="188">
        <v>212288</v>
      </c>
      <c r="AK17" s="137">
        <v>168929</v>
      </c>
      <c r="AM17" s="137">
        <v>501764</v>
      </c>
    </row>
    <row r="18" spans="1:39" x14ac:dyDescent="0.25">
      <c r="A18" s="162" t="s">
        <v>276</v>
      </c>
      <c r="B18" s="2"/>
      <c r="C18" s="2"/>
      <c r="D18" s="85"/>
      <c r="E18" s="161">
        <v>475855</v>
      </c>
      <c r="F18" s="161"/>
      <c r="G18" s="161">
        <v>528456</v>
      </c>
      <c r="H18" s="161"/>
      <c r="I18" s="161">
        <v>586716</v>
      </c>
      <c r="J18" s="161"/>
      <c r="K18" s="161">
        <v>605967</v>
      </c>
      <c r="L18" s="161"/>
      <c r="M18" s="161">
        <v>471192</v>
      </c>
      <c r="N18" s="161"/>
      <c r="O18" s="161">
        <v>456234</v>
      </c>
      <c r="P18" s="161"/>
      <c r="Q18" s="161">
        <v>539769</v>
      </c>
      <c r="R18" s="161"/>
      <c r="S18" s="161">
        <v>509074</v>
      </c>
      <c r="T18" s="161"/>
      <c r="U18" s="161">
        <v>568446</v>
      </c>
      <c r="V18" s="161"/>
      <c r="W18" s="161">
        <v>575779</v>
      </c>
      <c r="X18" s="161"/>
      <c r="Y18" s="161">
        <v>566020</v>
      </c>
      <c r="Z18" s="161"/>
      <c r="AA18" s="161">
        <v>552968</v>
      </c>
      <c r="AB18" s="161"/>
      <c r="AC18" s="161">
        <v>582333</v>
      </c>
      <c r="AD18" s="161"/>
      <c r="AE18" s="31">
        <v>570474</v>
      </c>
      <c r="AG18" s="188">
        <v>612907</v>
      </c>
      <c r="AH18" s="134"/>
      <c r="AI18" s="188">
        <v>154537</v>
      </c>
      <c r="AK18" s="137">
        <v>214972</v>
      </c>
      <c r="AM18" s="137">
        <v>471259</v>
      </c>
    </row>
    <row r="19" spans="1:39" x14ac:dyDescent="0.25">
      <c r="A19" s="162" t="s">
        <v>487</v>
      </c>
      <c r="B19" s="2"/>
      <c r="C19" s="2"/>
      <c r="D19" s="85"/>
      <c r="E19" s="161">
        <v>33556</v>
      </c>
      <c r="F19" s="161"/>
      <c r="G19" s="161">
        <v>59374</v>
      </c>
      <c r="H19" s="161"/>
      <c r="I19" s="161">
        <v>74082</v>
      </c>
      <c r="J19" s="161"/>
      <c r="K19" s="161">
        <v>74036</v>
      </c>
      <c r="L19" s="161"/>
      <c r="M19" s="161">
        <v>52773</v>
      </c>
      <c r="N19" s="161"/>
      <c r="O19" s="161">
        <v>46785</v>
      </c>
      <c r="P19" s="161"/>
      <c r="Q19" s="161">
        <v>62683</v>
      </c>
      <c r="R19" s="161"/>
      <c r="S19" s="161">
        <v>48262</v>
      </c>
      <c r="T19" s="161"/>
      <c r="U19" s="161">
        <v>47722</v>
      </c>
      <c r="V19" s="161"/>
      <c r="W19" s="161">
        <v>115083</v>
      </c>
      <c r="X19" s="161"/>
      <c r="Y19" s="161">
        <v>123252</v>
      </c>
      <c r="Z19" s="161"/>
      <c r="AA19" s="161">
        <v>134976</v>
      </c>
      <c r="AB19" s="161"/>
      <c r="AC19" s="161">
        <v>143180</v>
      </c>
      <c r="AD19" s="161"/>
      <c r="AE19" s="31">
        <v>171827</v>
      </c>
      <c r="AG19" s="188" t="s">
        <v>225</v>
      </c>
      <c r="AH19" s="134"/>
      <c r="AI19" s="188" t="s">
        <v>225</v>
      </c>
      <c r="AK19" s="188" t="s">
        <v>225</v>
      </c>
      <c r="AM19" s="34" t="s">
        <v>225</v>
      </c>
    </row>
    <row r="20" spans="1:39" x14ac:dyDescent="0.25">
      <c r="A20" s="162" t="s">
        <v>254</v>
      </c>
      <c r="B20" s="2"/>
      <c r="C20" s="2"/>
      <c r="D20" s="85"/>
      <c r="E20" s="161">
        <v>299707</v>
      </c>
      <c r="F20" s="161"/>
      <c r="G20" s="161">
        <v>349151</v>
      </c>
      <c r="H20" s="161"/>
      <c r="I20" s="161">
        <v>366614</v>
      </c>
      <c r="J20" s="161"/>
      <c r="K20" s="161">
        <v>357031</v>
      </c>
      <c r="L20" s="161"/>
      <c r="M20" s="161">
        <v>326426</v>
      </c>
      <c r="N20" s="161"/>
      <c r="O20" s="161">
        <v>359068</v>
      </c>
      <c r="P20" s="161"/>
      <c r="Q20" s="161">
        <v>388750</v>
      </c>
      <c r="R20" s="161"/>
      <c r="S20" s="161">
        <v>397845</v>
      </c>
      <c r="T20" s="161"/>
      <c r="U20" s="161">
        <v>415983</v>
      </c>
      <c r="V20" s="161"/>
      <c r="W20" s="161">
        <v>509577</v>
      </c>
      <c r="X20" s="161"/>
      <c r="Y20" s="161">
        <v>547809</v>
      </c>
      <c r="Z20" s="161"/>
      <c r="AA20" s="161">
        <v>580897</v>
      </c>
      <c r="AB20" s="161"/>
      <c r="AC20" s="161">
        <v>658553</v>
      </c>
      <c r="AD20" s="161"/>
      <c r="AE20" s="31">
        <v>668183</v>
      </c>
      <c r="AG20" s="188">
        <v>630918</v>
      </c>
      <c r="AH20" s="134"/>
      <c r="AI20" s="188">
        <v>46563</v>
      </c>
      <c r="AK20" s="137">
        <v>201762</v>
      </c>
      <c r="AM20" s="137">
        <v>494503</v>
      </c>
    </row>
    <row r="21" spans="1:39" x14ac:dyDescent="0.25">
      <c r="A21" s="162" t="s">
        <v>362</v>
      </c>
      <c r="B21" s="2"/>
      <c r="C21" s="2"/>
      <c r="D21" s="85"/>
      <c r="E21" s="161">
        <v>5506</v>
      </c>
      <c r="F21" s="161"/>
      <c r="G21" s="161">
        <v>5707</v>
      </c>
      <c r="H21" s="161"/>
      <c r="I21" s="161">
        <v>1047</v>
      </c>
      <c r="J21" s="161"/>
      <c r="K21" s="161">
        <v>4304</v>
      </c>
      <c r="L21" s="161"/>
      <c r="M21" s="161">
        <v>350</v>
      </c>
      <c r="N21" s="161"/>
      <c r="O21" s="161">
        <v>13</v>
      </c>
      <c r="P21" s="161"/>
      <c r="Q21" s="161">
        <v>8</v>
      </c>
      <c r="R21" s="161"/>
      <c r="S21" s="161">
        <v>7</v>
      </c>
      <c r="T21" s="161"/>
      <c r="U21" s="161">
        <v>25</v>
      </c>
      <c r="V21" s="161"/>
      <c r="W21" s="161">
        <v>14</v>
      </c>
      <c r="X21" s="161"/>
      <c r="Y21" s="161">
        <v>36</v>
      </c>
      <c r="Z21" s="161"/>
      <c r="AA21" s="161">
        <v>23</v>
      </c>
      <c r="AB21" s="161"/>
      <c r="AC21" s="161">
        <v>10802</v>
      </c>
      <c r="AD21" s="161"/>
      <c r="AE21" s="31">
        <v>33213</v>
      </c>
      <c r="AG21" s="188" t="s">
        <v>225</v>
      </c>
      <c r="AH21" s="134"/>
      <c r="AI21" s="188" t="s">
        <v>225</v>
      </c>
      <c r="AK21" s="188" t="s">
        <v>225</v>
      </c>
      <c r="AM21" s="188" t="s">
        <v>225</v>
      </c>
    </row>
    <row r="22" spans="1:39" x14ac:dyDescent="0.25">
      <c r="A22" s="162" t="s">
        <v>329</v>
      </c>
      <c r="B22" s="2"/>
      <c r="C22" s="2"/>
      <c r="D22" s="85"/>
      <c r="E22" s="161">
        <v>34035</v>
      </c>
      <c r="F22" s="161"/>
      <c r="G22" s="161">
        <v>33361</v>
      </c>
      <c r="H22" s="161"/>
      <c r="I22" s="161">
        <v>33297</v>
      </c>
      <c r="J22" s="161"/>
      <c r="K22" s="161">
        <v>30794</v>
      </c>
      <c r="L22" s="161"/>
      <c r="M22" s="161">
        <v>31184</v>
      </c>
      <c r="N22" s="161"/>
      <c r="O22" s="161">
        <v>28178</v>
      </c>
      <c r="P22" s="161"/>
      <c r="Q22" s="161">
        <v>24042</v>
      </c>
      <c r="R22" s="161"/>
      <c r="S22" s="161">
        <v>21335</v>
      </c>
      <c r="T22" s="161"/>
      <c r="U22" s="161">
        <v>21504</v>
      </c>
      <c r="V22" s="161"/>
      <c r="W22" s="161">
        <v>29696</v>
      </c>
      <c r="X22" s="161"/>
      <c r="Y22" s="161">
        <v>27471</v>
      </c>
      <c r="Z22" s="161"/>
      <c r="AA22" s="161">
        <v>27869</v>
      </c>
      <c r="AB22" s="161"/>
      <c r="AC22" s="161">
        <v>28199</v>
      </c>
      <c r="AD22" s="161"/>
      <c r="AE22" s="31">
        <v>31907</v>
      </c>
      <c r="AG22" s="188" t="s">
        <v>225</v>
      </c>
      <c r="AH22" s="134"/>
      <c r="AI22" s="188" t="s">
        <v>225</v>
      </c>
      <c r="AK22" s="188" t="s">
        <v>225</v>
      </c>
      <c r="AM22" s="188" t="s">
        <v>225</v>
      </c>
    </row>
    <row r="23" spans="1:39" x14ac:dyDescent="0.25">
      <c r="A23" s="162" t="s">
        <v>297</v>
      </c>
      <c r="B23" s="2"/>
      <c r="C23" s="2"/>
      <c r="D23" s="85"/>
      <c r="E23" s="161">
        <v>48450</v>
      </c>
      <c r="F23" s="161"/>
      <c r="G23" s="134">
        <v>79167</v>
      </c>
      <c r="H23" s="38"/>
      <c r="I23" s="161">
        <v>101529</v>
      </c>
      <c r="J23" s="161"/>
      <c r="K23" s="161">
        <v>82263</v>
      </c>
      <c r="L23" s="161"/>
      <c r="M23" s="161">
        <v>53943</v>
      </c>
      <c r="N23" s="161"/>
      <c r="O23" s="161">
        <v>50944</v>
      </c>
      <c r="P23" s="161"/>
      <c r="Q23" s="161">
        <v>61661</v>
      </c>
      <c r="R23" s="161"/>
      <c r="S23" s="161">
        <v>71736</v>
      </c>
      <c r="T23" s="161"/>
      <c r="U23" s="161">
        <v>75275</v>
      </c>
      <c r="V23" s="161"/>
      <c r="W23" s="161">
        <v>53864</v>
      </c>
      <c r="X23" s="161"/>
      <c r="Y23" s="161">
        <v>43889</v>
      </c>
      <c r="Z23" s="161"/>
      <c r="AA23" s="161">
        <v>55049</v>
      </c>
      <c r="AB23" s="161"/>
      <c r="AC23" s="161">
        <v>75765</v>
      </c>
      <c r="AD23" s="161"/>
      <c r="AE23" s="31">
        <v>80723</v>
      </c>
      <c r="AG23" s="188">
        <v>87646</v>
      </c>
      <c r="AH23" s="134"/>
      <c r="AI23" s="188" t="s">
        <v>225</v>
      </c>
      <c r="AK23" s="188" t="s">
        <v>225</v>
      </c>
      <c r="AM23" s="137">
        <v>53001</v>
      </c>
    </row>
    <row r="24" spans="1:39" x14ac:dyDescent="0.25">
      <c r="A24" s="162" t="s">
        <v>287</v>
      </c>
      <c r="B24" s="2"/>
      <c r="C24" s="2"/>
      <c r="D24" s="85"/>
      <c r="E24" s="161">
        <v>56920</v>
      </c>
      <c r="F24" s="161"/>
      <c r="G24" s="161">
        <v>64981</v>
      </c>
      <c r="H24" s="161"/>
      <c r="I24" s="161">
        <v>76999</v>
      </c>
      <c r="J24" s="161"/>
      <c r="K24" s="161">
        <v>56204</v>
      </c>
      <c r="L24" s="161"/>
      <c r="M24" s="161">
        <v>48866</v>
      </c>
      <c r="N24" s="161"/>
      <c r="O24" s="161">
        <v>54109</v>
      </c>
      <c r="P24" s="161"/>
      <c r="Q24" s="161">
        <v>60907</v>
      </c>
      <c r="R24" s="161"/>
      <c r="S24" s="161">
        <v>73341</v>
      </c>
      <c r="T24" s="161"/>
      <c r="U24" s="161">
        <v>73873</v>
      </c>
      <c r="V24" s="161"/>
      <c r="W24" s="161">
        <v>79374</v>
      </c>
      <c r="X24" s="161"/>
      <c r="Y24" s="161">
        <v>93547</v>
      </c>
      <c r="Z24" s="161"/>
      <c r="AA24" s="161">
        <v>114749</v>
      </c>
      <c r="AB24" s="161"/>
      <c r="AC24" s="161">
        <v>140178</v>
      </c>
      <c r="AD24" s="161"/>
      <c r="AE24" s="31">
        <v>128981</v>
      </c>
      <c r="AG24" s="188" t="s">
        <v>225</v>
      </c>
      <c r="AH24" s="134"/>
      <c r="AI24" s="188" t="s">
        <v>225</v>
      </c>
      <c r="AK24" s="188" t="s">
        <v>225</v>
      </c>
      <c r="AM24" s="137">
        <v>74053</v>
      </c>
    </row>
    <row r="25" spans="1:39" x14ac:dyDescent="0.25">
      <c r="A25" s="162" t="s">
        <v>486</v>
      </c>
      <c r="B25" s="2"/>
      <c r="C25" s="2"/>
      <c r="D25" s="85"/>
      <c r="E25" s="161">
        <v>3419</v>
      </c>
      <c r="F25" s="161"/>
      <c r="G25" s="161">
        <v>4338</v>
      </c>
      <c r="H25" s="161"/>
      <c r="I25" s="161">
        <v>4667</v>
      </c>
      <c r="J25" s="161"/>
      <c r="K25" s="161">
        <v>6954</v>
      </c>
      <c r="L25" s="161"/>
      <c r="M25" s="161">
        <v>6840</v>
      </c>
      <c r="N25" s="161"/>
      <c r="O25" s="161">
        <v>7132</v>
      </c>
      <c r="P25" s="161"/>
      <c r="Q25" s="161">
        <v>10127</v>
      </c>
      <c r="R25" s="161"/>
      <c r="S25" s="161">
        <v>12223</v>
      </c>
      <c r="T25" s="161"/>
      <c r="U25" s="161">
        <v>20375</v>
      </c>
      <c r="V25" s="161"/>
      <c r="W25" s="161">
        <v>22140</v>
      </c>
      <c r="X25" s="161"/>
      <c r="Y25" s="161">
        <v>21423</v>
      </c>
      <c r="Z25" s="161"/>
      <c r="AA25" s="161">
        <v>16012</v>
      </c>
      <c r="AB25" s="161"/>
      <c r="AC25" s="161">
        <v>18555</v>
      </c>
      <c r="AD25" s="161"/>
      <c r="AE25" s="31">
        <v>26576</v>
      </c>
      <c r="AG25" s="188" t="s">
        <v>225</v>
      </c>
      <c r="AH25" s="134"/>
      <c r="AI25" s="188" t="s">
        <v>225</v>
      </c>
      <c r="AK25" s="188" t="s">
        <v>225</v>
      </c>
      <c r="AM25" s="34" t="s">
        <v>225</v>
      </c>
    </row>
    <row r="26" spans="1:39" x14ac:dyDescent="0.25">
      <c r="A26" s="162" t="s">
        <v>278</v>
      </c>
      <c r="B26" s="2"/>
      <c r="C26" s="2"/>
      <c r="D26" s="85"/>
      <c r="E26" s="161">
        <v>271543</v>
      </c>
      <c r="F26" s="161"/>
      <c r="G26" s="161">
        <v>285759</v>
      </c>
      <c r="H26" s="161"/>
      <c r="I26" s="161">
        <v>341214</v>
      </c>
      <c r="J26" s="161"/>
      <c r="K26" s="161">
        <v>385034</v>
      </c>
      <c r="L26" s="161"/>
      <c r="M26" s="161">
        <v>369825</v>
      </c>
      <c r="N26" s="161"/>
      <c r="O26" s="161">
        <v>409565</v>
      </c>
      <c r="P26" s="161"/>
      <c r="Q26" s="161">
        <v>452067</v>
      </c>
      <c r="R26" s="161"/>
      <c r="S26" s="161">
        <v>396865</v>
      </c>
      <c r="T26" s="161"/>
      <c r="U26" s="161">
        <v>402390</v>
      </c>
      <c r="V26" s="161"/>
      <c r="W26" s="161">
        <v>392576</v>
      </c>
      <c r="X26" s="161"/>
      <c r="Y26" s="161">
        <v>380760</v>
      </c>
      <c r="Z26" s="161"/>
      <c r="AA26" s="161">
        <v>416132</v>
      </c>
      <c r="AB26" s="161"/>
      <c r="AC26" s="161">
        <v>489374</v>
      </c>
      <c r="AD26" s="161"/>
      <c r="AE26" s="31">
        <v>495034</v>
      </c>
      <c r="AG26" s="188">
        <v>423955</v>
      </c>
      <c r="AH26" s="134"/>
      <c r="AI26" s="188">
        <v>58619</v>
      </c>
      <c r="AK26" s="137">
        <v>89843</v>
      </c>
      <c r="AM26" s="137">
        <v>342979</v>
      </c>
    </row>
    <row r="27" spans="1:39" x14ac:dyDescent="0.25">
      <c r="A27" s="162" t="s">
        <v>598</v>
      </c>
      <c r="B27" s="2"/>
      <c r="C27" s="2"/>
      <c r="D27" s="85"/>
      <c r="E27" s="161"/>
      <c r="F27" s="161"/>
      <c r="G27" s="161"/>
      <c r="H27" s="161"/>
      <c r="I27" s="161"/>
      <c r="J27" s="161"/>
      <c r="K27" s="161"/>
      <c r="L27" s="161"/>
      <c r="M27" s="161"/>
      <c r="N27" s="161"/>
      <c r="O27" s="161">
        <v>30</v>
      </c>
      <c r="P27" s="161"/>
      <c r="Q27" s="161">
        <v>8</v>
      </c>
      <c r="R27" s="161"/>
      <c r="S27" s="161">
        <v>484</v>
      </c>
      <c r="T27" s="161"/>
      <c r="U27" s="161">
        <v>52</v>
      </c>
      <c r="V27" s="161"/>
      <c r="W27" s="161">
        <v>312</v>
      </c>
      <c r="X27" s="161"/>
      <c r="Y27" s="161">
        <v>34</v>
      </c>
      <c r="Z27" s="161"/>
      <c r="AA27" s="161">
        <v>314</v>
      </c>
      <c r="AB27" s="161"/>
      <c r="AC27" s="161">
        <v>397</v>
      </c>
      <c r="AD27" s="161"/>
      <c r="AE27" s="31">
        <v>17</v>
      </c>
      <c r="AG27" s="188">
        <v>38</v>
      </c>
      <c r="AH27" s="134"/>
      <c r="AI27" s="188">
        <v>22</v>
      </c>
      <c r="AK27" s="137">
        <v>26</v>
      </c>
      <c r="AM27" s="137">
        <v>7571</v>
      </c>
    </row>
    <row r="28" spans="1:39" x14ac:dyDescent="0.25">
      <c r="A28" s="162" t="s">
        <v>328</v>
      </c>
      <c r="B28" s="134"/>
      <c r="C28" s="2"/>
      <c r="D28" s="85"/>
      <c r="E28" s="18" t="s">
        <v>263</v>
      </c>
      <c r="F28" s="161"/>
      <c r="G28" s="161">
        <v>4</v>
      </c>
      <c r="H28" s="161"/>
      <c r="I28" s="161">
        <v>3395</v>
      </c>
      <c r="J28" s="161"/>
      <c r="K28" s="161">
        <v>8386</v>
      </c>
      <c r="L28" s="161"/>
      <c r="M28" s="161">
        <v>5920</v>
      </c>
      <c r="N28" s="161"/>
      <c r="O28" s="161">
        <v>4801</v>
      </c>
      <c r="P28" s="161"/>
      <c r="Q28" s="161">
        <v>3018</v>
      </c>
      <c r="R28" s="161"/>
      <c r="S28" s="18" t="s">
        <v>263</v>
      </c>
      <c r="T28" s="161"/>
      <c r="U28" s="161">
        <v>3948</v>
      </c>
      <c r="V28" s="161"/>
      <c r="W28" s="161">
        <v>9788</v>
      </c>
      <c r="X28" s="161"/>
      <c r="Y28" s="161">
        <v>9741</v>
      </c>
      <c r="Z28" s="161"/>
      <c r="AA28" s="161">
        <v>9808</v>
      </c>
      <c r="AB28" s="161"/>
      <c r="AC28" s="161">
        <v>17008</v>
      </c>
      <c r="AD28" s="161"/>
      <c r="AE28" s="31">
        <v>31316</v>
      </c>
      <c r="AG28" s="188">
        <v>32115</v>
      </c>
      <c r="AH28" s="134"/>
      <c r="AI28" s="188" t="s">
        <v>225</v>
      </c>
      <c r="AK28" s="34" t="s">
        <v>225</v>
      </c>
      <c r="AM28" s="34" t="s">
        <v>225</v>
      </c>
    </row>
    <row r="29" spans="1:39" x14ac:dyDescent="0.25">
      <c r="A29" s="162" t="s">
        <v>296</v>
      </c>
      <c r="B29" s="2"/>
      <c r="C29" s="2"/>
      <c r="D29" s="85"/>
      <c r="E29" s="161">
        <v>27302</v>
      </c>
      <c r="F29" s="161"/>
      <c r="G29" s="161">
        <v>27746</v>
      </c>
      <c r="H29" s="161"/>
      <c r="I29" s="161">
        <v>51230</v>
      </c>
      <c r="J29" s="161"/>
      <c r="K29" s="161">
        <v>59168</v>
      </c>
      <c r="L29" s="161"/>
      <c r="M29" s="161">
        <v>36734</v>
      </c>
      <c r="N29" s="161"/>
      <c r="O29" s="161">
        <v>56265</v>
      </c>
      <c r="P29" s="161"/>
      <c r="Q29" s="161">
        <v>73454</v>
      </c>
      <c r="R29" s="161"/>
      <c r="S29" s="161">
        <v>57757</v>
      </c>
      <c r="T29" s="161"/>
      <c r="U29" s="161">
        <v>61569</v>
      </c>
      <c r="V29" s="161"/>
      <c r="W29" s="161">
        <v>59296</v>
      </c>
      <c r="X29" s="161"/>
      <c r="Y29" s="161">
        <v>64147</v>
      </c>
      <c r="Z29" s="161"/>
      <c r="AA29" s="161">
        <v>61979</v>
      </c>
      <c r="AB29" s="161"/>
      <c r="AC29" s="161">
        <v>67191</v>
      </c>
      <c r="AD29" s="161"/>
      <c r="AE29" s="31">
        <v>82151</v>
      </c>
      <c r="AG29" s="188" t="s">
        <v>225</v>
      </c>
      <c r="AH29" s="134"/>
      <c r="AI29" s="188" t="s">
        <v>225</v>
      </c>
      <c r="AK29" s="34" t="s">
        <v>225</v>
      </c>
      <c r="AM29" s="34" t="s">
        <v>225</v>
      </c>
    </row>
    <row r="30" spans="1:39" x14ac:dyDescent="0.25">
      <c r="A30" s="162" t="s">
        <v>584</v>
      </c>
      <c r="B30" s="2"/>
      <c r="C30" s="2"/>
      <c r="D30" s="85"/>
      <c r="E30" s="188" t="s">
        <v>225</v>
      </c>
      <c r="F30" s="161"/>
      <c r="G30" s="188" t="s">
        <v>225</v>
      </c>
      <c r="H30" s="161"/>
      <c r="I30" s="188" t="s">
        <v>225</v>
      </c>
      <c r="J30" s="161"/>
      <c r="K30" s="188" t="s">
        <v>225</v>
      </c>
      <c r="L30" s="161"/>
      <c r="M30" s="188" t="s">
        <v>225</v>
      </c>
      <c r="N30" s="161"/>
      <c r="O30" s="188" t="s">
        <v>225</v>
      </c>
      <c r="P30" s="161"/>
      <c r="Q30" s="188" t="s">
        <v>225</v>
      </c>
      <c r="R30" s="161"/>
      <c r="S30" s="188" t="s">
        <v>225</v>
      </c>
      <c r="T30" s="161"/>
      <c r="U30" s="188" t="s">
        <v>225</v>
      </c>
      <c r="V30" s="161"/>
      <c r="W30" s="188" t="s">
        <v>225</v>
      </c>
      <c r="X30" s="161"/>
      <c r="Y30" s="188" t="s">
        <v>225</v>
      </c>
      <c r="Z30" s="161"/>
      <c r="AA30" s="188" t="s">
        <v>225</v>
      </c>
      <c r="AB30" s="161"/>
      <c r="AC30" s="188" t="s">
        <v>225</v>
      </c>
      <c r="AD30" s="161"/>
      <c r="AE30" s="188" t="s">
        <v>225</v>
      </c>
      <c r="AG30" s="188" t="s">
        <v>225</v>
      </c>
      <c r="AH30" s="134"/>
      <c r="AI30" s="188" t="s">
        <v>225</v>
      </c>
      <c r="AK30" s="137">
        <v>37025</v>
      </c>
      <c r="AM30" s="137">
        <v>33644</v>
      </c>
    </row>
    <row r="31" spans="1:39" x14ac:dyDescent="0.25">
      <c r="A31" s="162" t="s">
        <v>283</v>
      </c>
      <c r="B31" s="2"/>
      <c r="C31" s="2"/>
      <c r="D31" s="85"/>
      <c r="E31" s="161">
        <v>39469</v>
      </c>
      <c r="F31" s="161"/>
      <c r="G31" s="161">
        <v>42408</v>
      </c>
      <c r="H31" s="161"/>
      <c r="I31" s="161">
        <v>43205</v>
      </c>
      <c r="J31" s="161"/>
      <c r="K31" s="161">
        <v>57434</v>
      </c>
      <c r="L31" s="161"/>
      <c r="M31" s="161">
        <v>59324</v>
      </c>
      <c r="N31" s="161"/>
      <c r="O31" s="161">
        <v>60723</v>
      </c>
      <c r="P31" s="161"/>
      <c r="Q31" s="161">
        <v>69793</v>
      </c>
      <c r="R31" s="161"/>
      <c r="S31" s="161">
        <v>82467</v>
      </c>
      <c r="T31" s="161"/>
      <c r="U31" s="161">
        <v>110406</v>
      </c>
      <c r="V31" s="161"/>
      <c r="W31" s="161">
        <v>121548</v>
      </c>
      <c r="X31" s="161"/>
      <c r="Y31" s="161">
        <v>121243</v>
      </c>
      <c r="Z31" s="161"/>
      <c r="AA31" s="161">
        <v>156561</v>
      </c>
      <c r="AB31" s="161"/>
      <c r="AC31" s="161">
        <v>199117</v>
      </c>
      <c r="AD31" s="161"/>
      <c r="AE31" s="31">
        <v>202439</v>
      </c>
      <c r="AG31" s="188">
        <v>201655</v>
      </c>
      <c r="AH31" s="134"/>
      <c r="AI31" s="188">
        <v>14626</v>
      </c>
      <c r="AK31" s="137">
        <v>61329</v>
      </c>
      <c r="AM31" s="137">
        <v>141875</v>
      </c>
    </row>
    <row r="32" spans="1:39" x14ac:dyDescent="0.25">
      <c r="A32" s="162" t="s">
        <v>288</v>
      </c>
      <c r="B32" s="2"/>
      <c r="C32" s="2"/>
      <c r="D32" s="85"/>
      <c r="E32" s="161">
        <v>70105</v>
      </c>
      <c r="F32" s="161"/>
      <c r="G32" s="161">
        <v>80053</v>
      </c>
      <c r="H32" s="161"/>
      <c r="I32" s="161">
        <v>101492</v>
      </c>
      <c r="J32" s="161"/>
      <c r="K32" s="161">
        <v>110425</v>
      </c>
      <c r="L32" s="161"/>
      <c r="M32" s="161">
        <v>130221</v>
      </c>
      <c r="N32" s="161"/>
      <c r="O32" s="161">
        <v>120648</v>
      </c>
      <c r="P32" s="161"/>
      <c r="Q32" s="161">
        <v>115248</v>
      </c>
      <c r="R32" s="161"/>
      <c r="S32" s="161">
        <v>97921</v>
      </c>
      <c r="T32" s="161"/>
      <c r="U32" s="161">
        <v>103362</v>
      </c>
      <c r="V32" s="161"/>
      <c r="W32" s="161">
        <v>89815</v>
      </c>
      <c r="X32" s="161"/>
      <c r="Y32" s="161">
        <v>108177</v>
      </c>
      <c r="Z32" s="161"/>
      <c r="AA32" s="161">
        <v>116978</v>
      </c>
      <c r="AB32" s="161"/>
      <c r="AC32" s="161">
        <v>135057</v>
      </c>
      <c r="AD32" s="161"/>
      <c r="AE32" s="31">
        <v>165616</v>
      </c>
      <c r="AG32" s="188" t="s">
        <v>225</v>
      </c>
      <c r="AH32" s="134"/>
      <c r="AI32" s="188" t="s">
        <v>225</v>
      </c>
      <c r="AK32" s="188" t="s">
        <v>225</v>
      </c>
      <c r="AM32" s="137">
        <v>143062</v>
      </c>
    </row>
    <row r="33" spans="1:39" x14ac:dyDescent="0.25">
      <c r="A33" s="162" t="s">
        <v>603</v>
      </c>
      <c r="B33" s="2"/>
      <c r="C33" s="2"/>
      <c r="D33" s="85"/>
      <c r="E33" s="161"/>
      <c r="F33" s="161"/>
      <c r="G33" s="161"/>
      <c r="H33" s="161"/>
      <c r="I33" s="161"/>
      <c r="J33" s="161"/>
      <c r="K33" s="161"/>
      <c r="L33" s="161"/>
      <c r="M33" s="161"/>
      <c r="N33" s="161"/>
      <c r="O33" s="161">
        <v>1908</v>
      </c>
      <c r="P33" s="161"/>
      <c r="Q33" s="18" t="s">
        <v>263</v>
      </c>
      <c r="R33" s="161"/>
      <c r="S33" s="161">
        <v>107</v>
      </c>
      <c r="T33" s="161"/>
      <c r="U33" s="161">
        <v>4</v>
      </c>
      <c r="V33" s="161"/>
      <c r="W33" s="161">
        <v>9</v>
      </c>
      <c r="X33" s="161"/>
      <c r="Y33" s="17" t="s">
        <v>263</v>
      </c>
      <c r="Z33" s="161"/>
      <c r="AA33" s="161">
        <v>9672</v>
      </c>
      <c r="AB33" s="161"/>
      <c r="AC33" s="161">
        <v>15864</v>
      </c>
      <c r="AD33" s="161"/>
      <c r="AE33" s="31">
        <v>11677</v>
      </c>
      <c r="AG33" s="188">
        <v>6940</v>
      </c>
      <c r="AH33" s="134"/>
      <c r="AI33" s="188">
        <v>1257</v>
      </c>
      <c r="AK33" s="188">
        <v>5669</v>
      </c>
      <c r="AM33" s="137">
        <v>10756</v>
      </c>
    </row>
    <row r="34" spans="1:39" x14ac:dyDescent="0.25">
      <c r="A34" s="162" t="s">
        <v>291</v>
      </c>
      <c r="B34" s="2"/>
      <c r="C34" s="2"/>
      <c r="D34" s="85"/>
      <c r="E34" s="161">
        <v>12860</v>
      </c>
      <c r="F34" s="161"/>
      <c r="G34" s="161">
        <v>30174</v>
      </c>
      <c r="H34" s="161"/>
      <c r="I34" s="161">
        <v>27050</v>
      </c>
      <c r="J34" s="161"/>
      <c r="K34" s="161">
        <v>24891</v>
      </c>
      <c r="L34" s="161"/>
      <c r="M34" s="161">
        <v>9815</v>
      </c>
      <c r="N34" s="161"/>
      <c r="O34" s="161">
        <v>6926</v>
      </c>
      <c r="P34" s="161"/>
      <c r="Q34" s="161">
        <v>38011</v>
      </c>
      <c r="R34" s="161"/>
      <c r="S34" s="161">
        <v>19469</v>
      </c>
      <c r="T34" s="161"/>
      <c r="U34" s="161">
        <v>24195</v>
      </c>
      <c r="V34" s="161"/>
      <c r="W34" s="161">
        <v>32725</v>
      </c>
      <c r="X34" s="161"/>
      <c r="Y34" s="161">
        <v>52942</v>
      </c>
      <c r="Z34" s="161"/>
      <c r="AA34" s="161">
        <v>85989</v>
      </c>
      <c r="AB34" s="161"/>
      <c r="AC34" s="161">
        <v>87996</v>
      </c>
      <c r="AD34" s="161"/>
      <c r="AE34" s="31">
        <v>98794</v>
      </c>
      <c r="AG34" s="188">
        <v>85060</v>
      </c>
      <c r="AH34" s="134"/>
      <c r="AI34" s="188" t="s">
        <v>225</v>
      </c>
      <c r="AK34" s="137">
        <v>29717</v>
      </c>
      <c r="AM34" s="137">
        <v>86466</v>
      </c>
    </row>
    <row r="35" spans="1:39" x14ac:dyDescent="0.25">
      <c r="A35" s="162" t="s">
        <v>600</v>
      </c>
      <c r="B35" s="2"/>
      <c r="C35" s="2"/>
      <c r="D35" s="85"/>
      <c r="E35" s="161"/>
      <c r="F35" s="161"/>
      <c r="G35" s="161"/>
      <c r="H35" s="161"/>
      <c r="I35" s="161"/>
      <c r="J35" s="161"/>
      <c r="K35" s="161"/>
      <c r="L35" s="161"/>
      <c r="M35" s="161"/>
      <c r="N35" s="161"/>
      <c r="O35" s="161">
        <v>22</v>
      </c>
      <c r="P35" s="161"/>
      <c r="Q35" s="161">
        <v>245</v>
      </c>
      <c r="R35" s="161"/>
      <c r="S35" s="161">
        <v>34</v>
      </c>
      <c r="T35" s="161"/>
      <c r="U35" s="161">
        <v>114</v>
      </c>
      <c r="V35" s="161"/>
      <c r="W35" s="161">
        <v>6308</v>
      </c>
      <c r="X35" s="161"/>
      <c r="Y35" s="161">
        <v>11569</v>
      </c>
      <c r="Z35" s="161"/>
      <c r="AA35" s="161">
        <v>16793</v>
      </c>
      <c r="AB35" s="161"/>
      <c r="AC35" s="161">
        <v>16748</v>
      </c>
      <c r="AD35" s="161"/>
      <c r="AE35" s="31">
        <v>13212</v>
      </c>
      <c r="AG35" s="188">
        <v>1344</v>
      </c>
      <c r="AH35" s="134"/>
      <c r="AI35" s="188">
        <v>4719</v>
      </c>
      <c r="AK35" s="137">
        <v>5314</v>
      </c>
      <c r="AM35" s="137">
        <v>9583</v>
      </c>
    </row>
    <row r="36" spans="1:39" x14ac:dyDescent="0.25">
      <c r="A36" s="162" t="s">
        <v>292</v>
      </c>
      <c r="B36" s="2"/>
      <c r="C36" s="2"/>
      <c r="D36" s="85"/>
      <c r="E36" s="161">
        <v>13</v>
      </c>
      <c r="F36" s="161"/>
      <c r="G36" s="161">
        <v>93</v>
      </c>
      <c r="H36" s="161"/>
      <c r="I36" s="18" t="s">
        <v>263</v>
      </c>
      <c r="J36" s="161"/>
      <c r="K36" s="18" t="s">
        <v>263</v>
      </c>
      <c r="L36" s="161"/>
      <c r="M36" s="161">
        <v>14</v>
      </c>
      <c r="N36" s="161"/>
      <c r="O36" s="161">
        <v>49</v>
      </c>
      <c r="P36" s="161"/>
      <c r="Q36" s="161">
        <v>4</v>
      </c>
      <c r="R36" s="161"/>
      <c r="S36" s="161">
        <v>3178</v>
      </c>
      <c r="T36" s="161"/>
      <c r="U36" s="161">
        <v>45923</v>
      </c>
      <c r="V36" s="161"/>
      <c r="W36" s="161">
        <v>70280</v>
      </c>
      <c r="X36" s="161"/>
      <c r="Y36" s="161">
        <v>85441</v>
      </c>
      <c r="Z36" s="161"/>
      <c r="AA36" s="161">
        <v>79137</v>
      </c>
      <c r="AB36" s="161"/>
      <c r="AC36" s="161">
        <v>95315</v>
      </c>
      <c r="AD36" s="161"/>
      <c r="AE36" s="31">
        <v>108858</v>
      </c>
      <c r="AG36" s="188" t="s">
        <v>225</v>
      </c>
      <c r="AH36" s="134"/>
      <c r="AI36" s="188" t="s">
        <v>225</v>
      </c>
      <c r="AK36" s="34" t="s">
        <v>225</v>
      </c>
      <c r="AM36" s="137">
        <v>85622</v>
      </c>
    </row>
    <row r="37" spans="1:39" x14ac:dyDescent="0.25">
      <c r="A37" s="162" t="s">
        <v>106</v>
      </c>
      <c r="B37" s="2"/>
      <c r="C37" s="2"/>
      <c r="D37" s="85"/>
      <c r="E37" s="161">
        <v>19115</v>
      </c>
      <c r="F37" s="161"/>
      <c r="G37" s="161">
        <v>13836</v>
      </c>
      <c r="H37" s="161"/>
      <c r="I37" s="161">
        <v>21264</v>
      </c>
      <c r="J37" s="161"/>
      <c r="K37" s="161">
        <v>27613</v>
      </c>
      <c r="L37" s="161"/>
      <c r="M37" s="161">
        <v>27314</v>
      </c>
      <c r="N37" s="161"/>
      <c r="O37" s="161">
        <v>31563</v>
      </c>
      <c r="P37" s="161"/>
      <c r="Q37" s="161">
        <v>35140</v>
      </c>
      <c r="R37" s="161"/>
      <c r="S37" s="161">
        <v>36579</v>
      </c>
      <c r="T37" s="161"/>
      <c r="U37" s="161">
        <v>41019</v>
      </c>
      <c r="V37" s="161"/>
      <c r="W37" s="161">
        <v>40242</v>
      </c>
      <c r="X37" s="161"/>
      <c r="Y37" s="161">
        <v>44479</v>
      </c>
      <c r="Z37" s="161"/>
      <c r="AA37" s="161">
        <v>37557</v>
      </c>
      <c r="AB37" s="161"/>
      <c r="AC37" s="161">
        <v>46196</v>
      </c>
      <c r="AD37" s="161"/>
      <c r="AE37" s="31">
        <v>49414</v>
      </c>
      <c r="AG37" s="188" t="s">
        <v>225</v>
      </c>
      <c r="AH37" s="134"/>
      <c r="AI37" s="188" t="s">
        <v>225</v>
      </c>
      <c r="AK37" s="34" t="s">
        <v>225</v>
      </c>
      <c r="AM37" s="137">
        <v>4149</v>
      </c>
    </row>
    <row r="38" spans="1:39" x14ac:dyDescent="0.25">
      <c r="A38" s="162" t="s">
        <v>491</v>
      </c>
      <c r="B38" s="2"/>
      <c r="C38" s="2"/>
      <c r="D38" s="85"/>
      <c r="E38" s="161">
        <v>9795</v>
      </c>
      <c r="F38" s="161"/>
      <c r="G38" s="161">
        <v>11170</v>
      </c>
      <c r="H38" s="161"/>
      <c r="I38" s="161">
        <v>13068</v>
      </c>
      <c r="J38" s="161"/>
      <c r="K38" s="161">
        <v>9974</v>
      </c>
      <c r="L38" s="161"/>
      <c r="M38" s="161">
        <v>9804</v>
      </c>
      <c r="N38" s="161"/>
      <c r="O38" s="161">
        <v>11242</v>
      </c>
      <c r="P38" s="161"/>
      <c r="Q38" s="161">
        <v>22667</v>
      </c>
      <c r="R38" s="161"/>
      <c r="S38" s="161">
        <v>9080</v>
      </c>
      <c r="T38" s="161"/>
      <c r="U38" s="161">
        <v>19783</v>
      </c>
      <c r="V38" s="161"/>
      <c r="W38" s="161">
        <v>25949</v>
      </c>
      <c r="X38" s="161"/>
      <c r="Y38" s="161">
        <v>20301</v>
      </c>
      <c r="Z38" s="161"/>
      <c r="AA38" s="161">
        <v>19109</v>
      </c>
      <c r="AB38" s="161"/>
      <c r="AC38" s="161">
        <v>25978</v>
      </c>
      <c r="AD38" s="161"/>
      <c r="AE38" s="31">
        <v>32531</v>
      </c>
      <c r="AG38" s="188">
        <v>19723</v>
      </c>
      <c r="AH38" s="134"/>
      <c r="AI38" s="188">
        <v>4799</v>
      </c>
      <c r="AK38" s="34" t="s">
        <v>225</v>
      </c>
      <c r="AM38" s="188" t="s">
        <v>225</v>
      </c>
    </row>
    <row r="39" spans="1:39" x14ac:dyDescent="0.25">
      <c r="A39" s="162" t="s">
        <v>601</v>
      </c>
      <c r="B39" s="2"/>
      <c r="C39" s="2"/>
      <c r="D39" s="85"/>
      <c r="E39" s="161"/>
      <c r="F39" s="161"/>
      <c r="G39" s="161"/>
      <c r="H39" s="161"/>
      <c r="I39" s="161"/>
      <c r="J39" s="161"/>
      <c r="K39" s="161"/>
      <c r="L39" s="161"/>
      <c r="M39" s="161"/>
      <c r="N39" s="161"/>
      <c r="O39" s="161">
        <v>3381</v>
      </c>
      <c r="P39" s="161"/>
      <c r="Q39" s="161">
        <v>4869</v>
      </c>
      <c r="R39" s="161"/>
      <c r="S39" s="161">
        <v>10959</v>
      </c>
      <c r="T39" s="161"/>
      <c r="U39" s="161">
        <v>14173</v>
      </c>
      <c r="V39" s="161"/>
      <c r="W39" s="161">
        <v>13032</v>
      </c>
      <c r="X39" s="161"/>
      <c r="Y39" s="161">
        <v>15408</v>
      </c>
      <c r="Z39" s="161"/>
      <c r="AA39" s="161">
        <v>15197</v>
      </c>
      <c r="AB39" s="161"/>
      <c r="AC39" s="161">
        <v>10529</v>
      </c>
      <c r="AD39" s="161"/>
      <c r="AE39" s="31">
        <v>9868</v>
      </c>
      <c r="AG39" s="188">
        <v>11368</v>
      </c>
      <c r="AH39" s="134"/>
      <c r="AI39" s="188">
        <v>9017</v>
      </c>
      <c r="AK39" s="34">
        <v>594</v>
      </c>
      <c r="AM39" s="34" t="s">
        <v>225</v>
      </c>
    </row>
    <row r="40" spans="1:39" x14ac:dyDescent="0.25">
      <c r="A40" s="162" t="s">
        <v>274</v>
      </c>
      <c r="B40" s="2"/>
      <c r="C40" s="2"/>
      <c r="D40" s="85"/>
      <c r="E40" s="161">
        <v>432172</v>
      </c>
      <c r="F40" s="161"/>
      <c r="G40" s="161">
        <v>444414</v>
      </c>
      <c r="H40" s="161"/>
      <c r="I40" s="161">
        <v>477799</v>
      </c>
      <c r="J40" s="161"/>
      <c r="K40" s="161">
        <v>502500</v>
      </c>
      <c r="L40" s="161"/>
      <c r="M40" s="161">
        <v>452789</v>
      </c>
      <c r="N40" s="161"/>
      <c r="O40" s="161">
        <v>460378</v>
      </c>
      <c r="P40" s="161"/>
      <c r="Q40" s="161">
        <v>496937</v>
      </c>
      <c r="R40" s="161"/>
      <c r="S40" s="161">
        <v>533845</v>
      </c>
      <c r="T40" s="161"/>
      <c r="U40" s="161">
        <v>541556</v>
      </c>
      <c r="V40" s="161"/>
      <c r="W40" s="161">
        <v>545457</v>
      </c>
      <c r="X40" s="161"/>
      <c r="Y40" s="161">
        <v>577977</v>
      </c>
      <c r="Z40" s="161"/>
      <c r="AA40" s="161">
        <v>617357</v>
      </c>
      <c r="AB40" s="161"/>
      <c r="AC40" s="161">
        <v>707286</v>
      </c>
      <c r="AD40" s="161"/>
      <c r="AE40" s="31">
        <v>720692</v>
      </c>
      <c r="AG40" s="188">
        <v>723876</v>
      </c>
      <c r="AH40" s="134"/>
      <c r="AI40" s="188" t="s">
        <v>225</v>
      </c>
      <c r="AK40" s="34" t="s">
        <v>225</v>
      </c>
      <c r="AM40" s="137">
        <v>516406</v>
      </c>
    </row>
    <row r="41" spans="1:39" x14ac:dyDescent="0.25">
      <c r="A41" s="162" t="s">
        <v>273</v>
      </c>
      <c r="B41" s="2"/>
      <c r="C41" s="2"/>
      <c r="D41" s="85"/>
      <c r="E41" s="161">
        <v>534813</v>
      </c>
      <c r="F41" s="161"/>
      <c r="G41" s="161">
        <v>609823</v>
      </c>
      <c r="H41" s="161"/>
      <c r="I41" s="161">
        <v>610932</v>
      </c>
      <c r="J41" s="161"/>
      <c r="K41" s="161">
        <v>628001</v>
      </c>
      <c r="L41" s="161"/>
      <c r="M41" s="161">
        <v>569153</v>
      </c>
      <c r="N41" s="161"/>
      <c r="O41" s="161">
        <v>612946</v>
      </c>
      <c r="P41" s="161"/>
      <c r="Q41" s="161">
        <v>707675</v>
      </c>
      <c r="R41" s="161"/>
      <c r="S41" s="161">
        <v>717524</v>
      </c>
      <c r="T41" s="161"/>
      <c r="U41" s="161">
        <v>736603</v>
      </c>
      <c r="V41" s="161"/>
      <c r="W41" s="161">
        <v>826293</v>
      </c>
      <c r="X41" s="161"/>
      <c r="Y41" s="161">
        <v>818120</v>
      </c>
      <c r="Z41" s="161"/>
      <c r="AA41" s="161">
        <v>855948</v>
      </c>
      <c r="AB41" s="161"/>
      <c r="AC41" s="161">
        <v>877638</v>
      </c>
      <c r="AD41" s="161"/>
      <c r="AE41" s="31">
        <v>890344</v>
      </c>
      <c r="AG41" s="188">
        <v>868719</v>
      </c>
      <c r="AH41" s="134"/>
      <c r="AI41" s="188" t="s">
        <v>225</v>
      </c>
      <c r="AK41" s="34" t="s">
        <v>225</v>
      </c>
      <c r="AM41" s="137">
        <v>545364</v>
      </c>
    </row>
    <row r="42" spans="1:39" x14ac:dyDescent="0.25">
      <c r="A42" s="162" t="s">
        <v>275</v>
      </c>
      <c r="B42" s="2"/>
      <c r="C42" s="2"/>
      <c r="D42" s="85"/>
      <c r="E42" s="161">
        <v>91756</v>
      </c>
      <c r="F42" s="161"/>
      <c r="G42" s="161">
        <v>169712</v>
      </c>
      <c r="H42" s="161"/>
      <c r="I42" s="161">
        <v>242633</v>
      </c>
      <c r="J42" s="161"/>
      <c r="K42" s="161">
        <v>274805</v>
      </c>
      <c r="L42" s="161"/>
      <c r="M42" s="161">
        <v>279999</v>
      </c>
      <c r="N42" s="161"/>
      <c r="O42" s="161">
        <v>255554</v>
      </c>
      <c r="P42" s="161"/>
      <c r="Q42" s="161">
        <v>289322</v>
      </c>
      <c r="R42" s="161"/>
      <c r="S42" s="161">
        <v>323136</v>
      </c>
      <c r="T42" s="161"/>
      <c r="U42" s="161">
        <v>359300</v>
      </c>
      <c r="V42" s="161"/>
      <c r="W42" s="161">
        <v>394833</v>
      </c>
      <c r="X42" s="161"/>
      <c r="Y42" s="161">
        <v>471253</v>
      </c>
      <c r="Z42" s="161"/>
      <c r="AA42" s="161">
        <v>577129</v>
      </c>
      <c r="AB42" s="161"/>
      <c r="AC42" s="161">
        <v>667201</v>
      </c>
      <c r="AD42" s="161"/>
      <c r="AE42" s="31">
        <v>778921</v>
      </c>
      <c r="AG42" s="188">
        <v>733652</v>
      </c>
      <c r="AH42" s="134"/>
      <c r="AI42" s="188">
        <v>196748</v>
      </c>
      <c r="AK42" s="137">
        <v>264255</v>
      </c>
      <c r="AM42" s="137">
        <v>613261</v>
      </c>
    </row>
    <row r="43" spans="1:39" x14ac:dyDescent="0.25">
      <c r="A43" s="162" t="s">
        <v>63</v>
      </c>
      <c r="B43" s="2"/>
      <c r="C43" s="2"/>
      <c r="D43" s="85"/>
      <c r="E43" s="161">
        <v>52281</v>
      </c>
      <c r="F43" s="161"/>
      <c r="G43" s="161">
        <v>68250</v>
      </c>
      <c r="H43" s="161"/>
      <c r="I43" s="161">
        <v>71469</v>
      </c>
      <c r="J43" s="161"/>
      <c r="K43" s="161">
        <v>80434</v>
      </c>
      <c r="L43" s="161"/>
      <c r="M43" s="161">
        <v>63520</v>
      </c>
      <c r="N43" s="161"/>
      <c r="O43" s="161">
        <v>71835</v>
      </c>
      <c r="P43" s="161"/>
      <c r="Q43" s="161">
        <v>65358</v>
      </c>
      <c r="R43" s="161"/>
      <c r="S43" s="161">
        <v>69321</v>
      </c>
      <c r="T43" s="161"/>
      <c r="U43" s="161">
        <v>76496</v>
      </c>
      <c r="V43" s="161"/>
      <c r="W43" s="161">
        <v>90965</v>
      </c>
      <c r="X43" s="161"/>
      <c r="Y43" s="161">
        <v>99779</v>
      </c>
      <c r="Z43" s="161"/>
      <c r="AA43" s="161">
        <v>92693</v>
      </c>
      <c r="AB43" s="161"/>
      <c r="AC43" s="161">
        <v>122115</v>
      </c>
      <c r="AD43" s="161"/>
      <c r="AE43" s="31">
        <v>154926</v>
      </c>
      <c r="AG43" s="188">
        <v>160614</v>
      </c>
      <c r="AH43" s="134"/>
      <c r="AI43" s="188">
        <v>37448</v>
      </c>
      <c r="AK43" s="137">
        <v>52952</v>
      </c>
      <c r="AM43" s="137">
        <v>102435</v>
      </c>
    </row>
    <row r="44" spans="1:39" x14ac:dyDescent="0.25">
      <c r="A44" s="162" t="s">
        <v>96</v>
      </c>
      <c r="B44" s="2"/>
      <c r="C44" s="2"/>
      <c r="D44" s="85"/>
      <c r="E44" s="18" t="s">
        <v>263</v>
      </c>
      <c r="F44" s="161"/>
      <c r="G44" s="18" t="s">
        <v>263</v>
      </c>
      <c r="H44" s="161"/>
      <c r="I44" s="161">
        <v>1077</v>
      </c>
      <c r="J44" s="161"/>
      <c r="K44" s="161">
        <v>19981</v>
      </c>
      <c r="L44" s="161"/>
      <c r="M44" s="161">
        <v>20792</v>
      </c>
      <c r="N44" s="161"/>
      <c r="O44" s="161">
        <v>56408</v>
      </c>
      <c r="P44" s="161"/>
      <c r="Q44" s="161">
        <v>72809</v>
      </c>
      <c r="R44" s="161"/>
      <c r="S44" s="161">
        <v>78785</v>
      </c>
      <c r="T44" s="161"/>
      <c r="U44" s="161">
        <v>73756</v>
      </c>
      <c r="V44" s="161"/>
      <c r="W44" s="161">
        <v>57386</v>
      </c>
      <c r="X44" s="161"/>
      <c r="Y44" s="161">
        <v>93348</v>
      </c>
      <c r="Z44" s="161"/>
      <c r="AA44" s="161">
        <v>110950</v>
      </c>
      <c r="AB44" s="161"/>
      <c r="AC44" s="161">
        <v>129018</v>
      </c>
      <c r="AD44" s="161"/>
      <c r="AE44" s="31">
        <v>140651</v>
      </c>
      <c r="AG44" s="188">
        <v>175016</v>
      </c>
      <c r="AH44" s="134"/>
      <c r="AI44" s="188" t="s">
        <v>225</v>
      </c>
      <c r="AK44" s="34" t="s">
        <v>225</v>
      </c>
      <c r="AM44" s="34" t="s">
        <v>225</v>
      </c>
    </row>
    <row r="45" spans="1:39" x14ac:dyDescent="0.25">
      <c r="A45" s="162" t="s">
        <v>293</v>
      </c>
      <c r="B45" s="2"/>
      <c r="C45" s="2"/>
      <c r="D45" s="85"/>
      <c r="E45" s="161">
        <v>4827</v>
      </c>
      <c r="F45" s="161"/>
      <c r="G45" s="161">
        <v>42</v>
      </c>
      <c r="H45" s="161"/>
      <c r="I45" s="161">
        <v>597</v>
      </c>
      <c r="J45" s="161"/>
      <c r="K45" s="161">
        <v>207</v>
      </c>
      <c r="L45" s="161"/>
      <c r="M45" s="161">
        <v>148</v>
      </c>
      <c r="N45" s="161"/>
      <c r="O45" s="161">
        <v>1768</v>
      </c>
      <c r="P45" s="161"/>
      <c r="Q45" s="161">
        <v>94</v>
      </c>
      <c r="R45" s="161"/>
      <c r="S45" s="161">
        <v>8</v>
      </c>
      <c r="T45" s="161"/>
      <c r="U45" s="161">
        <v>168</v>
      </c>
      <c r="V45" s="161"/>
      <c r="W45" s="161">
        <v>18100</v>
      </c>
      <c r="X45" s="161"/>
      <c r="Y45" s="161">
        <v>49404</v>
      </c>
      <c r="Z45" s="161"/>
      <c r="AA45" s="161">
        <v>76619</v>
      </c>
      <c r="AB45" s="161"/>
      <c r="AC45" s="161">
        <v>91820</v>
      </c>
      <c r="AD45" s="161"/>
      <c r="AE45" s="31">
        <v>101040</v>
      </c>
      <c r="AG45" s="188">
        <v>94763</v>
      </c>
      <c r="AH45" s="134"/>
      <c r="AI45" s="188" t="s">
        <v>225</v>
      </c>
      <c r="AK45" s="34" t="s">
        <v>225</v>
      </c>
      <c r="AM45" s="137">
        <v>79032</v>
      </c>
    </row>
    <row r="46" spans="1:39" x14ac:dyDescent="0.25">
      <c r="A46" s="162" t="s">
        <v>290</v>
      </c>
      <c r="B46" s="2"/>
      <c r="C46" s="2"/>
      <c r="D46" s="85"/>
      <c r="E46" s="161">
        <v>82047</v>
      </c>
      <c r="F46" s="161"/>
      <c r="G46" s="161">
        <v>90398</v>
      </c>
      <c r="H46" s="161"/>
      <c r="I46" s="161">
        <v>87170</v>
      </c>
      <c r="J46" s="161"/>
      <c r="K46" s="161">
        <v>91725</v>
      </c>
      <c r="L46" s="161"/>
      <c r="M46" s="161">
        <v>77330</v>
      </c>
      <c r="N46" s="161"/>
      <c r="O46" s="161">
        <v>93541</v>
      </c>
      <c r="P46" s="161"/>
      <c r="Q46" s="161">
        <v>101727</v>
      </c>
      <c r="R46" s="161"/>
      <c r="S46" s="161">
        <v>118105</v>
      </c>
      <c r="T46" s="161"/>
      <c r="U46" s="161">
        <v>131563</v>
      </c>
      <c r="V46" s="161"/>
      <c r="W46" s="161">
        <v>136206</v>
      </c>
      <c r="X46" s="161"/>
      <c r="Y46" s="161">
        <v>114364</v>
      </c>
      <c r="Z46" s="161"/>
      <c r="AA46" s="161">
        <v>98207</v>
      </c>
      <c r="AB46" s="161"/>
      <c r="AC46" s="161">
        <v>132951</v>
      </c>
      <c r="AD46" s="161"/>
      <c r="AE46" s="31">
        <v>145455</v>
      </c>
      <c r="AG46" s="188">
        <v>147168</v>
      </c>
      <c r="AH46" s="134"/>
      <c r="AI46" s="188">
        <v>27550</v>
      </c>
      <c r="AK46" s="34" t="s">
        <v>225</v>
      </c>
      <c r="AM46" s="34" t="s">
        <v>225</v>
      </c>
    </row>
    <row r="47" spans="1:39" x14ac:dyDescent="0.25">
      <c r="A47" s="162" t="s">
        <v>279</v>
      </c>
      <c r="B47" s="2"/>
      <c r="C47" s="2"/>
      <c r="D47" s="85"/>
      <c r="E47" s="161">
        <v>143360</v>
      </c>
      <c r="F47" s="161"/>
      <c r="G47" s="161">
        <v>149679</v>
      </c>
      <c r="H47" s="161"/>
      <c r="I47" s="161">
        <v>169421</v>
      </c>
      <c r="J47" s="161"/>
      <c r="K47" s="161">
        <v>188090</v>
      </c>
      <c r="L47" s="161"/>
      <c r="M47" s="161">
        <v>216902</v>
      </c>
      <c r="N47" s="161"/>
      <c r="O47" s="161">
        <v>213406</v>
      </c>
      <c r="P47" s="161"/>
      <c r="Q47" s="161">
        <v>256761</v>
      </c>
      <c r="R47" s="161"/>
      <c r="S47" s="161">
        <v>264343</v>
      </c>
      <c r="T47" s="161"/>
      <c r="U47" s="161">
        <v>255247</v>
      </c>
      <c r="V47" s="161"/>
      <c r="W47" s="161">
        <v>287568</v>
      </c>
      <c r="X47" s="161"/>
      <c r="Y47" s="161">
        <v>302490</v>
      </c>
      <c r="Z47" s="161"/>
      <c r="AA47" s="161">
        <v>298518</v>
      </c>
      <c r="AB47" s="161"/>
      <c r="AC47" s="161">
        <v>306684</v>
      </c>
      <c r="AD47" s="161"/>
      <c r="AE47" s="31">
        <v>315352</v>
      </c>
      <c r="AG47" s="188">
        <v>304761</v>
      </c>
      <c r="AH47" s="134"/>
      <c r="AI47" s="188" t="s">
        <v>225</v>
      </c>
      <c r="AK47" s="34" t="s">
        <v>225</v>
      </c>
      <c r="AM47" s="137">
        <v>258455</v>
      </c>
    </row>
    <row r="48" spans="1:39" x14ac:dyDescent="0.25">
      <c r="A48" s="162" t="s">
        <v>286</v>
      </c>
      <c r="B48" s="2"/>
      <c r="C48" s="2"/>
      <c r="D48" s="85"/>
      <c r="E48" s="161">
        <v>20231</v>
      </c>
      <c r="F48" s="161"/>
      <c r="G48" s="161">
        <v>22181</v>
      </c>
      <c r="H48" s="161"/>
      <c r="I48" s="161">
        <v>25478</v>
      </c>
      <c r="J48" s="161"/>
      <c r="K48" s="161">
        <v>27043</v>
      </c>
      <c r="L48" s="161"/>
      <c r="M48" s="161">
        <v>22251</v>
      </c>
      <c r="N48" s="161"/>
      <c r="O48" s="161">
        <v>23590</v>
      </c>
      <c r="P48" s="161"/>
      <c r="Q48" s="161">
        <v>75760</v>
      </c>
      <c r="R48" s="161"/>
      <c r="S48" s="161">
        <v>99492</v>
      </c>
      <c r="T48" s="161"/>
      <c r="U48" s="161">
        <v>109418</v>
      </c>
      <c r="V48" s="161"/>
      <c r="W48" s="161">
        <v>109426</v>
      </c>
      <c r="X48" s="161"/>
      <c r="Y48" s="161">
        <v>119962</v>
      </c>
      <c r="Z48" s="161"/>
      <c r="AA48" s="161">
        <v>119538</v>
      </c>
      <c r="AB48" s="161"/>
      <c r="AC48" s="161">
        <v>146816</v>
      </c>
      <c r="AD48" s="161"/>
      <c r="AE48" s="31">
        <v>174166</v>
      </c>
      <c r="AG48" s="188">
        <v>165546</v>
      </c>
      <c r="AH48" s="134"/>
      <c r="AI48" s="188">
        <v>63430</v>
      </c>
      <c r="AK48" s="34" t="s">
        <v>225</v>
      </c>
      <c r="AM48" s="137">
        <v>136955</v>
      </c>
    </row>
    <row r="49" spans="1:51" x14ac:dyDescent="0.25">
      <c r="A49" s="162" t="s">
        <v>602</v>
      </c>
      <c r="B49" s="2"/>
      <c r="C49" s="2"/>
      <c r="D49" s="85"/>
      <c r="E49" s="161"/>
      <c r="F49" s="161"/>
      <c r="G49" s="161"/>
      <c r="H49" s="161"/>
      <c r="I49" s="161"/>
      <c r="J49" s="161"/>
      <c r="K49" s="161"/>
      <c r="L49" s="161"/>
      <c r="M49" s="161"/>
      <c r="N49" s="161"/>
      <c r="O49" s="161">
        <v>18840</v>
      </c>
      <c r="P49" s="161"/>
      <c r="Q49" s="161">
        <v>2785</v>
      </c>
      <c r="R49" s="161"/>
      <c r="S49" s="161">
        <v>566</v>
      </c>
      <c r="T49" s="161"/>
      <c r="U49" s="161">
        <v>234</v>
      </c>
      <c r="V49" s="161"/>
      <c r="W49" s="161">
        <v>95</v>
      </c>
      <c r="X49" s="161"/>
      <c r="Y49" s="161">
        <v>352</v>
      </c>
      <c r="Z49" s="161"/>
      <c r="AA49" s="161">
        <v>150</v>
      </c>
      <c r="AB49" s="161"/>
      <c r="AC49" s="161">
        <v>134</v>
      </c>
      <c r="AD49" s="161"/>
      <c r="AE49" s="31">
        <v>132</v>
      </c>
      <c r="AG49" s="188">
        <v>575</v>
      </c>
      <c r="AH49" s="134"/>
      <c r="AI49" s="188">
        <v>1339</v>
      </c>
      <c r="AK49" s="34">
        <v>3270</v>
      </c>
      <c r="AM49" s="137">
        <v>1205</v>
      </c>
    </row>
    <row r="50" spans="1:51" x14ac:dyDescent="0.25">
      <c r="A50" s="162" t="s">
        <v>269</v>
      </c>
      <c r="B50" s="2"/>
      <c r="C50" s="2"/>
      <c r="D50" s="85"/>
      <c r="E50" s="161">
        <v>825506</v>
      </c>
      <c r="F50" s="161"/>
      <c r="G50" s="161">
        <v>896796</v>
      </c>
      <c r="H50" s="161"/>
      <c r="I50" s="161">
        <v>999634</v>
      </c>
      <c r="J50" s="161"/>
      <c r="K50" s="161">
        <v>1063683</v>
      </c>
      <c r="L50" s="161"/>
      <c r="M50" s="161">
        <v>871994</v>
      </c>
      <c r="N50" s="161"/>
      <c r="O50" s="161">
        <v>1002417</v>
      </c>
      <c r="P50" s="161"/>
      <c r="Q50" s="161">
        <v>1209480</v>
      </c>
      <c r="R50" s="161"/>
      <c r="S50" s="161">
        <v>1292379</v>
      </c>
      <c r="T50" s="161"/>
      <c r="U50" s="10">
        <v>1458232</v>
      </c>
      <c r="V50" s="10"/>
      <c r="W50" s="10">
        <v>1499076</v>
      </c>
      <c r="X50" s="10"/>
      <c r="Y50" s="10">
        <v>1525197</v>
      </c>
      <c r="Z50" s="10"/>
      <c r="AA50" s="10">
        <v>1718141</v>
      </c>
      <c r="AB50" s="10"/>
      <c r="AC50" s="10">
        <v>2011836</v>
      </c>
      <c r="AD50" s="10"/>
      <c r="AE50" s="31">
        <v>1934673</v>
      </c>
      <c r="AG50" s="188">
        <v>1835777</v>
      </c>
      <c r="AH50" s="134"/>
      <c r="AI50" s="188">
        <v>481106</v>
      </c>
      <c r="AK50" s="137">
        <v>663374</v>
      </c>
      <c r="AM50" s="137">
        <v>1331682</v>
      </c>
    </row>
    <row r="51" spans="1:51" x14ac:dyDescent="0.25">
      <c r="A51" s="162" t="s">
        <v>271</v>
      </c>
      <c r="B51" s="2"/>
      <c r="C51" s="2"/>
      <c r="D51" s="85"/>
      <c r="E51" s="161">
        <v>1171044</v>
      </c>
      <c r="F51" s="161"/>
      <c r="G51" s="161">
        <v>1149704</v>
      </c>
      <c r="H51" s="161"/>
      <c r="I51" s="161">
        <v>1126347</v>
      </c>
      <c r="J51" s="161"/>
      <c r="K51" s="161">
        <v>1150168</v>
      </c>
      <c r="L51" s="161"/>
      <c r="M51" s="161">
        <v>1032789</v>
      </c>
      <c r="N51" s="161"/>
      <c r="O51" s="161">
        <v>1083270</v>
      </c>
      <c r="P51" s="161"/>
      <c r="Q51" s="161">
        <v>1261994</v>
      </c>
      <c r="R51" s="161"/>
      <c r="S51" s="161">
        <v>1243394</v>
      </c>
      <c r="T51" s="161"/>
      <c r="U51" s="161">
        <v>1283247</v>
      </c>
      <c r="V51" s="161"/>
      <c r="W51" s="161">
        <v>1297300</v>
      </c>
      <c r="X51" s="161"/>
      <c r="Y51" s="161">
        <v>1340305</v>
      </c>
      <c r="Z51" s="161"/>
      <c r="AA51" s="161">
        <v>1390269</v>
      </c>
      <c r="AB51" s="161"/>
      <c r="AC51" s="161">
        <v>1416989</v>
      </c>
      <c r="AD51" s="161"/>
      <c r="AE51" s="31">
        <v>1412074</v>
      </c>
      <c r="AG51" s="188">
        <v>1345900</v>
      </c>
      <c r="AH51" s="134"/>
      <c r="AI51" s="188">
        <v>319037</v>
      </c>
      <c r="AK51" s="137">
        <v>180149</v>
      </c>
      <c r="AM51" s="137">
        <v>835449</v>
      </c>
    </row>
    <row r="52" spans="1:51" x14ac:dyDescent="0.25">
      <c r="A52" s="162" t="s">
        <v>62</v>
      </c>
      <c r="B52" s="2"/>
      <c r="C52" s="2"/>
      <c r="D52" s="85"/>
      <c r="E52" s="161">
        <v>80569</v>
      </c>
      <c r="F52" s="161"/>
      <c r="G52" s="161">
        <v>118508</v>
      </c>
      <c r="H52" s="161"/>
      <c r="I52" s="161">
        <v>180929</v>
      </c>
      <c r="J52" s="161"/>
      <c r="K52" s="161">
        <v>211677</v>
      </c>
      <c r="L52" s="161"/>
      <c r="M52" s="161">
        <v>200520</v>
      </c>
      <c r="N52" s="161"/>
      <c r="O52" s="161">
        <v>195057</v>
      </c>
      <c r="P52" s="161"/>
      <c r="Q52" s="161">
        <v>197261</v>
      </c>
      <c r="R52" s="161"/>
      <c r="S52" s="161">
        <v>188180</v>
      </c>
      <c r="T52" s="161"/>
      <c r="U52" s="161">
        <v>205220</v>
      </c>
      <c r="V52" s="161"/>
      <c r="W52" s="161">
        <v>202075</v>
      </c>
      <c r="X52" s="161"/>
      <c r="Y52" s="161">
        <v>198430</v>
      </c>
      <c r="Z52" s="161"/>
      <c r="AA52" s="161">
        <v>190068</v>
      </c>
      <c r="AB52" s="161"/>
      <c r="AC52" s="161">
        <v>204262</v>
      </c>
      <c r="AD52" s="161"/>
      <c r="AE52" s="31">
        <v>206210</v>
      </c>
      <c r="AG52" s="188">
        <v>202661</v>
      </c>
      <c r="AH52" s="134"/>
      <c r="AI52" s="188">
        <v>92933</v>
      </c>
      <c r="AK52" s="137">
        <v>3867</v>
      </c>
      <c r="AM52" s="137">
        <v>73823</v>
      </c>
    </row>
    <row r="53" spans="1:51" x14ac:dyDescent="0.25">
      <c r="A53" s="162" t="s">
        <v>284</v>
      </c>
      <c r="B53" s="2"/>
      <c r="C53" s="2"/>
      <c r="D53" s="85"/>
      <c r="E53" s="161">
        <v>63233</v>
      </c>
      <c r="F53" s="161"/>
      <c r="G53" s="161">
        <v>76252</v>
      </c>
      <c r="H53" s="161"/>
      <c r="I53" s="161">
        <v>60976</v>
      </c>
      <c r="J53" s="161"/>
      <c r="K53" s="161">
        <v>78121</v>
      </c>
      <c r="L53" s="161"/>
      <c r="M53" s="161">
        <v>107126</v>
      </c>
      <c r="N53" s="161"/>
      <c r="O53" s="161">
        <v>102114</v>
      </c>
      <c r="P53" s="161"/>
      <c r="Q53" s="161">
        <v>87023</v>
      </c>
      <c r="R53" s="161"/>
      <c r="S53" s="161">
        <v>82795</v>
      </c>
      <c r="T53" s="161"/>
      <c r="U53" s="161">
        <v>91110</v>
      </c>
      <c r="V53" s="161"/>
      <c r="W53" s="161">
        <v>90275</v>
      </c>
      <c r="X53" s="161"/>
      <c r="Y53" s="161">
        <v>102095</v>
      </c>
      <c r="Z53" s="161"/>
      <c r="AA53" s="161">
        <v>110444</v>
      </c>
      <c r="AB53" s="161"/>
      <c r="AC53" s="161">
        <v>134350</v>
      </c>
      <c r="AD53" s="161"/>
      <c r="AE53" s="31">
        <v>139136</v>
      </c>
      <c r="AG53" s="188">
        <v>152935</v>
      </c>
      <c r="AH53" s="134"/>
      <c r="AI53" s="188">
        <v>25107</v>
      </c>
      <c r="AK53" s="137">
        <v>30304</v>
      </c>
      <c r="AM53" s="137">
        <v>65794</v>
      </c>
    </row>
    <row r="54" spans="1:51" x14ac:dyDescent="0.25">
      <c r="A54" s="162" t="s">
        <v>277</v>
      </c>
      <c r="B54" s="2"/>
      <c r="C54" s="2"/>
      <c r="D54" s="85"/>
      <c r="E54" s="161">
        <v>315794</v>
      </c>
      <c r="F54" s="161"/>
      <c r="G54" s="161">
        <v>250432</v>
      </c>
      <c r="H54" s="161"/>
      <c r="I54" s="161">
        <v>243387</v>
      </c>
      <c r="J54" s="161"/>
      <c r="K54" s="161">
        <v>313391</v>
      </c>
      <c r="L54" s="161"/>
      <c r="M54" s="161">
        <v>317269</v>
      </c>
      <c r="N54" s="161"/>
      <c r="O54" s="161">
        <v>428842</v>
      </c>
      <c r="P54" s="161"/>
      <c r="Q54" s="161">
        <v>571839</v>
      </c>
      <c r="R54" s="161"/>
      <c r="S54" s="161">
        <v>657514</v>
      </c>
      <c r="T54" s="161"/>
      <c r="U54" s="161">
        <v>738364</v>
      </c>
      <c r="V54" s="161"/>
      <c r="W54" s="161">
        <v>729843</v>
      </c>
      <c r="X54" s="161"/>
      <c r="Y54" s="161">
        <v>684949</v>
      </c>
      <c r="Z54" s="161"/>
      <c r="AA54" s="161">
        <v>467685</v>
      </c>
      <c r="AB54" s="161"/>
      <c r="AC54" s="161">
        <v>434654</v>
      </c>
      <c r="AD54" s="161"/>
      <c r="AE54" s="31">
        <v>496618</v>
      </c>
      <c r="AG54" s="188">
        <v>541723</v>
      </c>
      <c r="AH54" s="134"/>
      <c r="AI54" s="188" t="s">
        <v>225</v>
      </c>
      <c r="AK54" s="34" t="s">
        <v>225</v>
      </c>
      <c r="AM54" s="137">
        <v>492108</v>
      </c>
    </row>
    <row r="55" spans="1:51" x14ac:dyDescent="0.25">
      <c r="A55" s="162" t="s">
        <v>270</v>
      </c>
      <c r="B55" s="2"/>
      <c r="C55" s="2"/>
      <c r="D55" s="85"/>
      <c r="E55" s="161">
        <v>981145</v>
      </c>
      <c r="F55" s="161"/>
      <c r="G55" s="161">
        <v>1090531</v>
      </c>
      <c r="H55" s="161"/>
      <c r="I55" s="161">
        <v>1210312</v>
      </c>
      <c r="J55" s="161"/>
      <c r="K55" s="161">
        <v>1317838</v>
      </c>
      <c r="L55" s="161"/>
      <c r="M55" s="161">
        <v>1289765</v>
      </c>
      <c r="N55" s="161"/>
      <c r="O55" s="161">
        <v>1298370</v>
      </c>
      <c r="P55" s="161"/>
      <c r="Q55" s="161">
        <v>1366535</v>
      </c>
      <c r="R55" s="161"/>
      <c r="S55" s="161">
        <v>1422842</v>
      </c>
      <c r="T55" s="161"/>
      <c r="U55" s="161">
        <v>1440062</v>
      </c>
      <c r="V55" s="161"/>
      <c r="W55" s="161">
        <v>1393012</v>
      </c>
      <c r="X55" s="161"/>
      <c r="Y55" s="161">
        <v>1533912</v>
      </c>
      <c r="Z55" s="161"/>
      <c r="AA55" s="161">
        <v>1687711</v>
      </c>
      <c r="AB55" s="161"/>
      <c r="AC55" s="161">
        <v>1705389</v>
      </c>
      <c r="AD55" s="161"/>
      <c r="AE55" s="31">
        <v>1593158</v>
      </c>
      <c r="AG55" s="188">
        <v>1628364</v>
      </c>
      <c r="AH55" s="134"/>
      <c r="AI55" s="188">
        <v>437159</v>
      </c>
      <c r="AK55" s="137">
        <v>471669</v>
      </c>
      <c r="AM55" s="137">
        <v>1039219</v>
      </c>
    </row>
    <row r="56" spans="1:51" x14ac:dyDescent="0.25">
      <c r="A56" s="162" t="s">
        <v>489</v>
      </c>
      <c r="B56" s="2"/>
      <c r="C56" s="2"/>
      <c r="D56" s="85"/>
      <c r="E56" s="161">
        <v>10614</v>
      </c>
      <c r="F56" s="161"/>
      <c r="G56" s="161">
        <v>11129</v>
      </c>
      <c r="H56" s="161"/>
      <c r="I56" s="161">
        <v>14477</v>
      </c>
      <c r="J56" s="161"/>
      <c r="K56" s="161">
        <v>14459</v>
      </c>
      <c r="L56" s="161"/>
      <c r="M56" s="161">
        <v>14412</v>
      </c>
      <c r="N56" s="161"/>
      <c r="O56" s="161">
        <v>12421</v>
      </c>
      <c r="P56" s="161"/>
      <c r="Q56" s="161">
        <v>32703</v>
      </c>
      <c r="R56" s="161"/>
      <c r="S56" s="161">
        <v>31034</v>
      </c>
      <c r="T56" s="161"/>
      <c r="U56" s="161">
        <v>237</v>
      </c>
      <c r="V56" s="161"/>
      <c r="W56" s="161">
        <v>13608</v>
      </c>
      <c r="X56" s="161"/>
      <c r="Y56" s="161">
        <v>28424</v>
      </c>
      <c r="Z56" s="161"/>
      <c r="AA56" s="161">
        <v>42132</v>
      </c>
      <c r="AB56" s="161"/>
      <c r="AC56" s="161">
        <v>65064</v>
      </c>
      <c r="AD56" s="161"/>
      <c r="AE56" s="31">
        <v>73170</v>
      </c>
      <c r="AG56" s="188">
        <v>91542</v>
      </c>
      <c r="AH56" s="134"/>
      <c r="AI56" s="188" t="s">
        <v>225</v>
      </c>
      <c r="AK56" s="34" t="s">
        <v>225</v>
      </c>
      <c r="AM56" s="34" t="s">
        <v>225</v>
      </c>
    </row>
    <row r="57" spans="1:51" x14ac:dyDescent="0.25">
      <c r="A57" s="162" t="s">
        <v>282</v>
      </c>
      <c r="B57" s="2"/>
      <c r="C57" s="2"/>
      <c r="D57" s="85"/>
      <c r="E57" s="161">
        <v>105578</v>
      </c>
      <c r="F57" s="161"/>
      <c r="G57" s="161">
        <v>99883</v>
      </c>
      <c r="H57" s="161"/>
      <c r="I57" s="161">
        <v>114362</v>
      </c>
      <c r="J57" s="161"/>
      <c r="K57" s="161">
        <v>138088</v>
      </c>
      <c r="L57" s="161"/>
      <c r="M57" s="161">
        <v>154904</v>
      </c>
      <c r="N57" s="161"/>
      <c r="O57" s="161">
        <v>164091</v>
      </c>
      <c r="P57" s="161"/>
      <c r="Q57" s="161">
        <v>179396</v>
      </c>
      <c r="R57" s="161"/>
      <c r="S57" s="161">
        <v>169339</v>
      </c>
      <c r="T57" s="161"/>
      <c r="U57" s="161">
        <v>170724</v>
      </c>
      <c r="V57" s="161"/>
      <c r="W57" s="161">
        <v>145739</v>
      </c>
      <c r="X57" s="161"/>
      <c r="Y57" s="161">
        <v>170776</v>
      </c>
      <c r="Z57" s="161"/>
      <c r="AA57" s="161">
        <v>181706</v>
      </c>
      <c r="AB57" s="161"/>
      <c r="AC57" s="161">
        <v>192749</v>
      </c>
      <c r="AD57" s="161"/>
      <c r="AE57" s="31">
        <v>189684</v>
      </c>
      <c r="AG57" s="188">
        <v>186900</v>
      </c>
      <c r="AH57" s="134"/>
      <c r="AI57" s="188" t="s">
        <v>225</v>
      </c>
      <c r="AK57" s="34" t="s">
        <v>225</v>
      </c>
      <c r="AM57" s="137">
        <v>136409</v>
      </c>
    </row>
    <row r="58" spans="1:51" x14ac:dyDescent="0.25">
      <c r="A58" s="162" t="s">
        <v>61</v>
      </c>
      <c r="B58" s="2"/>
      <c r="C58" s="2"/>
      <c r="D58" s="85"/>
      <c r="E58" s="161">
        <v>196697</v>
      </c>
      <c r="F58" s="161"/>
      <c r="G58" s="161">
        <v>203177</v>
      </c>
      <c r="H58" s="161"/>
      <c r="I58" s="161">
        <v>216832</v>
      </c>
      <c r="J58" s="161"/>
      <c r="K58" s="161">
        <v>245562</v>
      </c>
      <c r="L58" s="161"/>
      <c r="M58" s="161">
        <v>225466</v>
      </c>
      <c r="N58" s="161"/>
      <c r="O58" s="161">
        <v>227347</v>
      </c>
      <c r="P58" s="161"/>
      <c r="Q58" s="161">
        <v>221255</v>
      </c>
      <c r="R58" s="161"/>
      <c r="S58" s="161">
        <v>211430</v>
      </c>
      <c r="T58" s="161"/>
      <c r="U58" s="161">
        <v>231026</v>
      </c>
      <c r="V58" s="161"/>
      <c r="W58" s="161">
        <v>320216</v>
      </c>
      <c r="X58" s="161"/>
      <c r="Y58" s="161">
        <v>331958</v>
      </c>
      <c r="Z58" s="161"/>
      <c r="AA58" s="161">
        <v>407974</v>
      </c>
      <c r="AB58" s="161"/>
      <c r="AC58" s="161">
        <v>421636</v>
      </c>
      <c r="AD58" s="161"/>
      <c r="AE58" s="31">
        <v>418921</v>
      </c>
      <c r="AG58" s="188">
        <v>355268</v>
      </c>
      <c r="AH58" s="134"/>
      <c r="AI58" s="188" t="s">
        <v>225</v>
      </c>
      <c r="AK58" s="34" t="s">
        <v>225</v>
      </c>
      <c r="AM58" s="137">
        <v>218048</v>
      </c>
    </row>
    <row r="59" spans="1:51" x14ac:dyDescent="0.25">
      <c r="A59" s="162" t="s">
        <v>281</v>
      </c>
      <c r="B59" s="2"/>
      <c r="C59" s="2"/>
      <c r="D59" s="85"/>
      <c r="E59" s="161">
        <v>118742</v>
      </c>
      <c r="F59" s="161"/>
      <c r="G59" s="161">
        <v>145674</v>
      </c>
      <c r="H59" s="161"/>
      <c r="I59" s="161">
        <v>161842</v>
      </c>
      <c r="J59" s="161"/>
      <c r="K59" s="161">
        <v>170670</v>
      </c>
      <c r="L59" s="161"/>
      <c r="M59" s="161">
        <v>187688</v>
      </c>
      <c r="N59" s="161"/>
      <c r="O59" s="161">
        <v>202457</v>
      </c>
      <c r="P59" s="161"/>
      <c r="Q59" s="161">
        <v>211138</v>
      </c>
      <c r="R59" s="161"/>
      <c r="S59" s="161">
        <v>180910</v>
      </c>
      <c r="T59" s="161"/>
      <c r="U59" s="161">
        <v>168682</v>
      </c>
      <c r="V59" s="161"/>
      <c r="W59" s="161">
        <v>158203</v>
      </c>
      <c r="X59" s="161"/>
      <c r="Y59" s="161">
        <v>182771</v>
      </c>
      <c r="Z59" s="161"/>
      <c r="AA59" s="161">
        <v>184777</v>
      </c>
      <c r="AB59" s="161"/>
      <c r="AC59" s="161">
        <v>170511</v>
      </c>
      <c r="AD59" s="161"/>
      <c r="AE59" s="31">
        <v>172968</v>
      </c>
      <c r="AG59" s="188">
        <v>223980</v>
      </c>
      <c r="AH59" s="134"/>
      <c r="AI59" s="188">
        <v>61954</v>
      </c>
      <c r="AK59" s="137">
        <v>69761</v>
      </c>
      <c r="AM59" s="137">
        <v>206627</v>
      </c>
    </row>
    <row r="60" spans="1:51" x14ac:dyDescent="0.25">
      <c r="A60" s="2" t="s">
        <v>302</v>
      </c>
      <c r="B60" s="2"/>
      <c r="C60" s="2"/>
      <c r="D60" s="85"/>
      <c r="E60" s="161">
        <v>98483</v>
      </c>
      <c r="F60" s="161"/>
      <c r="G60" s="161">
        <v>107874</v>
      </c>
      <c r="H60" s="161"/>
      <c r="I60" s="161">
        <v>118521</v>
      </c>
      <c r="J60" s="161"/>
      <c r="K60" s="161">
        <v>169634</v>
      </c>
      <c r="L60" s="161"/>
      <c r="M60" s="161">
        <v>180010</v>
      </c>
      <c r="N60" s="161"/>
      <c r="O60" s="161">
        <v>149923</v>
      </c>
      <c r="P60" s="161"/>
      <c r="Q60" s="161">
        <v>104857</v>
      </c>
      <c r="R60" s="161"/>
      <c r="S60" s="161">
        <v>85062</v>
      </c>
      <c r="T60" s="161"/>
      <c r="U60" s="300">
        <v>84020</v>
      </c>
      <c r="V60" s="300"/>
      <c r="W60" s="300">
        <v>78622</v>
      </c>
      <c r="X60" s="300"/>
      <c r="Y60" s="300">
        <v>89453</v>
      </c>
      <c r="Z60" s="300"/>
      <c r="AA60" s="300">
        <v>125908</v>
      </c>
      <c r="AB60" s="300"/>
      <c r="AC60" s="300">
        <v>106131</v>
      </c>
      <c r="AD60" s="300"/>
      <c r="AE60" s="300">
        <v>88715</v>
      </c>
      <c r="AG60" s="19" t="s">
        <v>263</v>
      </c>
      <c r="AH60" s="139"/>
      <c r="AI60" s="19" t="s">
        <v>263</v>
      </c>
      <c r="AJ60" s="140"/>
      <c r="AK60" s="19" t="s">
        <v>263</v>
      </c>
      <c r="AL60" s="140"/>
      <c r="AM60" s="19" t="s">
        <v>263</v>
      </c>
      <c r="AN60" s="173"/>
    </row>
    <row r="61" spans="1:51" ht="44.4" customHeight="1" x14ac:dyDescent="0.25">
      <c r="A61" s="285" t="s">
        <v>812</v>
      </c>
      <c r="B61" s="14"/>
      <c r="C61" s="14"/>
      <c r="D61" s="286"/>
      <c r="E61" s="189" t="s">
        <v>225</v>
      </c>
      <c r="F61" s="288"/>
      <c r="G61" s="189" t="s">
        <v>225</v>
      </c>
      <c r="H61" s="288"/>
      <c r="I61" s="189" t="s">
        <v>225</v>
      </c>
      <c r="J61" s="288"/>
      <c r="K61" s="189" t="s">
        <v>225</v>
      </c>
      <c r="L61" s="288"/>
      <c r="M61" s="189" t="s">
        <v>225</v>
      </c>
      <c r="N61" s="288"/>
      <c r="O61" s="189" t="s">
        <v>225</v>
      </c>
      <c r="P61" s="189"/>
      <c r="Q61" s="189" t="s">
        <v>225</v>
      </c>
      <c r="R61" s="189"/>
      <c r="S61" s="189" t="s">
        <v>225</v>
      </c>
      <c r="T61" s="189"/>
      <c r="U61" s="19" t="s">
        <v>263</v>
      </c>
      <c r="V61" s="140"/>
      <c r="W61" s="19" t="s">
        <v>263</v>
      </c>
      <c r="X61" s="293"/>
      <c r="Y61" s="19" t="s">
        <v>263</v>
      </c>
      <c r="Z61" s="293"/>
      <c r="AA61" s="19" t="s">
        <v>263</v>
      </c>
      <c r="AB61" s="293"/>
      <c r="AC61" s="19" t="s">
        <v>263</v>
      </c>
      <c r="AD61" s="293"/>
      <c r="AE61" s="19" t="s">
        <v>263</v>
      </c>
      <c r="AF61" s="135"/>
      <c r="AG61" s="293">
        <v>2140291</v>
      </c>
      <c r="AH61" s="282" t="s">
        <v>816</v>
      </c>
      <c r="AI61" s="293">
        <v>1516631</v>
      </c>
      <c r="AJ61" s="282" t="s">
        <v>816</v>
      </c>
      <c r="AK61" s="293">
        <v>1691829</v>
      </c>
      <c r="AL61" s="282" t="s">
        <v>816</v>
      </c>
      <c r="AM61" s="293">
        <v>325783</v>
      </c>
      <c r="AN61" s="301" t="s">
        <v>816</v>
      </c>
    </row>
    <row r="62" spans="1:51" s="299" customFormat="1" x14ac:dyDescent="0.25">
      <c r="A62" s="277" t="s">
        <v>813</v>
      </c>
      <c r="B62" s="277"/>
      <c r="C62" s="277"/>
      <c r="D62" s="277"/>
      <c r="E62" s="277">
        <v>8861018</v>
      </c>
      <c r="F62" s="277"/>
      <c r="G62" s="277">
        <v>9429164</v>
      </c>
      <c r="H62" s="277"/>
      <c r="I62" s="277">
        <v>10101355</v>
      </c>
      <c r="J62" s="277"/>
      <c r="K62" s="277">
        <v>10661339</v>
      </c>
      <c r="L62" s="277"/>
      <c r="M62" s="277">
        <v>9736562</v>
      </c>
      <c r="N62" s="277"/>
      <c r="O62" s="277">
        <v>10376061</v>
      </c>
      <c r="P62" s="277"/>
      <c r="Q62" s="277">
        <v>11536497</v>
      </c>
      <c r="R62" s="277"/>
      <c r="S62" s="277">
        <v>11822465</v>
      </c>
      <c r="T62" s="277"/>
      <c r="U62" s="277">
        <v>12378089</v>
      </c>
      <c r="V62" s="277"/>
      <c r="W62" s="277">
        <v>12909003</v>
      </c>
      <c r="X62" s="277"/>
      <c r="Y62" s="277">
        <v>13487074</v>
      </c>
      <c r="Z62" s="277"/>
      <c r="AA62" s="277">
        <f>SUM(AA8:AA60)</f>
        <v>14340801</v>
      </c>
      <c r="AB62" s="277"/>
      <c r="AC62" s="277">
        <v>15480342</v>
      </c>
      <c r="AD62" s="277"/>
      <c r="AE62" s="277">
        <v>15845763</v>
      </c>
      <c r="AF62" s="294"/>
      <c r="AG62" s="295">
        <v>15504929</v>
      </c>
      <c r="AH62" s="296"/>
      <c r="AI62" s="295">
        <v>3820891</v>
      </c>
      <c r="AJ62" s="294"/>
      <c r="AK62" s="295">
        <v>4295660</v>
      </c>
      <c r="AL62" s="294"/>
      <c r="AM62" s="297">
        <v>10545282</v>
      </c>
      <c r="AN62" s="298"/>
    </row>
    <row r="63" spans="1:51" s="29" customFormat="1" ht="11.4"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row>
    <row r="64" spans="1:51" x14ac:dyDescent="0.25">
      <c r="A64" s="59" t="s">
        <v>555</v>
      </c>
      <c r="B64" s="2"/>
      <c r="C64" s="2"/>
      <c r="D64" s="2"/>
      <c r="E64" s="2"/>
      <c r="F64" s="2"/>
      <c r="G64" s="2"/>
      <c r="H64" s="2"/>
      <c r="I64" s="2"/>
      <c r="J64" s="2"/>
      <c r="K64" s="2"/>
      <c r="L64" s="2"/>
      <c r="M64" s="2"/>
      <c r="N64" s="2"/>
      <c r="O64" s="85"/>
      <c r="P64" s="29"/>
      <c r="Q64" s="29"/>
      <c r="R64" s="29"/>
      <c r="S64" s="29"/>
      <c r="T64" s="29"/>
      <c r="U64" s="10"/>
      <c r="V64" s="10"/>
      <c r="W64" s="10"/>
      <c r="X64" s="10"/>
      <c r="Y64" s="10"/>
      <c r="Z64" s="10"/>
      <c r="AA64" s="10"/>
      <c r="AB64" s="10"/>
      <c r="AC64" s="10"/>
      <c r="AD64" s="10"/>
      <c r="AE64" s="10"/>
      <c r="AG64" s="10"/>
      <c r="AH64" s="204"/>
      <c r="AI64" s="10"/>
      <c r="AJ64" s="204"/>
      <c r="AK64" s="10"/>
      <c r="AL64" s="29"/>
      <c r="AM64" s="10"/>
    </row>
    <row r="65" spans="1:39" x14ac:dyDescent="0.25">
      <c r="A65" s="111" t="s">
        <v>815</v>
      </c>
      <c r="B65" s="2"/>
      <c r="C65" s="2"/>
      <c r="D65" s="2"/>
      <c r="E65" s="2"/>
      <c r="F65" s="2"/>
      <c r="G65" s="2"/>
      <c r="H65" s="2"/>
      <c r="I65" s="2"/>
      <c r="J65" s="2"/>
      <c r="K65" s="2"/>
      <c r="L65" s="2"/>
      <c r="M65" s="2"/>
      <c r="N65" s="2"/>
      <c r="O65" s="85"/>
      <c r="P65" s="29"/>
      <c r="Q65" s="29"/>
      <c r="R65" s="29"/>
      <c r="S65" s="29"/>
      <c r="T65" s="29"/>
      <c r="U65" s="10"/>
      <c r="V65" s="10"/>
      <c r="W65" s="10"/>
      <c r="X65" s="10"/>
      <c r="Y65" s="10"/>
      <c r="Z65" s="10"/>
      <c r="AA65" s="10"/>
      <c r="AB65" s="10"/>
      <c r="AC65" s="10"/>
      <c r="AD65" s="10"/>
      <c r="AE65" s="10"/>
      <c r="AF65" s="10"/>
      <c r="AG65" s="15"/>
      <c r="AH65" s="10"/>
      <c r="AI65" s="15"/>
      <c r="AK65" s="15"/>
      <c r="AM65" s="10"/>
    </row>
    <row r="66" spans="1:39" x14ac:dyDescent="0.25">
      <c r="A66" s="29" t="s">
        <v>811</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5"/>
      <c r="AH66" s="29"/>
      <c r="AM66" s="29"/>
    </row>
    <row r="67" spans="1:39" x14ac:dyDescent="0.25">
      <c r="A67" s="111" t="s">
        <v>814</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35"/>
      <c r="AH67" s="29"/>
      <c r="AM67" s="137"/>
    </row>
    <row r="68" spans="1:39"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5"/>
      <c r="AH68" s="29"/>
    </row>
  </sheetData>
  <sortState xmlns:xlrd2="http://schemas.microsoft.com/office/spreadsheetml/2017/richdata2" ref="A8:AG52">
    <sortCondition ref="A8:A52"/>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0"/>
  <sheetViews>
    <sheetView showGridLines="0" zoomScaleNormal="100" workbookViewId="0"/>
  </sheetViews>
  <sheetFormatPr defaultColWidth="9.109375" defaultRowHeight="13.8" x14ac:dyDescent="0.25"/>
  <cols>
    <col min="1" max="1" width="12.109375" style="133" customWidth="1"/>
    <col min="2" max="2" width="14.44140625" style="133" customWidth="1"/>
    <col min="3" max="3" width="1.88671875" style="133" customWidth="1"/>
    <col min="4" max="4" width="9.88671875" style="133" bestFit="1" customWidth="1"/>
    <col min="5" max="5" width="11" style="133" customWidth="1"/>
    <col min="6" max="6" width="2" style="133" customWidth="1"/>
    <col min="7" max="7" width="14" style="133" bestFit="1" customWidth="1"/>
    <col min="8" max="9" width="9.109375" style="133"/>
    <col min="10" max="10" width="2" style="133" customWidth="1"/>
    <col min="11" max="11" width="9.88671875" style="133" bestFit="1" customWidth="1"/>
    <col min="12" max="16384" width="9.109375" style="133"/>
  </cols>
  <sheetData>
    <row r="1" spans="1:11" x14ac:dyDescent="0.25">
      <c r="A1" s="1" t="s">
        <v>470</v>
      </c>
      <c r="B1" s="1" t="s">
        <v>700</v>
      </c>
      <c r="C1" s="1"/>
      <c r="D1" s="1"/>
      <c r="E1"/>
      <c r="F1"/>
      <c r="G1"/>
      <c r="H1"/>
      <c r="I1"/>
    </row>
    <row r="2" spans="1:11" x14ac:dyDescent="0.25">
      <c r="A2" s="3"/>
      <c r="B2" s="41" t="s">
        <v>701</v>
      </c>
      <c r="C2" s="41"/>
      <c r="D2" s="3"/>
      <c r="E2"/>
      <c r="F2"/>
      <c r="G2"/>
      <c r="H2"/>
      <c r="I2"/>
    </row>
    <row r="3" spans="1:11" x14ac:dyDescent="0.25">
      <c r="A3" s="8"/>
      <c r="B3" s="8"/>
      <c r="C3" s="8"/>
      <c r="D3" s="8"/>
      <c r="E3" s="84"/>
      <c r="F3" s="84"/>
      <c r="G3" s="84"/>
      <c r="H3"/>
      <c r="I3"/>
    </row>
    <row r="4" spans="1:11" x14ac:dyDescent="0.25">
      <c r="A4" s="2" t="s">
        <v>0</v>
      </c>
      <c r="B4" s="17" t="s">
        <v>406</v>
      </c>
      <c r="C4" s="17"/>
      <c r="D4" s="2"/>
      <c r="E4" s="17"/>
      <c r="F4" s="17"/>
      <c r="G4" s="18" t="s">
        <v>408</v>
      </c>
      <c r="H4" s="25"/>
      <c r="I4" s="70"/>
      <c r="J4" s="18"/>
      <c r="K4" s="70" t="s">
        <v>19</v>
      </c>
    </row>
    <row r="5" spans="1:11" x14ac:dyDescent="0.25">
      <c r="A5" s="37" t="s">
        <v>2</v>
      </c>
      <c r="B5" s="119" t="s">
        <v>407</v>
      </c>
      <c r="C5" s="119"/>
      <c r="D5" s="114"/>
      <c r="E5" s="119"/>
      <c r="F5" s="17"/>
      <c r="G5" s="123" t="s">
        <v>408</v>
      </c>
      <c r="H5" s="19"/>
      <c r="I5" s="123"/>
      <c r="J5" s="18"/>
      <c r="K5" s="123" t="s">
        <v>9</v>
      </c>
    </row>
    <row r="6" spans="1:11" x14ac:dyDescent="0.25">
      <c r="A6" s="37"/>
      <c r="B6" s="157" t="s">
        <v>54</v>
      </c>
      <c r="C6" s="157"/>
      <c r="D6" s="157" t="s">
        <v>55</v>
      </c>
      <c r="E6" s="157" t="s">
        <v>6</v>
      </c>
      <c r="F6" s="17"/>
      <c r="G6" s="157" t="s">
        <v>54</v>
      </c>
      <c r="H6" s="157" t="s">
        <v>55</v>
      </c>
      <c r="I6" s="157" t="s">
        <v>6</v>
      </c>
      <c r="J6" s="18"/>
      <c r="K6" s="158"/>
    </row>
    <row r="7" spans="1:11" x14ac:dyDescent="0.25">
      <c r="A7" s="114"/>
      <c r="B7" s="119" t="s">
        <v>56</v>
      </c>
      <c r="C7" s="119"/>
      <c r="D7" s="119" t="s">
        <v>57</v>
      </c>
      <c r="E7" s="119" t="s">
        <v>9</v>
      </c>
      <c r="F7" s="19"/>
      <c r="G7" s="119" t="s">
        <v>56</v>
      </c>
      <c r="H7" s="119" t="s">
        <v>57</v>
      </c>
      <c r="I7" s="119" t="s">
        <v>9</v>
      </c>
      <c r="J7" s="58"/>
      <c r="K7" s="123"/>
    </row>
    <row r="8" spans="1:11" x14ac:dyDescent="0.25">
      <c r="A8" s="2"/>
      <c r="B8" s="2"/>
      <c r="C8" s="2"/>
      <c r="D8" s="2"/>
      <c r="E8" s="2"/>
      <c r="F8" s="2"/>
      <c r="G8" s="2"/>
      <c r="H8" s="2"/>
      <c r="I8" s="3"/>
      <c r="J8" s="3"/>
      <c r="K8" s="3"/>
    </row>
    <row r="9" spans="1:11" x14ac:dyDescent="0.25">
      <c r="A9" s="59">
        <v>2005</v>
      </c>
      <c r="B9" s="15">
        <v>7221197</v>
      </c>
      <c r="C9" s="15"/>
      <c r="D9" s="15">
        <v>7226780</v>
      </c>
      <c r="E9" s="15">
        <f>B9+D9</f>
        <v>14447977</v>
      </c>
      <c r="F9" s="10"/>
      <c r="G9" s="10">
        <v>1638068</v>
      </c>
      <c r="H9" s="10">
        <v>1669289</v>
      </c>
      <c r="I9" s="15">
        <f>G9+H9</f>
        <v>3307357</v>
      </c>
      <c r="J9" s="10"/>
      <c r="K9" s="45">
        <f>E9+I9</f>
        <v>17755334</v>
      </c>
    </row>
    <row r="10" spans="1:11" x14ac:dyDescent="0.25">
      <c r="A10" s="59">
        <v>2006</v>
      </c>
      <c r="B10" s="15">
        <v>7836821</v>
      </c>
      <c r="C10" s="15"/>
      <c r="D10" s="15">
        <v>7843254</v>
      </c>
      <c r="E10" s="15">
        <f t="shared" ref="E10:E26" si="0">B10+D10</f>
        <v>15680075</v>
      </c>
      <c r="F10" s="10"/>
      <c r="G10" s="10">
        <v>1586175</v>
      </c>
      <c r="H10" s="10">
        <v>1618482</v>
      </c>
      <c r="I10" s="15">
        <f t="shared" ref="I10:I26" si="1">G10+H10</f>
        <v>3204657</v>
      </c>
      <c r="J10" s="10"/>
      <c r="K10" s="45">
        <f t="shared" ref="K10:K26" si="2">E10+I10</f>
        <v>18884732</v>
      </c>
    </row>
    <row r="11" spans="1:11" x14ac:dyDescent="0.25">
      <c r="A11" s="59">
        <v>2007</v>
      </c>
      <c r="B11" s="15">
        <v>8440299</v>
      </c>
      <c r="C11" s="15"/>
      <c r="D11" s="15">
        <v>8457405</v>
      </c>
      <c r="E11" s="15">
        <f t="shared" si="0"/>
        <v>16897704</v>
      </c>
      <c r="F11" s="10"/>
      <c r="G11" s="10">
        <v>1656194</v>
      </c>
      <c r="H11" s="10">
        <v>1719567</v>
      </c>
      <c r="I11" s="15">
        <f t="shared" si="1"/>
        <v>3375761</v>
      </c>
      <c r="J11" s="10"/>
      <c r="K11" s="45">
        <f t="shared" si="2"/>
        <v>20273465</v>
      </c>
    </row>
    <row r="12" spans="1:11" x14ac:dyDescent="0.25">
      <c r="A12" s="59">
        <v>2008</v>
      </c>
      <c r="B12" s="15">
        <v>8869476</v>
      </c>
      <c r="C12" s="15"/>
      <c r="D12" s="15">
        <v>8834734</v>
      </c>
      <c r="E12" s="15">
        <f t="shared" si="0"/>
        <v>17704210</v>
      </c>
      <c r="F12" s="10"/>
      <c r="G12" s="10">
        <v>1788275</v>
      </c>
      <c r="H12" s="10">
        <v>1836128</v>
      </c>
      <c r="I12" s="15">
        <f t="shared" si="1"/>
        <v>3624403</v>
      </c>
      <c r="J12" s="10"/>
      <c r="K12" s="45">
        <f t="shared" si="2"/>
        <v>21328613</v>
      </c>
    </row>
    <row r="13" spans="1:11" x14ac:dyDescent="0.25">
      <c r="A13" s="59">
        <v>2009</v>
      </c>
      <c r="B13" s="15">
        <v>8112560</v>
      </c>
      <c r="C13" s="15"/>
      <c r="D13" s="15">
        <v>8083470</v>
      </c>
      <c r="E13" s="15">
        <f t="shared" si="0"/>
        <v>16196030</v>
      </c>
      <c r="F13" s="10"/>
      <c r="G13" s="10">
        <v>1622795</v>
      </c>
      <c r="H13" s="10">
        <v>1656447</v>
      </c>
      <c r="I13" s="15">
        <f t="shared" si="1"/>
        <v>3279242</v>
      </c>
      <c r="J13" s="10"/>
      <c r="K13" s="45">
        <f t="shared" si="2"/>
        <v>19475272</v>
      </c>
    </row>
    <row r="14" spans="1:11" x14ac:dyDescent="0.25">
      <c r="A14" s="59">
        <v>2010</v>
      </c>
      <c r="B14" s="15">
        <v>8671584</v>
      </c>
      <c r="C14" s="15"/>
      <c r="D14" s="15">
        <v>8674434</v>
      </c>
      <c r="E14" s="15">
        <f t="shared" si="0"/>
        <v>17346018</v>
      </c>
      <c r="F14" s="10"/>
      <c r="G14" s="10">
        <v>1703218</v>
      </c>
      <c r="H14" s="10">
        <v>1743963</v>
      </c>
      <c r="I14" s="15">
        <f t="shared" si="1"/>
        <v>3447181</v>
      </c>
      <c r="J14" s="10"/>
      <c r="K14" s="45">
        <f t="shared" si="2"/>
        <v>20793199</v>
      </c>
    </row>
    <row r="15" spans="1:11" x14ac:dyDescent="0.25">
      <c r="A15" s="59">
        <v>2011</v>
      </c>
      <c r="B15" s="15">
        <v>9740630</v>
      </c>
      <c r="C15" s="15"/>
      <c r="D15" s="15">
        <v>9710438</v>
      </c>
      <c r="E15" s="15">
        <f t="shared" si="0"/>
        <v>19451068</v>
      </c>
      <c r="F15" s="10"/>
      <c r="G15" s="10">
        <v>1794747</v>
      </c>
      <c r="H15" s="10">
        <v>1855542</v>
      </c>
      <c r="I15" s="15">
        <f t="shared" si="1"/>
        <v>3650289</v>
      </c>
      <c r="J15" s="10"/>
      <c r="K15" s="45">
        <f t="shared" si="2"/>
        <v>23101357</v>
      </c>
    </row>
    <row r="16" spans="1:11" x14ac:dyDescent="0.25">
      <c r="A16" s="59">
        <v>2012</v>
      </c>
      <c r="B16" s="15">
        <v>9970155</v>
      </c>
      <c r="C16" s="15"/>
      <c r="D16" s="15">
        <v>9952761</v>
      </c>
      <c r="E16" s="15">
        <f t="shared" si="0"/>
        <v>19922916</v>
      </c>
      <c r="F16" s="10"/>
      <c r="G16" s="10">
        <v>1850441</v>
      </c>
      <c r="H16" s="10">
        <v>1887510</v>
      </c>
      <c r="I16" s="15">
        <f t="shared" si="1"/>
        <v>3737951</v>
      </c>
      <c r="J16" s="10"/>
      <c r="K16" s="45">
        <f t="shared" si="2"/>
        <v>23660867</v>
      </c>
    </row>
    <row r="17" spans="1:11" x14ac:dyDescent="0.25">
      <c r="A17" s="59">
        <v>2013</v>
      </c>
      <c r="B17" s="15">
        <v>10445793</v>
      </c>
      <c r="C17" s="15"/>
      <c r="D17" s="15">
        <v>10421547</v>
      </c>
      <c r="E17" s="15">
        <f t="shared" si="0"/>
        <v>20867340</v>
      </c>
      <c r="F17" s="10"/>
      <c r="G17" s="10">
        <v>1930198</v>
      </c>
      <c r="H17" s="10">
        <v>1954057</v>
      </c>
      <c r="I17" s="15">
        <f t="shared" si="1"/>
        <v>3884255</v>
      </c>
      <c r="J17" s="10"/>
      <c r="K17" s="45">
        <f t="shared" si="2"/>
        <v>24751595</v>
      </c>
    </row>
    <row r="18" spans="1:11" x14ac:dyDescent="0.25">
      <c r="A18" s="59">
        <v>2014</v>
      </c>
      <c r="B18" s="15">
        <v>11000846</v>
      </c>
      <c r="C18" s="292" t="s">
        <v>816</v>
      </c>
      <c r="D18" s="15">
        <v>10977542</v>
      </c>
      <c r="E18" s="15">
        <f t="shared" si="0"/>
        <v>21978388</v>
      </c>
      <c r="F18" s="10"/>
      <c r="G18" s="10">
        <v>1906292</v>
      </c>
      <c r="H18" s="10">
        <v>1922810</v>
      </c>
      <c r="I18" s="15">
        <f t="shared" si="1"/>
        <v>3829102</v>
      </c>
      <c r="J18" s="10"/>
      <c r="K18" s="45">
        <f t="shared" si="2"/>
        <v>25807490</v>
      </c>
    </row>
    <row r="19" spans="1:11" x14ac:dyDescent="0.25">
      <c r="A19" s="59">
        <v>2015</v>
      </c>
      <c r="B19" s="15">
        <v>11622709</v>
      </c>
      <c r="D19" s="15">
        <v>11617167</v>
      </c>
      <c r="E19" s="15">
        <f t="shared" si="0"/>
        <v>23239876</v>
      </c>
      <c r="F19" s="10"/>
      <c r="G19" s="10">
        <v>1862403</v>
      </c>
      <c r="H19" s="10">
        <v>1879489</v>
      </c>
      <c r="I19" s="15">
        <f t="shared" si="1"/>
        <v>3741892</v>
      </c>
      <c r="J19" s="10"/>
      <c r="K19" s="45">
        <f t="shared" si="2"/>
        <v>26981768</v>
      </c>
    </row>
    <row r="20" spans="1:11" x14ac:dyDescent="0.25">
      <c r="A20" s="59">
        <v>2016</v>
      </c>
      <c r="B20" s="15">
        <v>12562866</v>
      </c>
      <c r="C20" s="15"/>
      <c r="D20" s="15">
        <v>12526871</v>
      </c>
      <c r="E20" s="15">
        <f t="shared" si="0"/>
        <v>25089737</v>
      </c>
      <c r="F20" s="10"/>
      <c r="G20" s="10">
        <v>1774720</v>
      </c>
      <c r="H20" s="10">
        <v>1790968</v>
      </c>
      <c r="I20" s="15">
        <f t="shared" si="1"/>
        <v>3565688</v>
      </c>
      <c r="J20" s="10"/>
      <c r="K20" s="45">
        <f t="shared" si="2"/>
        <v>28655425</v>
      </c>
    </row>
    <row r="21" spans="1:11" x14ac:dyDescent="0.25">
      <c r="A21" s="59">
        <v>2017</v>
      </c>
      <c r="B21" s="15">
        <v>13637242</v>
      </c>
      <c r="C21" s="15"/>
      <c r="D21" s="15">
        <v>13595931</v>
      </c>
      <c r="E21" s="15">
        <f t="shared" si="0"/>
        <v>27233173</v>
      </c>
      <c r="F21" s="10"/>
      <c r="G21" s="10">
        <v>1840129</v>
      </c>
      <c r="H21" s="10">
        <v>1856313</v>
      </c>
      <c r="I21" s="15">
        <f t="shared" si="1"/>
        <v>3696442</v>
      </c>
      <c r="J21" s="10"/>
      <c r="K21" s="45">
        <f t="shared" si="2"/>
        <v>30929615</v>
      </c>
    </row>
    <row r="22" spans="1:11" x14ac:dyDescent="0.25">
      <c r="A22" s="59">
        <v>2018</v>
      </c>
      <c r="B22" s="15">
        <v>14079872</v>
      </c>
      <c r="C22" s="15"/>
      <c r="D22" s="15">
        <v>14024412</v>
      </c>
      <c r="E22" s="15">
        <f t="shared" si="0"/>
        <v>28104284</v>
      </c>
      <c r="F22" s="10"/>
      <c r="G22" s="10">
        <v>1762376</v>
      </c>
      <c r="H22" s="10">
        <v>1778934</v>
      </c>
      <c r="I22" s="15">
        <f t="shared" si="1"/>
        <v>3541310</v>
      </c>
      <c r="J22" s="10"/>
      <c r="K22" s="45">
        <f t="shared" si="2"/>
        <v>31645594</v>
      </c>
    </row>
    <row r="23" spans="1:11" x14ac:dyDescent="0.25">
      <c r="A23" s="59">
        <v>2019</v>
      </c>
      <c r="B23" s="15">
        <v>13854157</v>
      </c>
      <c r="C23" s="15"/>
      <c r="D23" s="15">
        <v>13794139</v>
      </c>
      <c r="E23" s="15">
        <f t="shared" si="0"/>
        <v>27648296</v>
      </c>
      <c r="F23" s="15"/>
      <c r="G23" s="15">
        <v>1647285</v>
      </c>
      <c r="H23" s="15">
        <v>1650230</v>
      </c>
      <c r="I23" s="15">
        <f t="shared" si="1"/>
        <v>3297515</v>
      </c>
      <c r="J23" s="15"/>
      <c r="K23" s="45">
        <f t="shared" si="2"/>
        <v>30945811</v>
      </c>
    </row>
    <row r="24" spans="1:11" x14ac:dyDescent="0.25">
      <c r="A24" s="59">
        <v>2020</v>
      </c>
      <c r="B24" s="15">
        <v>3464221</v>
      </c>
      <c r="C24" s="15"/>
      <c r="D24" s="15">
        <v>3250151</v>
      </c>
      <c r="E24" s="15">
        <f t="shared" si="0"/>
        <v>6714372</v>
      </c>
      <c r="F24" s="15"/>
      <c r="G24" s="15">
        <v>354212</v>
      </c>
      <c r="H24" s="15">
        <v>319727</v>
      </c>
      <c r="I24" s="15">
        <f t="shared" si="1"/>
        <v>673939</v>
      </c>
      <c r="J24" s="15"/>
      <c r="K24" s="45">
        <f t="shared" si="2"/>
        <v>7388311</v>
      </c>
    </row>
    <row r="25" spans="1:11" x14ac:dyDescent="0.25">
      <c r="A25" s="59">
        <v>2021</v>
      </c>
      <c r="B25" s="15">
        <v>3930469</v>
      </c>
      <c r="C25" s="15"/>
      <c r="D25" s="15">
        <v>3983965</v>
      </c>
      <c r="E25" s="15">
        <f t="shared" si="0"/>
        <v>7914434</v>
      </c>
      <c r="F25" s="15"/>
      <c r="G25" s="15">
        <v>361515</v>
      </c>
      <c r="H25" s="15">
        <v>375705</v>
      </c>
      <c r="I25" s="15">
        <f t="shared" si="1"/>
        <v>737220</v>
      </c>
      <c r="J25" s="15"/>
      <c r="K25" s="45">
        <f t="shared" si="2"/>
        <v>8651654</v>
      </c>
    </row>
    <row r="26" spans="1:11" x14ac:dyDescent="0.25">
      <c r="A26" s="62">
        <v>2022</v>
      </c>
      <c r="B26" s="69">
        <v>9530907</v>
      </c>
      <c r="C26" s="69"/>
      <c r="D26" s="69">
        <v>9528361</v>
      </c>
      <c r="E26" s="69">
        <f t="shared" si="0"/>
        <v>19059268</v>
      </c>
      <c r="F26" s="69"/>
      <c r="G26" s="69">
        <v>1009638</v>
      </c>
      <c r="H26" s="69">
        <v>1013360</v>
      </c>
      <c r="I26" s="69">
        <f t="shared" si="1"/>
        <v>2022998</v>
      </c>
      <c r="J26" s="69"/>
      <c r="K26" s="163">
        <f t="shared" si="2"/>
        <v>21082266</v>
      </c>
    </row>
    <row r="27" spans="1:11" x14ac:dyDescent="0.25">
      <c r="A27" s="29"/>
      <c r="B27" s="29"/>
      <c r="C27" s="29"/>
      <c r="D27" s="29"/>
      <c r="E27" s="29"/>
      <c r="F27" s="29"/>
      <c r="G27" s="29"/>
      <c r="H27" s="29"/>
      <c r="I27" s="29"/>
    </row>
    <row r="28" spans="1:11" x14ac:dyDescent="0.25">
      <c r="A28" s="29"/>
      <c r="B28" s="29"/>
      <c r="C28" s="29"/>
      <c r="D28" s="29"/>
      <c r="E28" s="29"/>
      <c r="F28" s="29"/>
      <c r="G28" s="29"/>
      <c r="H28" s="29"/>
      <c r="I28" s="29"/>
    </row>
    <row r="29" spans="1:11" x14ac:dyDescent="0.25">
      <c r="A29" s="29"/>
      <c r="B29" s="29"/>
      <c r="C29" s="29"/>
      <c r="D29" s="29"/>
      <c r="E29" s="29"/>
      <c r="F29" s="29"/>
      <c r="G29" s="29"/>
      <c r="H29" s="29"/>
      <c r="I29" s="29"/>
    </row>
    <row r="30" spans="1:11" x14ac:dyDescent="0.25">
      <c r="A30" s="29"/>
      <c r="B30" s="31"/>
      <c r="C30" s="31"/>
      <c r="D30" s="29"/>
      <c r="E30" s="29"/>
      <c r="F30" s="29"/>
      <c r="G30" s="29"/>
      <c r="H30" s="29"/>
      <c r="I30" s="2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E20B-D56C-4C36-9047-6DA9F1470B9A}">
  <dimension ref="A1:C15"/>
  <sheetViews>
    <sheetView showGridLines="0" zoomScaleNormal="100" zoomScaleSheetLayoutView="100" workbookViewId="0">
      <selection sqref="A1:C1"/>
    </sheetView>
  </sheetViews>
  <sheetFormatPr defaultColWidth="9.109375" defaultRowHeight="13.2" x14ac:dyDescent="0.25"/>
  <cols>
    <col min="1" max="1" width="69" style="214" customWidth="1"/>
    <col min="2" max="2" width="4.109375" style="214" customWidth="1"/>
    <col min="3" max="3" width="69.5546875" style="214" customWidth="1"/>
    <col min="4" max="16384" width="9.109375" style="214"/>
  </cols>
  <sheetData>
    <row r="1" spans="1:3" s="255" customFormat="1" ht="30" customHeight="1" x14ac:dyDescent="0.25">
      <c r="A1" s="303" t="s">
        <v>734</v>
      </c>
      <c r="B1" s="303"/>
      <c r="C1" s="303"/>
    </row>
    <row r="3" spans="1:3" ht="14.4" x14ac:dyDescent="0.3">
      <c r="A3" s="256" t="s">
        <v>587</v>
      </c>
      <c r="B3" s="257"/>
      <c r="C3" s="256" t="s">
        <v>735</v>
      </c>
    </row>
    <row r="4" spans="1:3" ht="40.200000000000003" x14ac:dyDescent="0.3">
      <c r="A4" s="43" t="s">
        <v>590</v>
      </c>
      <c r="B4" s="257"/>
      <c r="C4" s="216" t="s">
        <v>803</v>
      </c>
    </row>
    <row r="5" spans="1:3" ht="14.4" x14ac:dyDescent="0.3">
      <c r="A5" s="258"/>
      <c r="B5" s="257"/>
      <c r="C5" s="258"/>
    </row>
    <row r="6" spans="1:3" ht="14.4" x14ac:dyDescent="0.3">
      <c r="A6" s="256" t="s">
        <v>588</v>
      </c>
      <c r="B6" s="257"/>
      <c r="C6" s="256" t="s">
        <v>736</v>
      </c>
    </row>
    <row r="7" spans="1:3" ht="42.6" customHeight="1" x14ac:dyDescent="0.3">
      <c r="A7" s="43" t="s">
        <v>804</v>
      </c>
      <c r="B7" s="257"/>
      <c r="C7" s="216" t="s">
        <v>805</v>
      </c>
    </row>
    <row r="8" spans="1:3" ht="18.75" customHeight="1" x14ac:dyDescent="0.3">
      <c r="A8" s="258"/>
      <c r="B8" s="257"/>
      <c r="C8" s="258"/>
    </row>
    <row r="9" spans="1:3" ht="14.4" x14ac:dyDescent="0.3">
      <c r="A9" s="256" t="s">
        <v>589</v>
      </c>
      <c r="B9" s="257"/>
      <c r="C9" s="256" t="s">
        <v>737</v>
      </c>
    </row>
    <row r="10" spans="1:3" ht="40.200000000000003" x14ac:dyDescent="0.3">
      <c r="A10" s="216" t="s">
        <v>806</v>
      </c>
      <c r="B10" s="257"/>
      <c r="C10" s="216" t="s">
        <v>810</v>
      </c>
    </row>
    <row r="11" spans="1:3" ht="93" customHeight="1" x14ac:dyDescent="0.25">
      <c r="A11" s="79" t="s">
        <v>807</v>
      </c>
      <c r="C11" s="216" t="s">
        <v>808</v>
      </c>
    </row>
    <row r="12" spans="1:3" ht="31.5" customHeight="1" x14ac:dyDescent="0.25">
      <c r="A12" s="216" t="s">
        <v>788</v>
      </c>
      <c r="C12" s="216" t="s">
        <v>809</v>
      </c>
    </row>
    <row r="13" spans="1:3" x14ac:dyDescent="0.25">
      <c r="A13" s="238"/>
    </row>
    <row r="14" spans="1:3" ht="24.6" customHeight="1" x14ac:dyDescent="0.25"/>
    <row r="15" spans="1:3" ht="24.6" customHeight="1" x14ac:dyDescent="0.25"/>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51"/>
  <sheetViews>
    <sheetView showGridLines="0" zoomScaleNormal="100" workbookViewId="0"/>
  </sheetViews>
  <sheetFormatPr defaultColWidth="9.109375" defaultRowHeight="13.8" x14ac:dyDescent="0.25"/>
  <cols>
    <col min="1" max="3" width="9.109375" style="133"/>
    <col min="4" max="4" width="1.88671875" style="133" customWidth="1"/>
    <col min="5" max="5" width="1.44140625" style="133" customWidth="1"/>
    <col min="6" max="6" width="10" style="133" bestFit="1" customWidth="1"/>
    <col min="7" max="7" width="9.88671875" style="133" bestFit="1" customWidth="1"/>
    <col min="8" max="8" width="2.5546875" style="133" customWidth="1"/>
    <col min="9" max="9" width="13.88671875" style="133" bestFit="1" customWidth="1"/>
    <col min="10" max="16384" width="9.109375" style="133"/>
  </cols>
  <sheetData>
    <row r="1" spans="1:11" x14ac:dyDescent="0.25">
      <c r="A1" s="1" t="s">
        <v>471</v>
      </c>
      <c r="B1" s="1"/>
      <c r="C1" s="1" t="s">
        <v>559</v>
      </c>
      <c r="D1" s="1"/>
      <c r="E1" s="1"/>
      <c r="F1" s="1"/>
      <c r="G1" s="1"/>
      <c r="H1" s="1"/>
      <c r="I1" s="1"/>
      <c r="J1" s="1"/>
      <c r="K1" s="1"/>
    </row>
    <row r="2" spans="1:11" ht="14.4" x14ac:dyDescent="0.3">
      <c r="A2" s="1"/>
      <c r="B2" s="1"/>
      <c r="C2" s="1" t="s">
        <v>702</v>
      </c>
      <c r="D2" s="1"/>
      <c r="E2" s="1"/>
      <c r="F2" s="1"/>
      <c r="G2" s="1"/>
      <c r="H2" s="1"/>
      <c r="I2" s="1"/>
      <c r="J2" s="1"/>
      <c r="K2" s="1"/>
    </row>
    <row r="3" spans="1:11" x14ac:dyDescent="0.25">
      <c r="A3" s="3"/>
      <c r="B3" s="3"/>
      <c r="C3" s="41" t="s">
        <v>439</v>
      </c>
      <c r="D3" s="3"/>
      <c r="E3" s="3"/>
      <c r="F3" s="3"/>
      <c r="G3" s="3"/>
      <c r="H3" s="3"/>
      <c r="I3" s="3"/>
      <c r="J3" s="3"/>
      <c r="K3" s="3"/>
    </row>
    <row r="4" spans="1:11" x14ac:dyDescent="0.25">
      <c r="A4" s="3"/>
      <c r="B4" s="3"/>
      <c r="C4" s="41" t="s">
        <v>703</v>
      </c>
      <c r="D4" s="3"/>
      <c r="E4" s="3"/>
      <c r="F4" s="3"/>
      <c r="G4" s="3"/>
      <c r="H4" s="3"/>
      <c r="I4" s="3"/>
      <c r="J4" s="3"/>
      <c r="K4" s="3"/>
    </row>
    <row r="5" spans="1:11" x14ac:dyDescent="0.25">
      <c r="A5" s="8"/>
      <c r="B5" s="8"/>
      <c r="C5" s="8"/>
      <c r="D5" s="8"/>
      <c r="E5" s="8"/>
      <c r="F5" s="8"/>
      <c r="G5" s="8"/>
      <c r="H5" s="8"/>
      <c r="I5" s="8"/>
      <c r="J5" s="8"/>
      <c r="K5" s="3"/>
    </row>
    <row r="6" spans="1:11" x14ac:dyDescent="0.25">
      <c r="A6" s="2" t="s">
        <v>18</v>
      </c>
      <c r="B6" s="2"/>
      <c r="C6" s="2"/>
      <c r="D6" s="2"/>
      <c r="E6" s="2"/>
      <c r="F6" s="2" t="s">
        <v>410</v>
      </c>
      <c r="G6" s="2"/>
      <c r="H6" s="2"/>
      <c r="I6" s="2" t="s">
        <v>411</v>
      </c>
      <c r="J6" s="2"/>
      <c r="K6" s="29"/>
    </row>
    <row r="7" spans="1:11" x14ac:dyDescent="0.25">
      <c r="A7" s="37" t="s">
        <v>22</v>
      </c>
      <c r="B7" s="2"/>
      <c r="C7" s="2"/>
      <c r="D7" s="2"/>
      <c r="E7" s="2"/>
      <c r="F7" s="114" t="s">
        <v>407</v>
      </c>
      <c r="G7" s="9"/>
      <c r="H7" s="9"/>
      <c r="I7" s="114" t="s">
        <v>409</v>
      </c>
      <c r="J7" s="9"/>
      <c r="K7" s="29"/>
    </row>
    <row r="8" spans="1:11" x14ac:dyDescent="0.25">
      <c r="A8" s="9"/>
      <c r="B8" s="9"/>
      <c r="C8" s="9"/>
      <c r="D8" s="9"/>
      <c r="E8" s="9"/>
      <c r="F8" s="94">
        <v>2021</v>
      </c>
      <c r="G8" s="94">
        <v>2022</v>
      </c>
      <c r="H8" s="9"/>
      <c r="I8" s="94">
        <v>2021</v>
      </c>
      <c r="J8" s="94">
        <v>2022</v>
      </c>
      <c r="K8" s="29"/>
    </row>
    <row r="9" spans="1:11" x14ac:dyDescent="0.25">
      <c r="A9" s="2"/>
      <c r="B9" s="2"/>
      <c r="C9" s="2"/>
      <c r="D9" s="2"/>
      <c r="E9" s="2"/>
      <c r="F9" s="2"/>
      <c r="G9" s="2"/>
      <c r="H9" s="2"/>
      <c r="I9" s="2"/>
      <c r="J9" s="2"/>
      <c r="K9" s="29"/>
    </row>
    <row r="10" spans="1:11" x14ac:dyDescent="0.25">
      <c r="A10" s="2" t="s">
        <v>39</v>
      </c>
      <c r="B10" s="3"/>
      <c r="C10" s="2"/>
      <c r="D10" s="2"/>
      <c r="E10" s="2"/>
      <c r="F10" s="15" t="s">
        <v>263</v>
      </c>
      <c r="G10" s="15">
        <v>2569</v>
      </c>
      <c r="H10" s="88"/>
      <c r="I10" s="63">
        <v>10096</v>
      </c>
      <c r="J10" s="63">
        <v>22573</v>
      </c>
      <c r="K10" s="29"/>
    </row>
    <row r="11" spans="1:11" x14ac:dyDescent="0.25">
      <c r="A11" s="2" t="s">
        <v>40</v>
      </c>
      <c r="B11" s="3"/>
      <c r="C11" s="2"/>
      <c r="D11" s="2"/>
      <c r="E11" s="2"/>
      <c r="F11" s="15">
        <v>31</v>
      </c>
      <c r="G11" s="15" t="s">
        <v>263</v>
      </c>
      <c r="H11" s="88"/>
      <c r="I11" s="63">
        <v>725</v>
      </c>
      <c r="J11" s="63">
        <v>10247</v>
      </c>
      <c r="K11" s="29"/>
    </row>
    <row r="12" spans="1:11" x14ac:dyDescent="0.25">
      <c r="A12" s="2" t="s">
        <v>41</v>
      </c>
      <c r="B12" s="3"/>
      <c r="C12" s="2"/>
      <c r="D12" s="2"/>
      <c r="E12" s="2"/>
      <c r="F12" s="15" t="s">
        <v>263</v>
      </c>
      <c r="G12" s="15" t="s">
        <v>263</v>
      </c>
      <c r="H12" s="88"/>
      <c r="I12" s="15" t="s">
        <v>263</v>
      </c>
      <c r="J12" s="15" t="s">
        <v>263</v>
      </c>
      <c r="K12" s="29"/>
    </row>
    <row r="13" spans="1:11" x14ac:dyDescent="0.25">
      <c r="A13" s="2" t="s">
        <v>105</v>
      </c>
      <c r="B13" s="3"/>
      <c r="C13" s="2"/>
      <c r="D13" s="2"/>
      <c r="E13" s="2"/>
      <c r="F13" s="63">
        <v>1425251</v>
      </c>
      <c r="G13" s="63">
        <v>3283723</v>
      </c>
      <c r="H13" s="88"/>
      <c r="I13" s="63">
        <v>207503</v>
      </c>
      <c r="J13" s="63">
        <v>555355</v>
      </c>
      <c r="K13" s="29"/>
    </row>
    <row r="14" spans="1:11" x14ac:dyDescent="0.25">
      <c r="A14" s="2" t="s">
        <v>42</v>
      </c>
      <c r="B14" s="3"/>
      <c r="C14" s="2"/>
      <c r="D14" s="2"/>
      <c r="E14" s="2"/>
      <c r="F14" s="15" t="s">
        <v>263</v>
      </c>
      <c r="G14" s="15" t="s">
        <v>263</v>
      </c>
      <c r="H14" s="88"/>
      <c r="I14" s="15" t="s">
        <v>263</v>
      </c>
      <c r="J14" s="15">
        <v>12</v>
      </c>
      <c r="K14" s="29"/>
    </row>
    <row r="15" spans="1:11" x14ac:dyDescent="0.25">
      <c r="A15" s="2" t="s">
        <v>43</v>
      </c>
      <c r="B15" s="2"/>
      <c r="C15" s="2"/>
      <c r="D15" s="2"/>
      <c r="E15" s="2"/>
      <c r="F15" s="15" t="s">
        <v>263</v>
      </c>
      <c r="G15" s="15">
        <v>148</v>
      </c>
      <c r="H15" s="88"/>
      <c r="I15" s="63">
        <v>1231</v>
      </c>
      <c r="J15" s="63">
        <v>7346</v>
      </c>
      <c r="K15" s="29"/>
    </row>
    <row r="16" spans="1:11" x14ac:dyDescent="0.25">
      <c r="A16" s="2" t="s">
        <v>111</v>
      </c>
      <c r="B16" s="3"/>
      <c r="C16" s="2"/>
      <c r="D16" s="2"/>
      <c r="E16" s="2"/>
      <c r="F16" s="15" t="s">
        <v>263</v>
      </c>
      <c r="G16" s="15" t="s">
        <v>263</v>
      </c>
      <c r="H16" s="88"/>
      <c r="I16" s="15" t="s">
        <v>263</v>
      </c>
      <c r="J16" s="15" t="s">
        <v>263</v>
      </c>
      <c r="K16" s="29"/>
    </row>
    <row r="17" spans="1:11" x14ac:dyDescent="0.25">
      <c r="A17" s="2" t="s">
        <v>30</v>
      </c>
      <c r="B17" s="2"/>
      <c r="C17" s="2"/>
      <c r="D17" s="2"/>
      <c r="E17" s="2"/>
      <c r="F17" s="15" t="s">
        <v>263</v>
      </c>
      <c r="G17" s="15" t="s">
        <v>263</v>
      </c>
      <c r="H17" s="88"/>
      <c r="I17" s="63">
        <v>3079</v>
      </c>
      <c r="J17" s="63">
        <v>15030</v>
      </c>
      <c r="K17" s="29"/>
    </row>
    <row r="18" spans="1:11" x14ac:dyDescent="0.25">
      <c r="A18" s="2" t="s">
        <v>31</v>
      </c>
      <c r="B18" s="2"/>
      <c r="C18" s="2"/>
      <c r="D18" s="2"/>
      <c r="E18" s="2"/>
      <c r="F18" s="63">
        <v>1513</v>
      </c>
      <c r="G18" s="63">
        <v>8055</v>
      </c>
      <c r="H18" s="88"/>
      <c r="I18" s="63">
        <v>2887</v>
      </c>
      <c r="J18" s="63">
        <v>20106</v>
      </c>
      <c r="K18" s="29"/>
    </row>
    <row r="19" spans="1:11" x14ac:dyDescent="0.25">
      <c r="A19" s="2" t="s">
        <v>32</v>
      </c>
      <c r="B19" s="2"/>
      <c r="C19" s="2"/>
      <c r="D19" s="2"/>
      <c r="E19" s="2"/>
      <c r="F19" s="15" t="s">
        <v>263</v>
      </c>
      <c r="G19" s="15" t="s">
        <v>263</v>
      </c>
      <c r="H19" s="88"/>
      <c r="I19" s="63">
        <v>3282</v>
      </c>
      <c r="J19" s="63">
        <v>17717</v>
      </c>
      <c r="K19" s="29"/>
    </row>
    <row r="20" spans="1:11" x14ac:dyDescent="0.25">
      <c r="A20" s="2" t="s">
        <v>33</v>
      </c>
      <c r="B20" s="2"/>
      <c r="C20" s="2"/>
      <c r="D20" s="2"/>
      <c r="E20" s="2"/>
      <c r="F20" s="65">
        <v>190</v>
      </c>
      <c r="G20" s="65">
        <v>1546</v>
      </c>
      <c r="H20" s="88"/>
      <c r="I20" s="63">
        <v>365</v>
      </c>
      <c r="J20" s="63">
        <v>528</v>
      </c>
      <c r="K20" s="29"/>
    </row>
    <row r="21" spans="1:11" x14ac:dyDescent="0.25">
      <c r="A21" s="2" t="s">
        <v>84</v>
      </c>
      <c r="B21" s="3"/>
      <c r="C21" s="2"/>
      <c r="D21" s="2"/>
      <c r="E21" s="2"/>
      <c r="F21" s="15" t="s">
        <v>263</v>
      </c>
      <c r="G21" s="15">
        <v>36</v>
      </c>
      <c r="H21" s="88"/>
      <c r="I21" s="15" t="s">
        <v>263</v>
      </c>
      <c r="J21" s="15" t="s">
        <v>263</v>
      </c>
      <c r="K21" s="29"/>
    </row>
    <row r="22" spans="1:11" x14ac:dyDescent="0.25">
      <c r="A22" s="2" t="s">
        <v>44</v>
      </c>
      <c r="B22" s="3"/>
      <c r="C22" s="2"/>
      <c r="D22" s="2"/>
      <c r="E22" s="2"/>
      <c r="F22" s="15" t="s">
        <v>263</v>
      </c>
      <c r="G22" s="15">
        <v>7</v>
      </c>
      <c r="H22" s="88"/>
      <c r="I22" s="63">
        <v>23</v>
      </c>
      <c r="J22" s="63">
        <v>92</v>
      </c>
      <c r="K22" s="29"/>
    </row>
    <row r="23" spans="1:11" x14ac:dyDescent="0.25">
      <c r="A23" s="2" t="s">
        <v>112</v>
      </c>
      <c r="B23" s="3"/>
      <c r="C23" s="2"/>
      <c r="D23" s="2"/>
      <c r="E23" s="2"/>
      <c r="F23" s="15">
        <v>24251</v>
      </c>
      <c r="G23" s="15">
        <v>80464</v>
      </c>
      <c r="H23" s="88"/>
      <c r="I23" s="65">
        <v>127</v>
      </c>
      <c r="J23" s="15" t="s">
        <v>263</v>
      </c>
      <c r="K23" s="29"/>
    </row>
    <row r="24" spans="1:11" x14ac:dyDescent="0.25">
      <c r="A24" s="2" t="s">
        <v>256</v>
      </c>
      <c r="B24" s="2"/>
      <c r="C24" s="2"/>
      <c r="D24" s="2"/>
      <c r="E24" s="2"/>
      <c r="F24" s="17">
        <v>544</v>
      </c>
      <c r="G24" s="17">
        <v>3823</v>
      </c>
      <c r="H24" s="88"/>
      <c r="I24" s="15">
        <v>4651</v>
      </c>
      <c r="J24" s="15">
        <v>34706</v>
      </c>
      <c r="K24" s="29"/>
    </row>
    <row r="25" spans="1:11" x14ac:dyDescent="0.25">
      <c r="A25" s="2" t="s">
        <v>45</v>
      </c>
      <c r="B25" s="3"/>
      <c r="C25" s="2"/>
      <c r="D25" s="2"/>
      <c r="E25" s="2"/>
      <c r="F25" s="15" t="s">
        <v>263</v>
      </c>
      <c r="G25" s="15" t="s">
        <v>263</v>
      </c>
      <c r="H25" s="88"/>
      <c r="I25" s="63">
        <v>9</v>
      </c>
      <c r="J25" s="15" t="s">
        <v>263</v>
      </c>
      <c r="K25" s="29"/>
    </row>
    <row r="26" spans="1:11" x14ac:dyDescent="0.25">
      <c r="A26" s="2" t="s">
        <v>104</v>
      </c>
      <c r="B26" s="2"/>
      <c r="C26" s="2"/>
      <c r="D26" s="2"/>
      <c r="E26" s="2"/>
      <c r="F26" s="10">
        <v>290043</v>
      </c>
      <c r="G26" s="10">
        <v>528317</v>
      </c>
      <c r="H26" s="88"/>
      <c r="I26" s="63">
        <v>67838</v>
      </c>
      <c r="J26" s="63">
        <v>165974</v>
      </c>
      <c r="K26" s="29"/>
    </row>
    <row r="27" spans="1:11" x14ac:dyDescent="0.25">
      <c r="A27" s="2" t="s">
        <v>85</v>
      </c>
      <c r="B27" s="3"/>
      <c r="C27" s="2"/>
      <c r="D27" s="2"/>
      <c r="E27" s="2"/>
      <c r="F27" s="15" t="s">
        <v>263</v>
      </c>
      <c r="G27" s="15">
        <v>5</v>
      </c>
      <c r="H27" s="88"/>
      <c r="I27" s="63">
        <v>4</v>
      </c>
      <c r="J27" s="63">
        <v>55</v>
      </c>
      <c r="K27" s="29"/>
    </row>
    <row r="28" spans="1:11" x14ac:dyDescent="0.25">
      <c r="A28" s="2" t="s">
        <v>86</v>
      </c>
      <c r="B28" s="2"/>
      <c r="C28" s="2"/>
      <c r="D28" s="2"/>
      <c r="E28" s="2"/>
      <c r="F28" s="15">
        <v>6</v>
      </c>
      <c r="G28" s="15">
        <v>15</v>
      </c>
      <c r="H28" s="88"/>
      <c r="I28" s="63">
        <v>7510</v>
      </c>
      <c r="J28" s="63">
        <v>39481</v>
      </c>
      <c r="K28" s="29"/>
    </row>
    <row r="29" spans="1:11" x14ac:dyDescent="0.25">
      <c r="A29" s="2" t="s">
        <v>108</v>
      </c>
      <c r="B29" s="3"/>
      <c r="C29" s="2"/>
      <c r="D29" s="2"/>
      <c r="E29" s="2"/>
      <c r="F29" s="15" t="s">
        <v>263</v>
      </c>
      <c r="G29" s="15">
        <v>0</v>
      </c>
      <c r="H29" s="88"/>
      <c r="I29" s="15">
        <v>4240</v>
      </c>
      <c r="J29" s="15">
        <v>5007</v>
      </c>
      <c r="K29" s="29"/>
    </row>
    <row r="30" spans="1:11" x14ac:dyDescent="0.25">
      <c r="A30" s="2" t="s">
        <v>38</v>
      </c>
      <c r="B30" s="2"/>
      <c r="C30" s="2"/>
      <c r="D30" s="2"/>
      <c r="E30" s="2"/>
      <c r="F30" s="15">
        <v>383</v>
      </c>
      <c r="G30" s="15">
        <v>22</v>
      </c>
      <c r="H30" s="88"/>
      <c r="I30" s="63">
        <v>554</v>
      </c>
      <c r="J30" s="63">
        <v>55</v>
      </c>
      <c r="K30" s="29"/>
    </row>
    <row r="31" spans="1:11" x14ac:dyDescent="0.25">
      <c r="A31" s="2" t="s">
        <v>34</v>
      </c>
      <c r="B31" s="2"/>
      <c r="C31" s="2"/>
      <c r="D31" s="2"/>
      <c r="E31" s="2"/>
      <c r="F31" s="15" t="s">
        <v>263</v>
      </c>
      <c r="G31" s="15">
        <v>431</v>
      </c>
      <c r="H31" s="88"/>
      <c r="I31" s="63">
        <v>667</v>
      </c>
      <c r="J31" s="63">
        <v>7180</v>
      </c>
      <c r="K31" s="29"/>
    </row>
    <row r="32" spans="1:11" x14ac:dyDescent="0.25">
      <c r="A32" s="2" t="s">
        <v>87</v>
      </c>
      <c r="B32" s="2"/>
      <c r="C32" s="2"/>
      <c r="D32" s="2"/>
      <c r="E32" s="2"/>
      <c r="F32" s="10">
        <v>5412429</v>
      </c>
      <c r="G32" s="10">
        <v>14185568</v>
      </c>
      <c r="H32" s="88"/>
      <c r="I32" s="63">
        <v>399686</v>
      </c>
      <c r="J32" s="63">
        <v>1024816</v>
      </c>
      <c r="K32" s="29"/>
    </row>
    <row r="33" spans="1:11" x14ac:dyDescent="0.25">
      <c r="A33" s="2" t="s">
        <v>88</v>
      </c>
      <c r="B33" s="2"/>
      <c r="C33" s="2"/>
      <c r="D33" s="2"/>
      <c r="E33" s="2"/>
      <c r="F33" s="10">
        <v>63141</v>
      </c>
      <c r="G33" s="10">
        <v>146162</v>
      </c>
      <c r="H33" s="88"/>
      <c r="I33" s="63">
        <v>4095</v>
      </c>
      <c r="J33" s="63">
        <v>4721</v>
      </c>
      <c r="K33" s="29"/>
    </row>
    <row r="34" spans="1:11" x14ac:dyDescent="0.25">
      <c r="A34" s="2" t="s">
        <v>89</v>
      </c>
      <c r="B34" s="3"/>
      <c r="C34" s="2"/>
      <c r="D34" s="2"/>
      <c r="E34" s="2"/>
      <c r="F34" s="10">
        <v>612357</v>
      </c>
      <c r="G34" s="10">
        <v>554471</v>
      </c>
      <c r="H34" s="88"/>
      <c r="I34" s="63">
        <v>536</v>
      </c>
      <c r="J34" s="63">
        <v>1050</v>
      </c>
      <c r="K34" s="29"/>
    </row>
    <row r="35" spans="1:11" x14ac:dyDescent="0.25">
      <c r="A35" s="2" t="s">
        <v>90</v>
      </c>
      <c r="B35" s="3"/>
      <c r="C35" s="2"/>
      <c r="D35" s="2"/>
      <c r="E35" s="2"/>
      <c r="F35" s="10">
        <v>44774</v>
      </c>
      <c r="G35" s="10">
        <v>89893</v>
      </c>
      <c r="H35" s="88"/>
      <c r="I35" s="63">
        <v>1106</v>
      </c>
      <c r="J35" s="63">
        <v>2315</v>
      </c>
      <c r="K35" s="29"/>
    </row>
    <row r="36" spans="1:11" x14ac:dyDescent="0.25">
      <c r="A36" s="2" t="s">
        <v>109</v>
      </c>
      <c r="B36" s="2"/>
      <c r="C36" s="2"/>
      <c r="D36" s="2"/>
      <c r="E36" s="2"/>
      <c r="F36" s="15" t="s">
        <v>263</v>
      </c>
      <c r="G36" s="15" t="s">
        <v>263</v>
      </c>
      <c r="H36" s="88"/>
      <c r="I36" s="63">
        <v>340</v>
      </c>
      <c r="J36" s="63">
        <v>6065</v>
      </c>
      <c r="K36" s="29"/>
    </row>
    <row r="37" spans="1:11" x14ac:dyDescent="0.25">
      <c r="A37" s="2" t="s">
        <v>46</v>
      </c>
      <c r="B37" s="3"/>
      <c r="C37" s="2"/>
      <c r="D37" s="2"/>
      <c r="E37" s="2"/>
      <c r="F37" s="15" t="s">
        <v>263</v>
      </c>
      <c r="G37" s="15" t="s">
        <v>263</v>
      </c>
      <c r="H37" s="88"/>
      <c r="I37" s="18">
        <v>69</v>
      </c>
      <c r="J37" s="18">
        <v>64</v>
      </c>
      <c r="K37" s="29"/>
    </row>
    <row r="38" spans="1:11" x14ac:dyDescent="0.25">
      <c r="A38" s="2" t="s">
        <v>485</v>
      </c>
      <c r="B38" s="3"/>
      <c r="C38" s="2"/>
      <c r="D38" s="2"/>
      <c r="E38" s="2"/>
      <c r="F38" s="15">
        <v>881</v>
      </c>
      <c r="G38" s="15">
        <v>9198</v>
      </c>
      <c r="H38" s="88"/>
      <c r="I38" s="18">
        <v>544</v>
      </c>
      <c r="J38" s="18">
        <v>875</v>
      </c>
      <c r="K38" s="29"/>
    </row>
    <row r="39" spans="1:11" x14ac:dyDescent="0.25">
      <c r="A39" s="2" t="s">
        <v>47</v>
      </c>
      <c r="B39" s="3"/>
      <c r="C39" s="2"/>
      <c r="D39" s="2"/>
      <c r="E39" s="2"/>
      <c r="F39" s="15" t="s">
        <v>263</v>
      </c>
      <c r="G39" s="15">
        <v>1</v>
      </c>
      <c r="H39" s="88"/>
      <c r="I39" s="15" t="s">
        <v>263</v>
      </c>
      <c r="J39" s="15" t="s">
        <v>263</v>
      </c>
      <c r="K39" s="29"/>
    </row>
    <row r="40" spans="1:11" x14ac:dyDescent="0.25">
      <c r="A40" s="2" t="s">
        <v>258</v>
      </c>
      <c r="B40" s="3"/>
      <c r="C40" s="2"/>
      <c r="D40" s="2"/>
      <c r="E40" s="2"/>
      <c r="F40" s="15" t="s">
        <v>263</v>
      </c>
      <c r="G40" s="15">
        <v>10</v>
      </c>
      <c r="H40" s="88"/>
      <c r="I40" s="63">
        <v>32</v>
      </c>
      <c r="J40" s="63">
        <v>81</v>
      </c>
      <c r="K40" s="29"/>
    </row>
    <row r="41" spans="1:11" x14ac:dyDescent="0.25">
      <c r="A41" s="2" t="s">
        <v>35</v>
      </c>
      <c r="B41" s="2"/>
      <c r="C41" s="2"/>
      <c r="D41" s="2"/>
      <c r="E41" s="2"/>
      <c r="F41" s="15" t="s">
        <v>263</v>
      </c>
      <c r="G41" s="15">
        <v>40</v>
      </c>
      <c r="H41" s="88"/>
      <c r="I41" s="63">
        <v>4761</v>
      </c>
      <c r="J41" s="63">
        <v>24717</v>
      </c>
      <c r="K41" s="29"/>
    </row>
    <row r="42" spans="1:11" x14ac:dyDescent="0.25">
      <c r="A42" s="2" t="s">
        <v>48</v>
      </c>
      <c r="B42" s="3"/>
      <c r="C42" s="2"/>
      <c r="D42" s="2"/>
      <c r="E42" s="2"/>
      <c r="F42" s="15" t="s">
        <v>263</v>
      </c>
      <c r="G42" s="15" t="s">
        <v>263</v>
      </c>
      <c r="H42" s="88"/>
      <c r="I42" s="65">
        <v>4</v>
      </c>
      <c r="J42" s="65">
        <v>3</v>
      </c>
      <c r="K42" s="29"/>
    </row>
    <row r="43" spans="1:11" x14ac:dyDescent="0.25">
      <c r="A43" s="2" t="s">
        <v>36</v>
      </c>
      <c r="B43" s="2"/>
      <c r="C43" s="2"/>
      <c r="D43" s="2"/>
      <c r="E43" s="2"/>
      <c r="F43" s="15" t="s">
        <v>263</v>
      </c>
      <c r="G43" s="15">
        <v>3163</v>
      </c>
      <c r="H43" s="88"/>
      <c r="I43" s="63">
        <v>1470</v>
      </c>
      <c r="J43" s="63">
        <v>3500</v>
      </c>
      <c r="K43" s="29"/>
    </row>
    <row r="44" spans="1:11" x14ac:dyDescent="0.25">
      <c r="A44" s="2" t="s">
        <v>91</v>
      </c>
      <c r="B44" s="3"/>
      <c r="C44" s="3"/>
      <c r="D44" s="3"/>
      <c r="E44" s="3"/>
      <c r="F44" s="10">
        <v>38418</v>
      </c>
      <c r="G44" s="10">
        <v>135971</v>
      </c>
      <c r="H44" s="88"/>
      <c r="I44" s="63">
        <v>1996</v>
      </c>
      <c r="J44" s="63">
        <v>493</v>
      </c>
      <c r="K44" s="29"/>
    </row>
    <row r="45" spans="1:11" x14ac:dyDescent="0.25">
      <c r="A45" s="2" t="s">
        <v>92</v>
      </c>
      <c r="B45" s="2"/>
      <c r="C45" s="2"/>
      <c r="D45" s="2"/>
      <c r="E45" s="2"/>
      <c r="F45" s="15" t="s">
        <v>263</v>
      </c>
      <c r="G45" s="15" t="s">
        <v>263</v>
      </c>
      <c r="H45" s="88"/>
      <c r="I45" s="63">
        <v>2294</v>
      </c>
      <c r="J45" s="63">
        <v>6831</v>
      </c>
      <c r="K45" s="29"/>
    </row>
    <row r="46" spans="1:11" x14ac:dyDescent="0.25">
      <c r="A46" s="2" t="s">
        <v>93</v>
      </c>
      <c r="B46" s="2"/>
      <c r="C46" s="2"/>
      <c r="D46" s="2"/>
      <c r="E46" s="2"/>
      <c r="F46" s="10">
        <v>141</v>
      </c>
      <c r="G46" s="15" t="s">
        <v>263</v>
      </c>
      <c r="H46" s="88"/>
      <c r="I46" s="63">
        <v>548</v>
      </c>
      <c r="J46" s="63">
        <v>975</v>
      </c>
      <c r="K46" s="29"/>
    </row>
    <row r="47" spans="1:11" x14ac:dyDescent="0.25">
      <c r="A47" s="2" t="s">
        <v>49</v>
      </c>
      <c r="B47" s="3"/>
      <c r="C47" s="2"/>
      <c r="D47" s="2"/>
      <c r="E47" s="2"/>
      <c r="F47" s="15" t="s">
        <v>263</v>
      </c>
      <c r="G47" s="15">
        <v>23406</v>
      </c>
      <c r="H47" s="88"/>
      <c r="I47" s="63">
        <v>4392</v>
      </c>
      <c r="J47" s="63">
        <v>43714</v>
      </c>
      <c r="K47" s="29"/>
    </row>
    <row r="48" spans="1:11" x14ac:dyDescent="0.25">
      <c r="A48" s="9" t="s">
        <v>37</v>
      </c>
      <c r="B48" s="9"/>
      <c r="C48" s="9"/>
      <c r="D48" s="9"/>
      <c r="E48" s="9"/>
      <c r="F48" s="69">
        <v>81</v>
      </c>
      <c r="G48" s="69">
        <v>2224</v>
      </c>
      <c r="H48" s="121"/>
      <c r="I48" s="66">
        <v>556</v>
      </c>
      <c r="J48" s="66">
        <v>1314</v>
      </c>
      <c r="K48" s="28"/>
    </row>
    <row r="49" spans="1:11" x14ac:dyDescent="0.25">
      <c r="A49" s="22" t="s">
        <v>385</v>
      </c>
      <c r="B49" s="14"/>
      <c r="C49" s="14"/>
      <c r="D49" s="14"/>
      <c r="E49" s="14"/>
      <c r="F49" s="276">
        <f>SUM(F10:F48)</f>
        <v>7914434</v>
      </c>
      <c r="G49" s="276">
        <f>SUM(G10:G48)</f>
        <v>19059268</v>
      </c>
      <c r="H49" s="122"/>
      <c r="I49" s="276">
        <f>SUM(I10:I48)</f>
        <v>737220</v>
      </c>
      <c r="J49" s="276">
        <f>SUM(J10:J48)</f>
        <v>2022998</v>
      </c>
      <c r="K49" s="28"/>
    </row>
    <row r="50" spans="1:11" x14ac:dyDescent="0.25">
      <c r="A50" s="3"/>
      <c r="B50" s="3"/>
      <c r="C50" s="3"/>
      <c r="D50" s="3"/>
      <c r="E50" s="3"/>
      <c r="F50" s="29"/>
      <c r="G50" s="29"/>
      <c r="H50" s="29"/>
      <c r="I50" s="29"/>
      <c r="J50" s="3"/>
      <c r="K50" s="16"/>
    </row>
    <row r="51" spans="1:11" x14ac:dyDescent="0.25">
      <c r="A51" s="28"/>
      <c r="B51" s="28"/>
      <c r="C51" s="28"/>
      <c r="D51" s="28"/>
      <c r="E51" s="28"/>
      <c r="F51" s="28"/>
      <c r="G51" s="28"/>
      <c r="H51" s="28"/>
      <c r="I51" s="28"/>
      <c r="J51" s="28"/>
      <c r="K51" s="28"/>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63"/>
  <sheetViews>
    <sheetView showGridLines="0" zoomScaleNormal="100" zoomScaleSheetLayoutView="100" workbookViewId="0"/>
  </sheetViews>
  <sheetFormatPr defaultColWidth="9.109375" defaultRowHeight="11.4" x14ac:dyDescent="0.2"/>
  <cols>
    <col min="1" max="1" width="9.109375" style="29" customWidth="1"/>
    <col min="2" max="2" width="9.109375" style="29"/>
    <col min="3" max="3" width="1.5546875" style="29" customWidth="1"/>
    <col min="4" max="4" width="9.88671875" style="29" bestFit="1" customWidth="1"/>
    <col min="5" max="5" width="2" style="29" customWidth="1"/>
    <col min="6" max="6" width="9.88671875" style="29" bestFit="1" customWidth="1"/>
    <col min="7" max="7" width="5.5546875" style="29" bestFit="1" customWidth="1"/>
    <col min="8" max="8" width="9.88671875" style="35" bestFit="1" customWidth="1"/>
    <col min="9" max="9" width="3.109375" style="35" customWidth="1"/>
    <col min="10" max="10" width="15.109375" style="35" customWidth="1"/>
    <col min="11" max="11" width="3.88671875" style="29" customWidth="1"/>
    <col min="12" max="12" width="13.109375" style="29" customWidth="1"/>
    <col min="13" max="16384" width="9.109375" style="29"/>
  </cols>
  <sheetData>
    <row r="1" spans="1:13" s="28" customFormat="1" ht="12.75" customHeight="1" x14ac:dyDescent="0.25">
      <c r="A1" s="1" t="s">
        <v>472</v>
      </c>
      <c r="B1" s="1"/>
      <c r="C1" s="1"/>
      <c r="D1" s="1" t="s">
        <v>438</v>
      </c>
      <c r="E1" s="1"/>
      <c r="F1" s="1"/>
      <c r="G1" s="1"/>
      <c r="H1" s="1"/>
      <c r="I1" s="1"/>
      <c r="J1" s="1"/>
      <c r="K1" s="1"/>
      <c r="L1" s="1"/>
      <c r="M1" s="1"/>
    </row>
    <row r="2" spans="1:13" s="28" customFormat="1" ht="12.75" customHeight="1" x14ac:dyDescent="0.3">
      <c r="A2" s="1"/>
      <c r="B2" s="1"/>
      <c r="C2" s="1"/>
      <c r="D2" s="1" t="s">
        <v>702</v>
      </c>
      <c r="E2" s="1"/>
      <c r="F2" s="1"/>
      <c r="G2" s="1"/>
      <c r="H2" s="1"/>
      <c r="I2" s="1"/>
      <c r="J2" s="1"/>
      <c r="K2" s="1"/>
      <c r="L2" s="1"/>
      <c r="M2" s="1"/>
    </row>
    <row r="3" spans="1:13" s="28" customFormat="1" ht="12.75" customHeight="1" x14ac:dyDescent="0.25">
      <c r="A3" s="3"/>
      <c r="B3" s="3"/>
      <c r="C3" s="3"/>
      <c r="D3" s="41" t="s">
        <v>448</v>
      </c>
      <c r="E3" s="3"/>
      <c r="F3" s="3"/>
      <c r="G3" s="3"/>
      <c r="H3" s="3"/>
      <c r="I3" s="3"/>
      <c r="J3" s="3"/>
      <c r="K3" s="3"/>
      <c r="L3" s="3"/>
      <c r="M3" s="3"/>
    </row>
    <row r="4" spans="1:13" s="28" customFormat="1" ht="12.75" customHeight="1" x14ac:dyDescent="0.3">
      <c r="A4" s="3"/>
      <c r="B4" s="3"/>
      <c r="C4" s="3"/>
      <c r="D4" s="41" t="s">
        <v>704</v>
      </c>
      <c r="E4" s="3"/>
      <c r="F4" s="3"/>
      <c r="G4" s="3"/>
      <c r="H4" s="3"/>
      <c r="I4" s="3"/>
      <c r="J4" s="3"/>
      <c r="K4" s="3"/>
      <c r="L4" s="3"/>
      <c r="M4" s="3"/>
    </row>
    <row r="5" spans="1:13" ht="12.75" customHeight="1" x14ac:dyDescent="0.25">
      <c r="A5" s="8"/>
      <c r="B5" s="8"/>
      <c r="C5" s="8"/>
      <c r="D5" s="8"/>
      <c r="E5" s="8"/>
      <c r="F5" s="8"/>
      <c r="G5" s="8"/>
      <c r="H5" s="8"/>
      <c r="I5" s="8"/>
      <c r="J5" s="8"/>
      <c r="K5" s="8"/>
      <c r="L5" s="8"/>
      <c r="M5" s="3"/>
    </row>
    <row r="6" spans="1:13" ht="12.75" customHeight="1" x14ac:dyDescent="0.2">
      <c r="A6" s="2" t="s">
        <v>18</v>
      </c>
      <c r="B6" s="2"/>
      <c r="C6" s="2"/>
      <c r="D6" s="2"/>
      <c r="E6" s="2"/>
      <c r="F6" s="67" t="s">
        <v>19</v>
      </c>
      <c r="G6" s="67"/>
      <c r="H6" s="67" t="s">
        <v>19</v>
      </c>
      <c r="I6" s="2"/>
      <c r="J6" s="2" t="s">
        <v>50</v>
      </c>
      <c r="K6" s="2"/>
      <c r="L6" s="2" t="s">
        <v>51</v>
      </c>
      <c r="M6" s="2"/>
    </row>
    <row r="7" spans="1:13" ht="12.75" customHeight="1" x14ac:dyDescent="0.2">
      <c r="A7" s="37" t="s">
        <v>22</v>
      </c>
      <c r="B7" s="2"/>
      <c r="C7" s="2"/>
      <c r="D7" s="2"/>
      <c r="E7" s="2"/>
      <c r="F7" s="98" t="s">
        <v>9</v>
      </c>
      <c r="G7" s="67"/>
      <c r="H7" s="98" t="s">
        <v>9</v>
      </c>
      <c r="I7" s="2"/>
      <c r="J7" s="114" t="s">
        <v>52</v>
      </c>
      <c r="K7" s="9"/>
      <c r="L7" s="114" t="s">
        <v>53</v>
      </c>
      <c r="M7" s="2"/>
    </row>
    <row r="8" spans="1:13" ht="12.75" customHeight="1" x14ac:dyDescent="0.2">
      <c r="A8" s="2"/>
      <c r="B8" s="2"/>
      <c r="C8" s="2"/>
      <c r="D8" s="2"/>
      <c r="E8" s="2"/>
      <c r="F8" s="2"/>
      <c r="G8" s="2"/>
      <c r="H8" s="2"/>
      <c r="I8" s="2"/>
      <c r="J8" s="17" t="s">
        <v>64</v>
      </c>
      <c r="K8" s="17"/>
      <c r="L8" s="17" t="s">
        <v>64</v>
      </c>
      <c r="M8" s="2"/>
    </row>
    <row r="9" spans="1:13" ht="12.75" customHeight="1" x14ac:dyDescent="0.2">
      <c r="A9" s="2"/>
      <c r="B9" s="2"/>
      <c r="C9" s="2"/>
      <c r="D9" s="2"/>
      <c r="E9" s="2"/>
      <c r="F9" s="9"/>
      <c r="G9" s="9"/>
      <c r="H9" s="9"/>
      <c r="I9" s="9"/>
      <c r="J9" s="119" t="s">
        <v>57</v>
      </c>
      <c r="K9" s="19"/>
      <c r="L9" s="119" t="s">
        <v>57</v>
      </c>
      <c r="M9" s="2"/>
    </row>
    <row r="10" spans="1:13" ht="12.75" customHeight="1" x14ac:dyDescent="0.2">
      <c r="A10" s="9"/>
      <c r="B10" s="9"/>
      <c r="C10" s="9"/>
      <c r="D10" s="9"/>
      <c r="E10" s="9"/>
      <c r="F10" s="9">
        <v>2021</v>
      </c>
      <c r="G10" s="9"/>
      <c r="H10" s="9">
        <v>2022</v>
      </c>
      <c r="I10" s="9"/>
      <c r="J10" s="9">
        <v>2022</v>
      </c>
      <c r="K10" s="9"/>
      <c r="L10" s="9">
        <v>2022</v>
      </c>
      <c r="M10" s="2"/>
    </row>
    <row r="11" spans="1:13" ht="12.75" customHeight="1" x14ac:dyDescent="0.2">
      <c r="A11" s="2"/>
      <c r="B11" s="2"/>
      <c r="C11" s="2"/>
      <c r="D11" s="2"/>
      <c r="E11" s="2"/>
      <c r="F11" s="2"/>
      <c r="G11" s="2"/>
      <c r="H11" s="2"/>
      <c r="I11" s="2"/>
      <c r="J11" s="2"/>
      <c r="K11" s="2"/>
      <c r="L11" s="2"/>
      <c r="M11" s="2"/>
    </row>
    <row r="12" spans="1:13" ht="12.75" customHeight="1" x14ac:dyDescent="0.25">
      <c r="A12" s="2" t="s">
        <v>39</v>
      </c>
      <c r="B12" s="3"/>
      <c r="C12" s="2"/>
      <c r="D12" s="2"/>
      <c r="E12" s="2"/>
      <c r="F12" s="15">
        <v>68412</v>
      </c>
      <c r="G12" s="88"/>
      <c r="H12" s="15">
        <v>118861</v>
      </c>
      <c r="I12" s="88"/>
      <c r="J12" s="40">
        <v>25829</v>
      </c>
      <c r="K12" s="88"/>
      <c r="L12" s="31">
        <v>93032</v>
      </c>
      <c r="M12" s="185"/>
    </row>
    <row r="13" spans="1:13" ht="12.75" customHeight="1" x14ac:dyDescent="0.25">
      <c r="A13" s="2" t="s">
        <v>40</v>
      </c>
      <c r="B13" s="3"/>
      <c r="C13" s="2"/>
      <c r="D13" s="2"/>
      <c r="E13" s="2"/>
      <c r="F13" s="15">
        <v>1468</v>
      </c>
      <c r="G13" s="88"/>
      <c r="H13" s="15">
        <v>7216</v>
      </c>
      <c r="I13" s="88"/>
      <c r="J13" s="40">
        <v>6369</v>
      </c>
      <c r="K13" s="88"/>
      <c r="L13" s="31">
        <v>847</v>
      </c>
      <c r="M13" s="185"/>
    </row>
    <row r="14" spans="1:13" ht="12.75" customHeight="1" x14ac:dyDescent="0.25">
      <c r="A14" s="2" t="s">
        <v>41</v>
      </c>
      <c r="B14" s="3"/>
      <c r="C14" s="2"/>
      <c r="D14" s="2"/>
      <c r="E14" s="2"/>
      <c r="F14" s="15">
        <v>26071</v>
      </c>
      <c r="G14" s="88"/>
      <c r="H14" s="15">
        <v>44506</v>
      </c>
      <c r="I14" s="88"/>
      <c r="J14" s="128" t="s">
        <v>596</v>
      </c>
      <c r="K14" s="88"/>
      <c r="L14" s="31">
        <v>44506</v>
      </c>
      <c r="M14" s="185"/>
    </row>
    <row r="15" spans="1:13" ht="12.75" customHeight="1" x14ac:dyDescent="0.25">
      <c r="A15" s="2" t="s">
        <v>105</v>
      </c>
      <c r="B15" s="3"/>
      <c r="C15" s="2"/>
      <c r="D15" s="2"/>
      <c r="E15" s="2"/>
      <c r="F15" s="15">
        <v>1537996</v>
      </c>
      <c r="G15" s="88"/>
      <c r="H15" s="15">
        <v>2997294</v>
      </c>
      <c r="I15" s="88"/>
      <c r="J15" s="40">
        <v>2491882</v>
      </c>
      <c r="K15" s="88"/>
      <c r="L15" s="31">
        <v>505412</v>
      </c>
      <c r="M15" s="185"/>
    </row>
    <row r="16" spans="1:13" ht="12.75" customHeight="1" x14ac:dyDescent="0.25">
      <c r="A16" s="2" t="s">
        <v>42</v>
      </c>
      <c r="B16" s="3"/>
      <c r="C16" s="2"/>
      <c r="D16" s="2"/>
      <c r="E16" s="2"/>
      <c r="F16" s="15">
        <v>3222</v>
      </c>
      <c r="G16" s="88"/>
      <c r="H16" s="15">
        <v>13848</v>
      </c>
      <c r="I16" s="88"/>
      <c r="J16" s="40">
        <v>30</v>
      </c>
      <c r="K16" s="88"/>
      <c r="L16" s="31">
        <v>13818</v>
      </c>
      <c r="M16" s="185"/>
    </row>
    <row r="17" spans="1:13" ht="12.75" customHeight="1" x14ac:dyDescent="0.2">
      <c r="A17" s="2" t="s">
        <v>43</v>
      </c>
      <c r="B17" s="2"/>
      <c r="C17" s="2"/>
      <c r="D17" s="2"/>
      <c r="E17" s="2"/>
      <c r="F17" s="15">
        <v>52800</v>
      </c>
      <c r="G17" s="88"/>
      <c r="H17" s="15">
        <v>62315</v>
      </c>
      <c r="I17" s="88"/>
      <c r="J17" s="40">
        <v>4537</v>
      </c>
      <c r="K17" s="88"/>
      <c r="L17" s="31">
        <v>57778</v>
      </c>
      <c r="M17" s="185"/>
    </row>
    <row r="18" spans="1:13" ht="12.75" customHeight="1" x14ac:dyDescent="0.25">
      <c r="A18" s="2" t="s">
        <v>111</v>
      </c>
      <c r="B18" s="3"/>
      <c r="C18" s="2"/>
      <c r="D18" s="2"/>
      <c r="E18" s="2"/>
      <c r="F18" s="15">
        <v>14632</v>
      </c>
      <c r="G18" s="88"/>
      <c r="H18" s="15">
        <v>19487</v>
      </c>
      <c r="I18" s="88"/>
      <c r="J18" s="40">
        <v>27</v>
      </c>
      <c r="K18" s="88"/>
      <c r="L18" s="31">
        <v>19460</v>
      </c>
      <c r="M18" s="185"/>
    </row>
    <row r="19" spans="1:13" ht="12.75" customHeight="1" x14ac:dyDescent="0.2">
      <c r="A19" s="2" t="s">
        <v>30</v>
      </c>
      <c r="B19" s="2"/>
      <c r="C19" s="2"/>
      <c r="D19" s="2"/>
      <c r="E19" s="2"/>
      <c r="F19" s="15">
        <v>4676</v>
      </c>
      <c r="G19" s="88"/>
      <c r="H19" s="15">
        <v>9314</v>
      </c>
      <c r="I19" s="88"/>
      <c r="J19" s="40">
        <v>8582</v>
      </c>
      <c r="K19" s="88"/>
      <c r="L19" s="31">
        <v>732</v>
      </c>
      <c r="M19" s="185"/>
    </row>
    <row r="20" spans="1:13" ht="12.75" customHeight="1" x14ac:dyDescent="0.2">
      <c r="A20" s="2" t="s">
        <v>31</v>
      </c>
      <c r="B20" s="2"/>
      <c r="C20" s="2"/>
      <c r="D20" s="2"/>
      <c r="E20" s="2"/>
      <c r="F20" s="15">
        <v>49049</v>
      </c>
      <c r="G20" s="88"/>
      <c r="H20" s="15">
        <v>101564</v>
      </c>
      <c r="I20" s="88"/>
      <c r="J20" s="40">
        <v>23720</v>
      </c>
      <c r="K20" s="88"/>
      <c r="L20" s="31">
        <v>77844</v>
      </c>
      <c r="M20" s="185"/>
    </row>
    <row r="21" spans="1:13" ht="12.75" customHeight="1" x14ac:dyDescent="0.2">
      <c r="A21" s="2" t="s">
        <v>32</v>
      </c>
      <c r="B21" s="2"/>
      <c r="C21" s="2"/>
      <c r="D21" s="2"/>
      <c r="E21" s="2"/>
      <c r="F21" s="15">
        <v>2752</v>
      </c>
      <c r="G21" s="88"/>
      <c r="H21" s="15">
        <v>12993</v>
      </c>
      <c r="I21" s="88"/>
      <c r="J21" s="40">
        <v>10924</v>
      </c>
      <c r="K21" s="88"/>
      <c r="L21" s="31">
        <v>2069</v>
      </c>
      <c r="M21" s="185"/>
    </row>
    <row r="22" spans="1:13" ht="12.75" customHeight="1" x14ac:dyDescent="0.2">
      <c r="A22" s="2" t="s">
        <v>33</v>
      </c>
      <c r="B22" s="2"/>
      <c r="C22" s="2"/>
      <c r="D22" s="2"/>
      <c r="E22" s="2"/>
      <c r="F22" s="15">
        <v>94548</v>
      </c>
      <c r="G22" s="88"/>
      <c r="H22" s="15">
        <v>142384</v>
      </c>
      <c r="I22" s="88"/>
      <c r="J22" s="40">
        <v>2337</v>
      </c>
      <c r="K22" s="88"/>
      <c r="L22" s="31">
        <v>140047</v>
      </c>
      <c r="M22" s="185"/>
    </row>
    <row r="23" spans="1:13" ht="12.75" customHeight="1" x14ac:dyDescent="0.25">
      <c r="A23" s="2" t="s">
        <v>84</v>
      </c>
      <c r="B23" s="3"/>
      <c r="C23" s="2"/>
      <c r="D23" s="2"/>
      <c r="E23" s="2"/>
      <c r="F23" s="15">
        <v>20090</v>
      </c>
      <c r="G23" s="88"/>
      <c r="H23" s="15">
        <v>42334</v>
      </c>
      <c r="I23" s="88"/>
      <c r="J23" s="40">
        <v>1796</v>
      </c>
      <c r="K23" s="88"/>
      <c r="L23" s="31">
        <v>40538</v>
      </c>
      <c r="M23" s="185"/>
    </row>
    <row r="24" spans="1:13" ht="12.75" customHeight="1" x14ac:dyDescent="0.25">
      <c r="A24" s="2" t="s">
        <v>44</v>
      </c>
      <c r="B24" s="3"/>
      <c r="C24" s="2"/>
      <c r="D24" s="2"/>
      <c r="E24" s="2"/>
      <c r="F24" s="15">
        <v>536</v>
      </c>
      <c r="G24" s="88"/>
      <c r="H24" s="15">
        <v>16061</v>
      </c>
      <c r="I24" s="88"/>
      <c r="J24" s="40">
        <v>273</v>
      </c>
      <c r="K24" s="88"/>
      <c r="L24" s="31">
        <v>15788</v>
      </c>
      <c r="M24" s="185"/>
    </row>
    <row r="25" spans="1:13" ht="12.75" customHeight="1" x14ac:dyDescent="0.25">
      <c r="A25" s="2" t="s">
        <v>112</v>
      </c>
      <c r="B25" s="3"/>
      <c r="C25" s="2"/>
      <c r="D25" s="2"/>
      <c r="E25" s="2"/>
      <c r="F25" s="15">
        <v>20109</v>
      </c>
      <c r="G25" s="88"/>
      <c r="H25" s="15">
        <v>57106</v>
      </c>
      <c r="I25" s="88"/>
      <c r="J25" s="40">
        <v>56693</v>
      </c>
      <c r="K25" s="88"/>
      <c r="L25" s="31">
        <v>413</v>
      </c>
      <c r="M25" s="185"/>
    </row>
    <row r="26" spans="1:13" ht="12.75" customHeight="1" x14ac:dyDescent="0.2">
      <c r="A26" s="2" t="s">
        <v>256</v>
      </c>
      <c r="B26" s="2"/>
      <c r="C26" s="2"/>
      <c r="D26" s="2"/>
      <c r="E26" s="2"/>
      <c r="F26" s="15">
        <v>403368</v>
      </c>
      <c r="G26" s="88"/>
      <c r="H26" s="15">
        <v>676248</v>
      </c>
      <c r="I26" s="88"/>
      <c r="J26" s="40">
        <v>25134</v>
      </c>
      <c r="K26" s="88"/>
      <c r="L26" s="31">
        <v>651114</v>
      </c>
      <c r="M26" s="185"/>
    </row>
    <row r="27" spans="1:13" ht="12.75" customHeight="1" x14ac:dyDescent="0.25">
      <c r="A27" s="2" t="s">
        <v>45</v>
      </c>
      <c r="B27" s="3"/>
      <c r="C27" s="2"/>
      <c r="D27" s="2"/>
      <c r="E27" s="2"/>
      <c r="F27" s="15">
        <v>33739</v>
      </c>
      <c r="G27" s="88"/>
      <c r="H27" s="15">
        <v>50143</v>
      </c>
      <c r="I27" s="88"/>
      <c r="J27" s="40">
        <v>14</v>
      </c>
      <c r="K27" s="88"/>
      <c r="L27" s="31">
        <v>50129</v>
      </c>
      <c r="M27" s="185"/>
    </row>
    <row r="28" spans="1:13" ht="12.75" customHeight="1" x14ac:dyDescent="0.2">
      <c r="A28" s="2" t="s">
        <v>104</v>
      </c>
      <c r="B28" s="2"/>
      <c r="C28" s="2"/>
      <c r="D28" s="2"/>
      <c r="E28" s="2"/>
      <c r="F28" s="15">
        <v>547209</v>
      </c>
      <c r="G28" s="88"/>
      <c r="H28" s="15">
        <v>919014</v>
      </c>
      <c r="I28" s="88"/>
      <c r="J28" s="40">
        <v>464837</v>
      </c>
      <c r="K28" s="88"/>
      <c r="L28" s="31">
        <v>454177</v>
      </c>
      <c r="M28" s="185"/>
    </row>
    <row r="29" spans="1:13" ht="12.75" customHeight="1" x14ac:dyDescent="0.25">
      <c r="A29" s="2" t="s">
        <v>85</v>
      </c>
      <c r="B29" s="3"/>
      <c r="C29" s="2"/>
      <c r="D29" s="2"/>
      <c r="E29" s="2"/>
      <c r="F29" s="15">
        <v>536</v>
      </c>
      <c r="G29" s="88"/>
      <c r="H29" s="15">
        <v>1019</v>
      </c>
      <c r="I29" s="88"/>
      <c r="J29" s="40">
        <v>263</v>
      </c>
      <c r="K29" s="88"/>
      <c r="L29" s="31">
        <v>756</v>
      </c>
      <c r="M29" s="185"/>
    </row>
    <row r="30" spans="1:13" ht="12.75" customHeight="1" x14ac:dyDescent="0.2">
      <c r="A30" s="2" t="s">
        <v>86</v>
      </c>
      <c r="B30" s="2"/>
      <c r="C30" s="2"/>
      <c r="D30" s="2"/>
      <c r="E30" s="2"/>
      <c r="F30" s="15">
        <v>6769</v>
      </c>
      <c r="G30" s="88"/>
      <c r="H30" s="15">
        <v>25147</v>
      </c>
      <c r="I30" s="88"/>
      <c r="J30" s="40">
        <v>24089</v>
      </c>
      <c r="K30" s="88"/>
      <c r="L30" s="31">
        <v>1058</v>
      </c>
      <c r="M30" s="185"/>
    </row>
    <row r="31" spans="1:13" ht="12.75" customHeight="1" x14ac:dyDescent="0.25">
      <c r="A31" s="2" t="s">
        <v>108</v>
      </c>
      <c r="B31" s="3"/>
      <c r="C31" s="2"/>
      <c r="D31" s="2"/>
      <c r="E31" s="2"/>
      <c r="F31" s="15">
        <v>5287</v>
      </c>
      <c r="G31" s="88"/>
      <c r="H31" s="15">
        <v>7538</v>
      </c>
      <c r="I31" s="88"/>
      <c r="J31" s="40">
        <v>2268</v>
      </c>
      <c r="K31" s="88"/>
      <c r="L31" s="31">
        <v>5270</v>
      </c>
      <c r="M31" s="185"/>
    </row>
    <row r="32" spans="1:13" ht="12.75" customHeight="1" x14ac:dyDescent="0.2">
      <c r="A32" s="2" t="s">
        <v>38</v>
      </c>
      <c r="B32" s="2"/>
      <c r="C32" s="2"/>
      <c r="D32" s="2"/>
      <c r="E32" s="2"/>
      <c r="F32" s="15">
        <v>49476</v>
      </c>
      <c r="G32" s="88"/>
      <c r="H32" s="15">
        <v>96787</v>
      </c>
      <c r="I32" s="88"/>
      <c r="J32" s="40">
        <v>373</v>
      </c>
      <c r="K32" s="88"/>
      <c r="L32" s="31">
        <v>96414</v>
      </c>
      <c r="M32" s="185"/>
    </row>
    <row r="33" spans="1:13" ht="12.75" customHeight="1" x14ac:dyDescent="0.2">
      <c r="A33" s="2" t="s">
        <v>34</v>
      </c>
      <c r="B33" s="2"/>
      <c r="C33" s="2"/>
      <c r="D33" s="2"/>
      <c r="E33" s="2"/>
      <c r="F33" s="15">
        <v>113240</v>
      </c>
      <c r="G33" s="88"/>
      <c r="H33" s="15">
        <v>218212</v>
      </c>
      <c r="I33" s="88"/>
      <c r="J33" s="40">
        <v>6049</v>
      </c>
      <c r="K33" s="88"/>
      <c r="L33" s="31">
        <v>212163</v>
      </c>
      <c r="M33" s="185"/>
    </row>
    <row r="34" spans="1:13" ht="12.75" customHeight="1" x14ac:dyDescent="0.2">
      <c r="A34" s="2" t="s">
        <v>87</v>
      </c>
      <c r="B34" s="2"/>
      <c r="C34" s="2"/>
      <c r="D34" s="2"/>
      <c r="E34" s="2"/>
      <c r="F34" s="15">
        <v>6262633</v>
      </c>
      <c r="G34" s="88"/>
      <c r="H34" s="15">
        <v>12995355</v>
      </c>
      <c r="I34" s="88"/>
      <c r="J34" s="40">
        <v>10439895</v>
      </c>
      <c r="K34" s="88"/>
      <c r="L34" s="31">
        <v>2555460</v>
      </c>
      <c r="M34" s="185"/>
    </row>
    <row r="35" spans="1:13" ht="12.75" customHeight="1" x14ac:dyDescent="0.2">
      <c r="A35" s="2" t="s">
        <v>88</v>
      </c>
      <c r="B35" s="2"/>
      <c r="C35" s="2"/>
      <c r="D35" s="2"/>
      <c r="E35" s="2"/>
      <c r="F35" s="15">
        <v>520241</v>
      </c>
      <c r="G35" s="88"/>
      <c r="H35" s="15">
        <v>900549</v>
      </c>
      <c r="I35" s="88"/>
      <c r="J35" s="40">
        <v>110193</v>
      </c>
      <c r="K35" s="88"/>
      <c r="L35" s="31">
        <v>790356</v>
      </c>
      <c r="M35" s="185"/>
    </row>
    <row r="36" spans="1:13" ht="12.75" customHeight="1" x14ac:dyDescent="0.25">
      <c r="A36" s="2" t="s">
        <v>89</v>
      </c>
      <c r="B36" s="3"/>
      <c r="C36" s="2"/>
      <c r="D36" s="2"/>
      <c r="E36" s="2"/>
      <c r="F36" s="15">
        <v>489783</v>
      </c>
      <c r="G36" s="88"/>
      <c r="H36" s="15">
        <v>415463</v>
      </c>
      <c r="I36" s="88"/>
      <c r="J36" s="40">
        <v>415121</v>
      </c>
      <c r="K36" s="88"/>
      <c r="L36" s="31">
        <v>342</v>
      </c>
      <c r="M36" s="185"/>
    </row>
    <row r="37" spans="1:13" ht="12.75" customHeight="1" x14ac:dyDescent="0.25">
      <c r="A37" s="2" t="s">
        <v>90</v>
      </c>
      <c r="B37" s="3"/>
      <c r="C37" s="2"/>
      <c r="D37" s="2"/>
      <c r="E37" s="2"/>
      <c r="F37" s="15">
        <v>37866</v>
      </c>
      <c r="G37" s="88"/>
      <c r="H37" s="15">
        <v>58753</v>
      </c>
      <c r="I37" s="88"/>
      <c r="J37" s="40">
        <v>58096</v>
      </c>
      <c r="K37" s="88"/>
      <c r="L37" s="31">
        <v>657</v>
      </c>
      <c r="M37" s="185"/>
    </row>
    <row r="38" spans="1:13" ht="12.75" customHeight="1" x14ac:dyDescent="0.2">
      <c r="A38" s="2" t="s">
        <v>109</v>
      </c>
      <c r="B38" s="2"/>
      <c r="C38" s="2"/>
      <c r="D38" s="2"/>
      <c r="E38" s="2"/>
      <c r="F38" s="15">
        <v>26346</v>
      </c>
      <c r="G38" s="88"/>
      <c r="H38" s="15">
        <v>38340</v>
      </c>
      <c r="I38" s="88"/>
      <c r="J38" s="40">
        <v>3512</v>
      </c>
      <c r="K38" s="88"/>
      <c r="L38" s="31">
        <v>34828</v>
      </c>
      <c r="M38" s="185"/>
    </row>
    <row r="39" spans="1:13" ht="12.75" customHeight="1" x14ac:dyDescent="0.25">
      <c r="A39" s="2" t="s">
        <v>46</v>
      </c>
      <c r="B39" s="3"/>
      <c r="C39" s="2"/>
      <c r="D39" s="2"/>
      <c r="E39" s="2"/>
      <c r="F39" s="15">
        <v>5233</v>
      </c>
      <c r="G39" s="88"/>
      <c r="H39" s="15">
        <v>5914</v>
      </c>
      <c r="I39" s="88"/>
      <c r="J39" s="40">
        <v>88</v>
      </c>
      <c r="K39" s="88"/>
      <c r="L39" s="31">
        <v>5826</v>
      </c>
      <c r="M39" s="185"/>
    </row>
    <row r="40" spans="1:13" ht="12.75" customHeight="1" x14ac:dyDescent="0.25">
      <c r="A40" s="2" t="s">
        <v>485</v>
      </c>
      <c r="B40" s="3"/>
      <c r="C40" s="2"/>
      <c r="D40" s="2"/>
      <c r="E40" s="2"/>
      <c r="F40" s="15">
        <v>3741</v>
      </c>
      <c r="G40" s="88"/>
      <c r="H40" s="15">
        <v>17757</v>
      </c>
      <c r="I40" s="88"/>
      <c r="J40" s="40">
        <v>11055</v>
      </c>
      <c r="K40" s="88"/>
      <c r="L40" s="31">
        <v>6702</v>
      </c>
      <c r="M40" s="185"/>
    </row>
    <row r="41" spans="1:13" ht="12.75" customHeight="1" x14ac:dyDescent="0.25">
      <c r="A41" s="2" t="s">
        <v>47</v>
      </c>
      <c r="B41" s="3"/>
      <c r="C41" s="2"/>
      <c r="D41" s="2"/>
      <c r="E41" s="2"/>
      <c r="F41" s="15">
        <v>2017</v>
      </c>
      <c r="G41" s="88"/>
      <c r="H41" s="15">
        <v>6972</v>
      </c>
      <c r="I41" s="88"/>
      <c r="J41" s="40">
        <v>6</v>
      </c>
      <c r="K41" s="88"/>
      <c r="L41" s="31">
        <v>6966</v>
      </c>
      <c r="M41" s="185"/>
    </row>
    <row r="42" spans="1:13" ht="12.75" customHeight="1" x14ac:dyDescent="0.25">
      <c r="A42" s="2" t="s">
        <v>258</v>
      </c>
      <c r="B42" s="3"/>
      <c r="C42" s="2"/>
      <c r="D42" s="2"/>
      <c r="E42" s="2"/>
      <c r="F42" s="15">
        <v>136</v>
      </c>
      <c r="G42" s="88"/>
      <c r="H42" s="15">
        <v>13077</v>
      </c>
      <c r="I42" s="88"/>
      <c r="J42" s="40">
        <v>99</v>
      </c>
      <c r="K42" s="88"/>
      <c r="L42" s="31">
        <v>12978</v>
      </c>
      <c r="M42" s="185"/>
    </row>
    <row r="43" spans="1:13" ht="12.75" customHeight="1" x14ac:dyDescent="0.2">
      <c r="A43" s="2" t="s">
        <v>35</v>
      </c>
      <c r="B43" s="2"/>
      <c r="C43" s="2"/>
      <c r="D43" s="2"/>
      <c r="E43" s="2"/>
      <c r="F43" s="15">
        <v>287730</v>
      </c>
      <c r="G43" s="88"/>
      <c r="H43" s="15">
        <v>503955</v>
      </c>
      <c r="I43" s="88"/>
      <c r="J43" s="40">
        <v>14064</v>
      </c>
      <c r="K43" s="88"/>
      <c r="L43" s="31">
        <v>489891</v>
      </c>
      <c r="M43" s="185"/>
    </row>
    <row r="44" spans="1:13" ht="12.75" customHeight="1" x14ac:dyDescent="0.25">
      <c r="A44" s="2" t="s">
        <v>48</v>
      </c>
      <c r="B44" s="3"/>
      <c r="C44" s="2"/>
      <c r="D44" s="2"/>
      <c r="E44" s="2"/>
      <c r="F44" s="15">
        <v>16149</v>
      </c>
      <c r="G44" s="88"/>
      <c r="H44" s="15">
        <v>26807</v>
      </c>
      <c r="I44" s="88"/>
      <c r="J44" s="40">
        <v>8</v>
      </c>
      <c r="K44" s="88"/>
      <c r="L44" s="31">
        <v>26799</v>
      </c>
      <c r="M44" s="185"/>
    </row>
    <row r="45" spans="1:13" ht="12.75" customHeight="1" x14ac:dyDescent="0.2">
      <c r="A45" s="2" t="s">
        <v>36</v>
      </c>
      <c r="B45" s="2"/>
      <c r="C45" s="2"/>
      <c r="D45" s="2"/>
      <c r="E45" s="2"/>
      <c r="F45" s="15">
        <v>174369</v>
      </c>
      <c r="G45" s="88"/>
      <c r="H45" s="15">
        <v>228193</v>
      </c>
      <c r="I45" s="88"/>
      <c r="J45" s="40">
        <v>5548</v>
      </c>
      <c r="K45" s="88"/>
      <c r="L45" s="31">
        <v>222645</v>
      </c>
      <c r="M45" s="185"/>
    </row>
    <row r="46" spans="1:13" ht="12.75" customHeight="1" x14ac:dyDescent="0.25">
      <c r="A46" s="2" t="s">
        <v>91</v>
      </c>
      <c r="B46" s="3"/>
      <c r="C46" s="3"/>
      <c r="D46" s="3"/>
      <c r="E46" s="3"/>
      <c r="F46" s="15">
        <v>44614</v>
      </c>
      <c r="G46" s="88"/>
      <c r="H46" s="15">
        <v>125976</v>
      </c>
      <c r="I46" s="88"/>
      <c r="J46" s="40">
        <v>108062</v>
      </c>
      <c r="K46" s="88"/>
      <c r="L46" s="31">
        <v>17914</v>
      </c>
      <c r="M46" s="185"/>
    </row>
    <row r="47" spans="1:13" ht="12.75" customHeight="1" x14ac:dyDescent="0.2">
      <c r="A47" s="2" t="s">
        <v>92</v>
      </c>
      <c r="B47" s="2"/>
      <c r="C47" s="2"/>
      <c r="D47" s="2"/>
      <c r="E47" s="2"/>
      <c r="F47" s="15">
        <v>114750</v>
      </c>
      <c r="G47" s="88"/>
      <c r="H47" s="15">
        <v>180774</v>
      </c>
      <c r="I47" s="88"/>
      <c r="J47" s="40">
        <v>4418</v>
      </c>
      <c r="K47" s="88"/>
      <c r="L47" s="31">
        <v>176356</v>
      </c>
      <c r="M47" s="185"/>
    </row>
    <row r="48" spans="1:13" ht="12.75" customHeight="1" x14ac:dyDescent="0.2">
      <c r="A48" s="2" t="s">
        <v>93</v>
      </c>
      <c r="B48" s="2"/>
      <c r="C48" s="2"/>
      <c r="D48" s="2"/>
      <c r="E48" s="2"/>
      <c r="F48" s="15">
        <v>104935</v>
      </c>
      <c r="G48" s="88"/>
      <c r="H48" s="15">
        <v>144685</v>
      </c>
      <c r="I48" s="88"/>
      <c r="J48" s="40">
        <v>1865</v>
      </c>
      <c r="K48" s="88"/>
      <c r="L48" s="31">
        <v>142820</v>
      </c>
      <c r="M48" s="185"/>
    </row>
    <row r="49" spans="1:13" ht="12.75" customHeight="1" x14ac:dyDescent="0.25">
      <c r="A49" s="2" t="s">
        <v>49</v>
      </c>
      <c r="B49" s="3"/>
      <c r="C49" s="2"/>
      <c r="D49" s="2"/>
      <c r="E49" s="2"/>
      <c r="F49" s="15">
        <v>5320</v>
      </c>
      <c r="G49" s="88"/>
      <c r="H49" s="15">
        <v>40726</v>
      </c>
      <c r="I49" s="88"/>
      <c r="J49" s="40">
        <v>39996</v>
      </c>
      <c r="K49" s="88"/>
      <c r="L49" s="31">
        <v>730</v>
      </c>
      <c r="M49" s="185"/>
    </row>
    <row r="50" spans="1:13" ht="12.75" customHeight="1" x14ac:dyDescent="0.2">
      <c r="A50" s="9" t="s">
        <v>37</v>
      </c>
      <c r="B50" s="9"/>
      <c r="C50" s="9"/>
      <c r="D50" s="9"/>
      <c r="E50" s="9"/>
      <c r="F50" s="15">
        <v>15055</v>
      </c>
      <c r="G50" s="88"/>
      <c r="H50" s="69">
        <v>18724</v>
      </c>
      <c r="I50" s="121"/>
      <c r="J50" s="233">
        <v>8355</v>
      </c>
      <c r="K50" s="121"/>
      <c r="L50" s="100">
        <v>10369</v>
      </c>
      <c r="M50" s="185"/>
    </row>
    <row r="51" spans="1:13" ht="12.75" customHeight="1" x14ac:dyDescent="0.2">
      <c r="A51" s="14" t="s">
        <v>385</v>
      </c>
      <c r="B51" s="14"/>
      <c r="C51" s="14"/>
      <c r="D51" s="14"/>
      <c r="E51" s="14"/>
      <c r="F51" s="22">
        <v>11166903</v>
      </c>
      <c r="G51" s="122"/>
      <c r="H51" s="234">
        <v>21361411</v>
      </c>
      <c r="I51" s="122"/>
      <c r="J51" s="235">
        <v>14376407</v>
      </c>
      <c r="K51" s="122"/>
      <c r="L51" s="99">
        <v>6985004</v>
      </c>
      <c r="M51" s="185"/>
    </row>
    <row r="52" spans="1:13" ht="12.75" customHeight="1" x14ac:dyDescent="0.2">
      <c r="A52" s="2"/>
      <c r="B52" s="2"/>
      <c r="C52" s="2"/>
      <c r="D52" s="2"/>
      <c r="E52" s="2"/>
      <c r="F52" s="10"/>
      <c r="G52" s="174"/>
      <c r="H52" s="10"/>
      <c r="I52" s="174"/>
      <c r="J52" s="31"/>
      <c r="K52" s="174"/>
      <c r="L52" s="31"/>
      <c r="M52" s="88"/>
    </row>
    <row r="53" spans="1:13" ht="12.75" customHeight="1" x14ac:dyDescent="0.25">
      <c r="A53" s="59" t="s">
        <v>566</v>
      </c>
      <c r="B53" s="42"/>
      <c r="C53" s="28"/>
      <c r="D53" s="28"/>
      <c r="E53" s="28"/>
      <c r="F53" s="28"/>
      <c r="G53" s="28"/>
      <c r="H53" s="28"/>
      <c r="I53" s="28"/>
      <c r="J53" s="28"/>
      <c r="K53" s="28"/>
      <c r="L53" s="28"/>
      <c r="M53" s="28"/>
    </row>
    <row r="54" spans="1:13" ht="12.75" customHeight="1" x14ac:dyDescent="0.25">
      <c r="A54" s="111" t="s">
        <v>526</v>
      </c>
      <c r="B54" s="42"/>
      <c r="C54" s="28"/>
      <c r="D54" s="28"/>
      <c r="E54" s="28"/>
      <c r="F54" s="28"/>
      <c r="G54" s="28"/>
      <c r="H54" s="28"/>
      <c r="I54" s="28"/>
      <c r="J54" s="28"/>
      <c r="K54" s="28"/>
      <c r="L54" s="28"/>
      <c r="M54" s="28"/>
    </row>
    <row r="55" spans="1:13" ht="12.75" customHeight="1" x14ac:dyDescent="0.2">
      <c r="A55" s="33"/>
      <c r="D55" s="31"/>
      <c r="F55" s="31"/>
      <c r="H55" s="88"/>
      <c r="I55" s="15"/>
      <c r="J55" s="29"/>
      <c r="K55" s="15"/>
    </row>
    <row r="56" spans="1:13" x14ac:dyDescent="0.2">
      <c r="I56" s="15"/>
      <c r="K56" s="15"/>
    </row>
    <row r="59" spans="1:13" x14ac:dyDescent="0.2">
      <c r="H59" s="34"/>
    </row>
    <row r="60" spans="1:13" x14ac:dyDescent="0.2">
      <c r="H60" s="34"/>
    </row>
    <row r="61" spans="1:13" x14ac:dyDescent="0.2">
      <c r="H61" s="34"/>
    </row>
    <row r="62" spans="1:13" x14ac:dyDescent="0.2">
      <c r="H62" s="34"/>
    </row>
    <row r="63" spans="1:13" x14ac:dyDescent="0.2">
      <c r="H63" s="34"/>
    </row>
  </sheetData>
  <pageMargins left="0.75" right="0.75" top="1" bottom="1" header="0.5" footer="0.5"/>
  <pageSetup paperSize="9" scale="86"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81"/>
  <sheetViews>
    <sheetView showGridLines="0" zoomScaleNormal="100" zoomScaleSheetLayoutView="100" workbookViewId="0"/>
  </sheetViews>
  <sheetFormatPr defaultColWidth="9.109375" defaultRowHeight="11.4" x14ac:dyDescent="0.2"/>
  <cols>
    <col min="1" max="2" width="10.88671875" style="29" customWidth="1"/>
    <col min="3" max="3" width="1.88671875" style="29" customWidth="1"/>
    <col min="4" max="4" width="10.88671875" style="29" customWidth="1"/>
    <col min="5" max="5" width="4.5546875" style="29" customWidth="1"/>
    <col min="6" max="6" width="10.88671875" style="29" customWidth="1"/>
    <col min="7" max="7" width="2" style="29" customWidth="1"/>
    <col min="8" max="8" width="10.88671875" style="29" customWidth="1"/>
    <col min="9" max="9" width="1.88671875" style="29" customWidth="1"/>
    <col min="10" max="10" width="10.88671875" style="29" customWidth="1"/>
    <col min="11" max="11" width="1.88671875" style="29" customWidth="1"/>
    <col min="12" max="12" width="8.44140625" style="29" customWidth="1"/>
    <col min="13" max="13" width="9.109375" style="29" bestFit="1" customWidth="1"/>
    <col min="14" max="14" width="11.109375" style="29" bestFit="1" customWidth="1"/>
    <col min="15" max="15" width="10.5546875" style="29" bestFit="1" customWidth="1"/>
    <col min="16" max="16384" width="9.109375" style="29"/>
  </cols>
  <sheetData>
    <row r="1" spans="1:12" s="27" customFormat="1" ht="12.75" customHeight="1" x14ac:dyDescent="0.25">
      <c r="A1" s="1" t="s">
        <v>473</v>
      </c>
      <c r="B1" s="1" t="s">
        <v>705</v>
      </c>
      <c r="C1" s="1"/>
      <c r="D1" s="1"/>
      <c r="E1" s="1"/>
      <c r="F1" s="1"/>
      <c r="G1" s="1"/>
      <c r="H1" s="1"/>
      <c r="I1" s="1"/>
      <c r="J1" s="1"/>
      <c r="K1" s="1"/>
      <c r="L1" s="1"/>
    </row>
    <row r="2" spans="1:12" s="27" customFormat="1" ht="12.75" customHeight="1" x14ac:dyDescent="0.3">
      <c r="A2" s="1"/>
      <c r="B2" s="1" t="s">
        <v>706</v>
      </c>
      <c r="C2" s="1"/>
      <c r="D2" s="1"/>
      <c r="E2" s="1"/>
      <c r="F2" s="1"/>
      <c r="G2" s="1"/>
      <c r="H2" s="1"/>
      <c r="I2" s="1"/>
      <c r="J2" s="1"/>
      <c r="K2" s="1"/>
      <c r="L2" s="1"/>
    </row>
    <row r="3" spans="1:12" s="28" customFormat="1" ht="12.75" customHeight="1" x14ac:dyDescent="0.25">
      <c r="A3" s="3"/>
      <c r="B3" s="41" t="s">
        <v>440</v>
      </c>
      <c r="C3" s="3"/>
      <c r="D3" s="3"/>
      <c r="E3" s="3"/>
      <c r="F3" s="3"/>
      <c r="G3" s="3"/>
      <c r="H3" s="3"/>
      <c r="I3" s="3"/>
      <c r="J3" s="3"/>
      <c r="K3" s="3"/>
      <c r="L3" s="3"/>
    </row>
    <row r="4" spans="1:12" s="28" customFormat="1" ht="12.75" customHeight="1" x14ac:dyDescent="0.25">
      <c r="A4" s="3"/>
      <c r="B4" s="41" t="s">
        <v>707</v>
      </c>
      <c r="C4" s="3"/>
      <c r="D4" s="3"/>
      <c r="E4" s="3"/>
      <c r="F4" s="3"/>
      <c r="G4" s="3"/>
      <c r="H4" s="3"/>
      <c r="I4" s="3"/>
      <c r="J4" s="3"/>
      <c r="K4" s="3"/>
      <c r="L4" s="3"/>
    </row>
    <row r="5" spans="1:12" ht="12.75" customHeight="1" x14ac:dyDescent="0.25">
      <c r="A5" s="8"/>
      <c r="B5" s="8"/>
      <c r="C5" s="8"/>
      <c r="D5" s="8"/>
      <c r="E5" s="8"/>
      <c r="F5" s="8"/>
      <c r="G5" s="8"/>
      <c r="H5" s="8"/>
      <c r="I5" s="8"/>
      <c r="J5" s="8"/>
      <c r="K5" s="8"/>
      <c r="L5" s="8"/>
    </row>
    <row r="6" spans="1:12" ht="12.75" customHeight="1" x14ac:dyDescent="0.2">
      <c r="A6" s="2" t="s">
        <v>0</v>
      </c>
      <c r="B6" s="2" t="s">
        <v>243</v>
      </c>
      <c r="C6" s="2"/>
      <c r="D6" s="2"/>
      <c r="E6" s="2"/>
      <c r="F6" s="2"/>
      <c r="G6" s="2"/>
      <c r="H6" s="2" t="s">
        <v>244</v>
      </c>
      <c r="I6" s="2"/>
      <c r="J6" s="2"/>
      <c r="K6" s="2"/>
      <c r="L6" s="2"/>
    </row>
    <row r="7" spans="1:12" ht="12.75" customHeight="1" x14ac:dyDescent="0.2">
      <c r="A7" s="37" t="s">
        <v>2</v>
      </c>
      <c r="B7" s="114" t="s">
        <v>245</v>
      </c>
      <c r="C7" s="9"/>
      <c r="D7" s="9"/>
      <c r="E7" s="9"/>
      <c r="F7" s="9"/>
      <c r="G7" s="9"/>
      <c r="H7" s="114" t="s">
        <v>246</v>
      </c>
      <c r="I7" s="9"/>
      <c r="J7" s="9"/>
      <c r="K7" s="9"/>
      <c r="L7" s="9"/>
    </row>
    <row r="8" spans="1:12" ht="12.75" customHeight="1" x14ac:dyDescent="0.2">
      <c r="A8" s="2"/>
      <c r="B8" s="2" t="s">
        <v>12</v>
      </c>
      <c r="C8" s="2"/>
      <c r="D8" s="2" t="s">
        <v>13</v>
      </c>
      <c r="E8" s="2"/>
      <c r="F8" s="2" t="s">
        <v>6</v>
      </c>
      <c r="G8" s="2"/>
      <c r="H8" s="2" t="s">
        <v>12</v>
      </c>
      <c r="I8" s="2"/>
      <c r="J8" s="2" t="s">
        <v>13</v>
      </c>
      <c r="K8" s="2"/>
      <c r="L8" s="2" t="s">
        <v>6</v>
      </c>
    </row>
    <row r="9" spans="1:12" ht="12.75" customHeight="1" x14ac:dyDescent="0.2">
      <c r="A9" s="9"/>
      <c r="B9" s="114" t="s">
        <v>15</v>
      </c>
      <c r="C9" s="9"/>
      <c r="D9" s="114" t="s">
        <v>16</v>
      </c>
      <c r="E9" s="9"/>
      <c r="F9" s="114" t="s">
        <v>9</v>
      </c>
      <c r="G9" s="9"/>
      <c r="H9" s="114" t="s">
        <v>15</v>
      </c>
      <c r="I9" s="9"/>
      <c r="J9" s="114" t="s">
        <v>16</v>
      </c>
      <c r="K9" s="9"/>
      <c r="L9" s="114" t="s">
        <v>9</v>
      </c>
    </row>
    <row r="10" spans="1:12" ht="12.75" customHeight="1" x14ac:dyDescent="0.2">
      <c r="A10" s="2"/>
      <c r="B10" s="2"/>
      <c r="C10" s="2"/>
      <c r="D10" s="2"/>
      <c r="E10" s="2"/>
      <c r="F10" s="2"/>
      <c r="G10" s="2"/>
      <c r="H10" s="2"/>
      <c r="I10" s="2"/>
      <c r="J10" s="2"/>
      <c r="K10" s="2"/>
      <c r="L10" s="2"/>
    </row>
    <row r="11" spans="1:12" ht="12.75" customHeight="1" x14ac:dyDescent="0.2">
      <c r="A11" s="59">
        <v>1960</v>
      </c>
      <c r="B11" s="10">
        <v>12879</v>
      </c>
      <c r="C11" s="10"/>
      <c r="D11" s="10">
        <v>7663</v>
      </c>
      <c r="E11" s="10"/>
      <c r="F11" s="10">
        <v>20542</v>
      </c>
      <c r="G11" s="10"/>
      <c r="H11" s="10">
        <v>2672</v>
      </c>
      <c r="I11" s="10"/>
      <c r="J11" s="10">
        <v>2302</v>
      </c>
      <c r="K11" s="10"/>
      <c r="L11" s="10">
        <v>4974</v>
      </c>
    </row>
    <row r="12" spans="1:12" ht="12.75" customHeight="1" x14ac:dyDescent="0.2">
      <c r="A12" s="59">
        <v>1961</v>
      </c>
      <c r="B12" s="10">
        <v>14716</v>
      </c>
      <c r="C12" s="10"/>
      <c r="D12" s="10">
        <v>9190</v>
      </c>
      <c r="E12" s="10"/>
      <c r="F12" s="10">
        <v>23906</v>
      </c>
      <c r="G12" s="10"/>
      <c r="H12" s="10">
        <v>2431</v>
      </c>
      <c r="I12" s="10"/>
      <c r="J12" s="10">
        <v>2616</v>
      </c>
      <c r="K12" s="10"/>
      <c r="L12" s="10">
        <v>5047</v>
      </c>
    </row>
    <row r="13" spans="1:12" ht="12.75" customHeight="1" x14ac:dyDescent="0.2">
      <c r="A13" s="59">
        <v>1962</v>
      </c>
      <c r="B13" s="10">
        <v>16435</v>
      </c>
      <c r="C13" s="10"/>
      <c r="D13" s="10">
        <v>9235</v>
      </c>
      <c r="E13" s="10"/>
      <c r="F13" s="10">
        <v>25670</v>
      </c>
      <c r="G13" s="10"/>
      <c r="H13" s="10">
        <v>2863</v>
      </c>
      <c r="I13" s="10"/>
      <c r="J13" s="10">
        <v>3000</v>
      </c>
      <c r="K13" s="10"/>
      <c r="L13" s="10">
        <v>5863</v>
      </c>
    </row>
    <row r="14" spans="1:12" ht="12.75" customHeight="1" x14ac:dyDescent="0.2">
      <c r="A14" s="59">
        <v>1963</v>
      </c>
      <c r="B14" s="10">
        <v>18513</v>
      </c>
      <c r="C14" s="10"/>
      <c r="D14" s="10">
        <v>12417</v>
      </c>
      <c r="E14" s="10"/>
      <c r="F14" s="10">
        <v>30930</v>
      </c>
      <c r="G14" s="10"/>
      <c r="H14" s="10">
        <v>3238</v>
      </c>
      <c r="I14" s="10"/>
      <c r="J14" s="10">
        <v>5105</v>
      </c>
      <c r="K14" s="10"/>
      <c r="L14" s="10">
        <v>8343</v>
      </c>
    </row>
    <row r="15" spans="1:12" ht="12.75" customHeight="1" x14ac:dyDescent="0.2">
      <c r="A15" s="59">
        <v>1964</v>
      </c>
      <c r="B15" s="10">
        <v>20577</v>
      </c>
      <c r="C15" s="10"/>
      <c r="D15" s="10">
        <v>10257</v>
      </c>
      <c r="E15" s="10"/>
      <c r="F15" s="10">
        <v>30834</v>
      </c>
      <c r="G15" s="10"/>
      <c r="H15" s="10">
        <v>3541</v>
      </c>
      <c r="I15" s="10"/>
      <c r="J15" s="10">
        <v>5609</v>
      </c>
      <c r="K15" s="10"/>
      <c r="L15" s="10">
        <v>9150</v>
      </c>
    </row>
    <row r="16" spans="1:12" ht="12.75" customHeight="1" x14ac:dyDescent="0.2">
      <c r="A16" s="59">
        <v>1965</v>
      </c>
      <c r="B16" s="10">
        <v>23590</v>
      </c>
      <c r="C16" s="10"/>
      <c r="D16" s="10">
        <v>9800</v>
      </c>
      <c r="E16" s="10"/>
      <c r="F16" s="10">
        <v>33390</v>
      </c>
      <c r="G16" s="10"/>
      <c r="H16" s="10">
        <v>3672</v>
      </c>
      <c r="I16" s="10"/>
      <c r="J16" s="10">
        <v>6168</v>
      </c>
      <c r="K16" s="10"/>
      <c r="L16" s="10">
        <v>9840</v>
      </c>
    </row>
    <row r="17" spans="1:14" ht="12.75" customHeight="1" x14ac:dyDescent="0.2">
      <c r="A17" s="59">
        <v>1966</v>
      </c>
      <c r="B17" s="10">
        <v>25354</v>
      </c>
      <c r="C17" s="10"/>
      <c r="D17" s="10">
        <v>9352</v>
      </c>
      <c r="E17" s="10"/>
      <c r="F17" s="10">
        <v>34706</v>
      </c>
      <c r="G17" s="10"/>
      <c r="H17" s="10">
        <v>4193</v>
      </c>
      <c r="I17" s="10"/>
      <c r="J17" s="10">
        <v>5909</v>
      </c>
      <c r="K17" s="10"/>
      <c r="L17" s="10">
        <v>10102</v>
      </c>
    </row>
    <row r="18" spans="1:14" ht="12.75" customHeight="1" x14ac:dyDescent="0.2">
      <c r="A18" s="59">
        <v>1967</v>
      </c>
      <c r="B18" s="10">
        <v>26734</v>
      </c>
      <c r="C18" s="10"/>
      <c r="D18" s="10">
        <v>11759</v>
      </c>
      <c r="E18" s="10"/>
      <c r="F18" s="10">
        <v>38493</v>
      </c>
      <c r="G18" s="10"/>
      <c r="H18" s="10">
        <v>4370</v>
      </c>
      <c r="I18" s="10"/>
      <c r="J18" s="10">
        <v>6472</v>
      </c>
      <c r="K18" s="10"/>
      <c r="L18" s="10">
        <v>10842</v>
      </c>
    </row>
    <row r="19" spans="1:14" ht="12.75" customHeight="1" x14ac:dyDescent="0.2">
      <c r="A19" s="59">
        <v>1968</v>
      </c>
      <c r="B19" s="10">
        <v>31905</v>
      </c>
      <c r="C19" s="10"/>
      <c r="D19" s="10">
        <v>12095</v>
      </c>
      <c r="E19" s="10"/>
      <c r="F19" s="10">
        <v>44000</v>
      </c>
      <c r="G19" s="10"/>
      <c r="H19" s="10">
        <v>4646</v>
      </c>
      <c r="I19" s="10"/>
      <c r="J19" s="10">
        <v>7891</v>
      </c>
      <c r="K19" s="10"/>
      <c r="L19" s="10">
        <v>12537</v>
      </c>
    </row>
    <row r="20" spans="1:14" ht="12.75" customHeight="1" x14ac:dyDescent="0.2">
      <c r="A20" s="59">
        <v>1969</v>
      </c>
      <c r="B20" s="10">
        <v>45677</v>
      </c>
      <c r="C20" s="10"/>
      <c r="D20" s="10">
        <v>12765</v>
      </c>
      <c r="E20" s="10"/>
      <c r="F20" s="10">
        <v>58442</v>
      </c>
      <c r="G20" s="10"/>
      <c r="H20" s="10">
        <v>5243</v>
      </c>
      <c r="I20" s="10"/>
      <c r="J20" s="10">
        <v>8358</v>
      </c>
      <c r="K20" s="10"/>
      <c r="L20" s="10">
        <v>13601</v>
      </c>
    </row>
    <row r="21" spans="1:14" ht="12.75" customHeight="1" x14ac:dyDescent="0.2">
      <c r="A21" s="59">
        <v>1970</v>
      </c>
      <c r="B21" s="10">
        <v>48401</v>
      </c>
      <c r="C21" s="10"/>
      <c r="D21" s="10">
        <v>13675</v>
      </c>
      <c r="E21" s="10"/>
      <c r="F21" s="10">
        <v>62076</v>
      </c>
      <c r="G21" s="10"/>
      <c r="H21" s="10">
        <v>5645</v>
      </c>
      <c r="I21" s="10"/>
      <c r="J21" s="10">
        <v>8595</v>
      </c>
      <c r="K21" s="10"/>
      <c r="L21" s="10">
        <v>14240</v>
      </c>
    </row>
    <row r="22" spans="1:14" ht="12.75" customHeight="1" x14ac:dyDescent="0.2">
      <c r="A22" s="59">
        <v>1971</v>
      </c>
      <c r="B22" s="10">
        <v>39690</v>
      </c>
      <c r="C22" s="10"/>
      <c r="D22" s="10">
        <v>12480</v>
      </c>
      <c r="E22" s="10"/>
      <c r="F22" s="10">
        <v>52170</v>
      </c>
      <c r="G22" s="10"/>
      <c r="H22" s="10">
        <v>5590</v>
      </c>
      <c r="I22" s="10"/>
      <c r="J22" s="10">
        <v>9466</v>
      </c>
      <c r="K22" s="10"/>
      <c r="L22" s="10">
        <v>15056</v>
      </c>
    </row>
    <row r="23" spans="1:14" ht="12.75" customHeight="1" x14ac:dyDescent="0.2">
      <c r="A23" s="59">
        <v>1972</v>
      </c>
      <c r="B23" s="10">
        <v>43580</v>
      </c>
      <c r="C23" s="10"/>
      <c r="D23" s="10">
        <v>11652</v>
      </c>
      <c r="E23" s="10"/>
      <c r="F23" s="10">
        <v>55232</v>
      </c>
      <c r="G23" s="10"/>
      <c r="H23" s="10">
        <v>5728</v>
      </c>
      <c r="I23" s="10"/>
      <c r="J23" s="10">
        <v>9087</v>
      </c>
      <c r="K23" s="10"/>
      <c r="L23" s="10">
        <v>14815</v>
      </c>
    </row>
    <row r="24" spans="1:14" ht="12.75" customHeight="1" x14ac:dyDescent="0.2">
      <c r="A24" s="59">
        <v>1973</v>
      </c>
      <c r="B24" s="10">
        <v>50322</v>
      </c>
      <c r="C24" s="10"/>
      <c r="D24" s="10">
        <v>12175</v>
      </c>
      <c r="E24" s="10"/>
      <c r="F24" s="10">
        <v>62497</v>
      </c>
      <c r="G24" s="10"/>
      <c r="H24" s="10">
        <v>5694</v>
      </c>
      <c r="I24" s="10"/>
      <c r="J24" s="10">
        <v>9176</v>
      </c>
      <c r="K24" s="10"/>
      <c r="L24" s="10">
        <v>14870</v>
      </c>
    </row>
    <row r="25" spans="1:14" ht="12.75" customHeight="1" x14ac:dyDescent="0.2">
      <c r="A25" s="59">
        <v>1974</v>
      </c>
      <c r="B25" s="10">
        <v>52503</v>
      </c>
      <c r="C25" s="10"/>
      <c r="D25" s="10">
        <v>10988</v>
      </c>
      <c r="E25" s="10"/>
      <c r="F25" s="10">
        <v>63491</v>
      </c>
      <c r="G25" s="10"/>
      <c r="H25" s="10">
        <v>5242</v>
      </c>
      <c r="I25" s="10"/>
      <c r="J25" s="10">
        <v>10001</v>
      </c>
      <c r="K25" s="10"/>
      <c r="L25" s="10">
        <v>15243</v>
      </c>
    </row>
    <row r="26" spans="1:14" ht="12.75" customHeight="1" x14ac:dyDescent="0.2">
      <c r="A26" s="59">
        <v>1975</v>
      </c>
      <c r="B26" s="10">
        <v>44796</v>
      </c>
      <c r="C26" s="10"/>
      <c r="D26" s="10">
        <v>9229</v>
      </c>
      <c r="E26" s="10"/>
      <c r="F26" s="10">
        <v>54025</v>
      </c>
      <c r="G26" s="10"/>
      <c r="H26" s="10">
        <v>5708</v>
      </c>
      <c r="I26" s="10"/>
      <c r="J26" s="10">
        <v>9962</v>
      </c>
      <c r="K26" s="10"/>
      <c r="L26" s="10">
        <v>15670</v>
      </c>
    </row>
    <row r="27" spans="1:14" ht="12.75" customHeight="1" x14ac:dyDescent="0.2">
      <c r="A27" s="59">
        <v>1976</v>
      </c>
      <c r="B27" s="10">
        <v>46421</v>
      </c>
      <c r="C27" s="10"/>
      <c r="D27" s="10">
        <v>8832</v>
      </c>
      <c r="E27" s="10"/>
      <c r="F27" s="10">
        <v>55253</v>
      </c>
      <c r="G27" s="10"/>
      <c r="H27" s="10">
        <v>5807</v>
      </c>
      <c r="I27" s="10"/>
      <c r="J27" s="10">
        <v>9575</v>
      </c>
      <c r="K27" s="10"/>
      <c r="L27" s="10">
        <v>15382</v>
      </c>
    </row>
    <row r="28" spans="1:14" ht="12.75" customHeight="1" x14ac:dyDescent="0.2">
      <c r="A28" s="59">
        <v>1977</v>
      </c>
      <c r="B28" s="10">
        <v>46870</v>
      </c>
      <c r="C28" s="2"/>
      <c r="D28" s="10">
        <v>7964</v>
      </c>
      <c r="E28" s="10"/>
      <c r="F28" s="10">
        <v>54834</v>
      </c>
      <c r="G28" s="10"/>
      <c r="H28" s="10">
        <v>6236</v>
      </c>
      <c r="I28" s="10"/>
      <c r="J28" s="10">
        <v>8612</v>
      </c>
      <c r="K28" s="10"/>
      <c r="L28" s="10">
        <v>14848</v>
      </c>
      <c r="M28" s="31"/>
      <c r="N28" s="31"/>
    </row>
    <row r="29" spans="1:14" ht="12.75" customHeight="1" x14ac:dyDescent="0.2">
      <c r="A29" s="59">
        <v>1978</v>
      </c>
      <c r="B29" s="10">
        <v>57068</v>
      </c>
      <c r="C29" s="2"/>
      <c r="D29" s="10">
        <v>7603</v>
      </c>
      <c r="E29" s="10"/>
      <c r="F29" s="10">
        <v>64671</v>
      </c>
      <c r="G29" s="10"/>
      <c r="H29" s="10">
        <v>6610</v>
      </c>
      <c r="I29" s="10"/>
      <c r="J29" s="10">
        <v>8114</v>
      </c>
      <c r="K29" s="10"/>
      <c r="L29" s="10">
        <v>14724</v>
      </c>
      <c r="M29" s="31"/>
      <c r="N29" s="31"/>
    </row>
    <row r="30" spans="1:14" ht="12.75" customHeight="1" x14ac:dyDescent="0.2">
      <c r="A30" s="59">
        <v>1979</v>
      </c>
      <c r="B30" s="10">
        <v>75112</v>
      </c>
      <c r="C30" s="2"/>
      <c r="D30" s="10">
        <v>8146</v>
      </c>
      <c r="E30" s="10"/>
      <c r="F30" s="10">
        <v>83258</v>
      </c>
      <c r="G30" s="10"/>
      <c r="H30" s="10">
        <v>7518</v>
      </c>
      <c r="I30" s="10"/>
      <c r="J30" s="10">
        <v>7967</v>
      </c>
      <c r="K30" s="10"/>
      <c r="L30" s="10">
        <v>15485</v>
      </c>
      <c r="M30" s="31"/>
      <c r="N30" s="31"/>
    </row>
    <row r="31" spans="1:14" ht="12.75" customHeight="1" x14ac:dyDescent="0.2">
      <c r="A31" s="59">
        <v>1980</v>
      </c>
      <c r="B31" s="10">
        <v>62394</v>
      </c>
      <c r="C31" s="2"/>
      <c r="D31" s="10">
        <v>9322</v>
      </c>
      <c r="E31" s="10"/>
      <c r="F31" s="10">
        <v>71716</v>
      </c>
      <c r="G31" s="10"/>
      <c r="H31" s="10">
        <v>7555</v>
      </c>
      <c r="I31" s="10"/>
      <c r="J31" s="10">
        <v>8026</v>
      </c>
      <c r="K31" s="10"/>
      <c r="L31" s="10">
        <v>15581</v>
      </c>
      <c r="M31" s="31"/>
      <c r="N31" s="31"/>
    </row>
    <row r="32" spans="1:14" ht="12.75" customHeight="1" x14ac:dyDescent="0.2">
      <c r="A32" s="59">
        <v>1981</v>
      </c>
      <c r="B32" s="10">
        <v>55782</v>
      </c>
      <c r="C32" s="2"/>
      <c r="D32" s="10">
        <v>9071</v>
      </c>
      <c r="E32" s="10"/>
      <c r="F32" s="10">
        <v>64853</v>
      </c>
      <c r="G32" s="10"/>
      <c r="H32" s="10">
        <v>7880</v>
      </c>
      <c r="I32" s="10"/>
      <c r="J32" s="10">
        <v>8077</v>
      </c>
      <c r="K32" s="10"/>
      <c r="L32" s="10">
        <v>15957</v>
      </c>
      <c r="M32" s="31"/>
      <c r="N32" s="31"/>
    </row>
    <row r="33" spans="1:14" ht="12.75" customHeight="1" x14ac:dyDescent="0.2">
      <c r="A33" s="59">
        <v>1982</v>
      </c>
      <c r="B33" s="10">
        <v>53340</v>
      </c>
      <c r="C33" s="2"/>
      <c r="D33" s="10">
        <v>11407</v>
      </c>
      <c r="E33" s="10"/>
      <c r="F33" s="10">
        <v>64747</v>
      </c>
      <c r="G33" s="10"/>
      <c r="H33" s="10">
        <v>7986</v>
      </c>
      <c r="I33" s="10"/>
      <c r="J33" s="10">
        <v>8117</v>
      </c>
      <c r="K33" s="10"/>
      <c r="L33" s="10">
        <v>16103</v>
      </c>
      <c r="M33" s="31"/>
      <c r="N33" s="31"/>
    </row>
    <row r="34" spans="1:14" ht="12.75" customHeight="1" x14ac:dyDescent="0.2">
      <c r="A34" s="59">
        <v>1983</v>
      </c>
      <c r="B34" s="10">
        <v>57845</v>
      </c>
      <c r="C34" s="2"/>
      <c r="D34" s="10">
        <v>13884</v>
      </c>
      <c r="E34" s="10"/>
      <c r="F34" s="10">
        <v>71729</v>
      </c>
      <c r="G34" s="10"/>
      <c r="H34" s="10">
        <v>7725</v>
      </c>
      <c r="I34" s="10"/>
      <c r="J34" s="10">
        <v>9431</v>
      </c>
      <c r="K34" s="10"/>
      <c r="L34" s="10">
        <v>17156</v>
      </c>
      <c r="M34" s="31"/>
      <c r="N34" s="31"/>
    </row>
    <row r="35" spans="1:14" ht="12.75" customHeight="1" x14ac:dyDescent="0.2">
      <c r="A35" s="59">
        <v>1984</v>
      </c>
      <c r="B35" s="10">
        <v>72059</v>
      </c>
      <c r="C35" s="2"/>
      <c r="D35" s="10">
        <v>14697</v>
      </c>
      <c r="E35" s="10"/>
      <c r="F35" s="10">
        <v>86756</v>
      </c>
      <c r="G35" s="10"/>
      <c r="H35" s="10">
        <v>8437</v>
      </c>
      <c r="I35" s="10"/>
      <c r="J35" s="10">
        <v>9443</v>
      </c>
      <c r="K35" s="10"/>
      <c r="L35" s="10">
        <v>17880</v>
      </c>
      <c r="M35" s="31"/>
      <c r="N35" s="31"/>
    </row>
    <row r="36" spans="1:14" ht="12.75" customHeight="1" x14ac:dyDescent="0.2">
      <c r="A36" s="59">
        <v>1985</v>
      </c>
      <c r="B36" s="10">
        <v>70592</v>
      </c>
      <c r="C36" s="2"/>
      <c r="D36" s="10">
        <v>14593</v>
      </c>
      <c r="E36" s="10"/>
      <c r="F36" s="10">
        <v>85185</v>
      </c>
      <c r="G36" s="10"/>
      <c r="H36" s="10">
        <v>9037</v>
      </c>
      <c r="I36" s="10"/>
      <c r="J36" s="10">
        <v>9685</v>
      </c>
      <c r="K36" s="10"/>
      <c r="L36" s="10">
        <v>18722</v>
      </c>
      <c r="M36" s="31"/>
      <c r="N36" s="31"/>
    </row>
    <row r="37" spans="1:14" ht="12.75" customHeight="1" x14ac:dyDescent="0.2">
      <c r="A37" s="59">
        <v>1986</v>
      </c>
      <c r="B37" s="10">
        <v>72471</v>
      </c>
      <c r="C37" s="2"/>
      <c r="D37" s="10">
        <v>15198</v>
      </c>
      <c r="E37" s="10"/>
      <c r="F37" s="10">
        <v>87669</v>
      </c>
      <c r="G37" s="10"/>
      <c r="H37" s="10">
        <v>11363</v>
      </c>
      <c r="I37" s="10"/>
      <c r="J37" s="10">
        <v>11834</v>
      </c>
      <c r="K37" s="10"/>
      <c r="L37" s="10">
        <v>23197</v>
      </c>
      <c r="M37" s="31"/>
      <c r="N37" s="31"/>
    </row>
    <row r="38" spans="1:14" ht="12.75" customHeight="1" x14ac:dyDescent="0.2">
      <c r="A38" s="59">
        <v>1987</v>
      </c>
      <c r="B38" s="10">
        <v>79506</v>
      </c>
      <c r="C38" s="2"/>
      <c r="D38" s="10">
        <v>15870</v>
      </c>
      <c r="E38" s="10"/>
      <c r="F38" s="10">
        <v>95376</v>
      </c>
      <c r="G38" s="10"/>
      <c r="H38" s="10">
        <v>11548</v>
      </c>
      <c r="I38" s="10"/>
      <c r="J38" s="10">
        <v>14262</v>
      </c>
      <c r="K38" s="10"/>
      <c r="L38" s="10">
        <v>25810</v>
      </c>
      <c r="M38" s="31"/>
      <c r="N38" s="31"/>
    </row>
    <row r="39" spans="1:14" ht="12.75" customHeight="1" x14ac:dyDescent="0.2">
      <c r="A39" s="59">
        <v>1988</v>
      </c>
      <c r="B39" s="10">
        <v>81334</v>
      </c>
      <c r="C39" s="2"/>
      <c r="D39" s="10">
        <v>16438</v>
      </c>
      <c r="E39" s="10"/>
      <c r="F39" s="10">
        <v>97772</v>
      </c>
      <c r="G39" s="10"/>
      <c r="H39" s="10">
        <v>12104</v>
      </c>
      <c r="I39" s="10"/>
      <c r="J39" s="10">
        <v>16088</v>
      </c>
      <c r="K39" s="10"/>
      <c r="L39" s="10">
        <v>28192</v>
      </c>
      <c r="M39" s="31"/>
      <c r="N39" s="31"/>
    </row>
    <row r="40" spans="1:14" ht="12.75" customHeight="1" x14ac:dyDescent="0.2">
      <c r="A40" s="59">
        <v>1989</v>
      </c>
      <c r="B40" s="10">
        <v>91507</v>
      </c>
      <c r="C40" s="2"/>
      <c r="D40" s="10">
        <v>12976</v>
      </c>
      <c r="E40" s="10"/>
      <c r="F40" s="10">
        <v>104483</v>
      </c>
      <c r="G40" s="10"/>
      <c r="H40" s="10">
        <v>9244</v>
      </c>
      <c r="I40" s="10"/>
      <c r="J40" s="10">
        <v>16003</v>
      </c>
      <c r="K40" s="10"/>
      <c r="L40" s="10">
        <v>25247</v>
      </c>
      <c r="M40" s="31"/>
      <c r="N40" s="31"/>
    </row>
    <row r="41" spans="1:14" ht="12.75" customHeight="1" x14ac:dyDescent="0.2">
      <c r="A41" s="59">
        <v>1990</v>
      </c>
      <c r="B41" s="10">
        <v>87754</v>
      </c>
      <c r="C41" s="2"/>
      <c r="D41" s="10">
        <v>11332</v>
      </c>
      <c r="E41" s="10"/>
      <c r="F41" s="10">
        <v>99086</v>
      </c>
      <c r="G41" s="10"/>
      <c r="H41" s="10">
        <v>7550</v>
      </c>
      <c r="I41" s="10"/>
      <c r="J41" s="10">
        <v>13820</v>
      </c>
      <c r="K41" s="10"/>
      <c r="L41" s="10">
        <v>21370</v>
      </c>
      <c r="M41" s="31"/>
      <c r="N41" s="31"/>
    </row>
    <row r="42" spans="1:14" ht="12.75" customHeight="1" x14ac:dyDescent="0.2">
      <c r="A42" s="59">
        <v>1991</v>
      </c>
      <c r="B42" s="10">
        <v>79712</v>
      </c>
      <c r="C42" s="2"/>
      <c r="D42" s="10">
        <v>13022</v>
      </c>
      <c r="E42" s="10"/>
      <c r="F42" s="10">
        <v>92734</v>
      </c>
      <c r="G42" s="10"/>
      <c r="H42" s="10">
        <v>10485</v>
      </c>
      <c r="I42" s="10"/>
      <c r="J42" s="10">
        <v>15780</v>
      </c>
      <c r="K42" s="10"/>
      <c r="L42" s="10">
        <v>26265</v>
      </c>
      <c r="M42" s="31"/>
      <c r="N42" s="31"/>
    </row>
    <row r="43" spans="1:14" ht="12.75" customHeight="1" x14ac:dyDescent="0.2">
      <c r="A43" s="59">
        <v>1992</v>
      </c>
      <c r="B43" s="10">
        <v>96043</v>
      </c>
      <c r="C43" s="2"/>
      <c r="D43" s="10">
        <v>15422</v>
      </c>
      <c r="E43" s="10"/>
      <c r="F43" s="10">
        <v>111465</v>
      </c>
      <c r="G43" s="10"/>
      <c r="H43" s="10">
        <v>12564</v>
      </c>
      <c r="I43" s="10"/>
      <c r="J43" s="10">
        <v>15722</v>
      </c>
      <c r="K43" s="10"/>
      <c r="L43" s="10">
        <v>28286</v>
      </c>
      <c r="M43" s="31"/>
      <c r="N43" s="31"/>
    </row>
    <row r="44" spans="1:14" ht="12.75" customHeight="1" x14ac:dyDescent="0.2">
      <c r="A44" s="59">
        <v>1993</v>
      </c>
      <c r="B44" s="10">
        <v>93009</v>
      </c>
      <c r="C44" s="2"/>
      <c r="D44" s="10">
        <v>15296</v>
      </c>
      <c r="E44" s="10"/>
      <c r="F44" s="10">
        <v>108305</v>
      </c>
      <c r="G44" s="10"/>
      <c r="H44" s="10">
        <v>10554</v>
      </c>
      <c r="I44" s="10"/>
      <c r="J44" s="10">
        <v>13500</v>
      </c>
      <c r="K44" s="10"/>
      <c r="L44" s="10">
        <v>24054</v>
      </c>
      <c r="M44" s="31"/>
      <c r="N44" s="31"/>
    </row>
    <row r="45" spans="1:14" ht="12.75" customHeight="1" x14ac:dyDescent="0.2">
      <c r="A45" s="59">
        <v>1994</v>
      </c>
      <c r="B45" s="10">
        <v>116426</v>
      </c>
      <c r="C45" s="2"/>
      <c r="D45" s="10">
        <v>8991</v>
      </c>
      <c r="E45" s="10"/>
      <c r="F45" s="10">
        <v>125417</v>
      </c>
      <c r="G45" s="10"/>
      <c r="H45" s="10">
        <v>12129</v>
      </c>
      <c r="I45" s="10"/>
      <c r="J45" s="10">
        <v>14368</v>
      </c>
      <c r="K45" s="10"/>
      <c r="L45" s="10">
        <v>26497</v>
      </c>
      <c r="M45" s="31"/>
      <c r="N45" s="31"/>
    </row>
    <row r="46" spans="1:14" ht="12.75" customHeight="1" x14ac:dyDescent="0.2">
      <c r="A46" s="59">
        <v>1995</v>
      </c>
      <c r="B46" s="10">
        <v>133486</v>
      </c>
      <c r="C46" s="2"/>
      <c r="D46" s="10">
        <v>6552</v>
      </c>
      <c r="E46" s="10"/>
      <c r="F46" s="10">
        <v>140038</v>
      </c>
      <c r="G46" s="10"/>
      <c r="H46" s="10">
        <v>12388</v>
      </c>
      <c r="I46" s="10"/>
      <c r="J46" s="10">
        <v>16761</v>
      </c>
      <c r="K46" s="10"/>
      <c r="L46" s="10">
        <v>29149</v>
      </c>
      <c r="M46" s="31"/>
      <c r="N46" s="31"/>
    </row>
    <row r="47" spans="1:14" ht="12.75" customHeight="1" x14ac:dyDescent="0.2">
      <c r="A47" s="59">
        <v>1996</v>
      </c>
      <c r="B47" s="10">
        <v>159179</v>
      </c>
      <c r="C47" s="2"/>
      <c r="D47" s="10">
        <v>6803</v>
      </c>
      <c r="E47" s="10"/>
      <c r="F47" s="10">
        <v>165982</v>
      </c>
      <c r="G47" s="10"/>
      <c r="H47" s="10">
        <v>11728</v>
      </c>
      <c r="I47" s="10"/>
      <c r="J47" s="10">
        <v>21897</v>
      </c>
      <c r="K47" s="10"/>
      <c r="L47" s="10">
        <v>33625</v>
      </c>
      <c r="M47" s="31"/>
      <c r="N47" s="31"/>
    </row>
    <row r="48" spans="1:14" ht="12.75" customHeight="1" x14ac:dyDescent="0.2">
      <c r="A48" s="59">
        <v>1997</v>
      </c>
      <c r="B48" s="10">
        <v>184927</v>
      </c>
      <c r="C48" s="2"/>
      <c r="D48" s="10">
        <v>6475</v>
      </c>
      <c r="E48" s="10"/>
      <c r="F48" s="10">
        <v>191402</v>
      </c>
      <c r="G48" s="10"/>
      <c r="H48" s="10">
        <v>10372</v>
      </c>
      <c r="I48" s="10"/>
      <c r="J48" s="10">
        <v>25192</v>
      </c>
      <c r="K48" s="10"/>
      <c r="L48" s="10">
        <v>35564</v>
      </c>
      <c r="M48" s="31"/>
      <c r="N48" s="31"/>
    </row>
    <row r="49" spans="1:14" ht="12.75" customHeight="1" x14ac:dyDescent="0.2">
      <c r="A49" s="59">
        <v>1998</v>
      </c>
      <c r="B49" s="10">
        <v>189094</v>
      </c>
      <c r="C49" s="2"/>
      <c r="D49" s="10">
        <v>9316</v>
      </c>
      <c r="E49" s="10"/>
      <c r="F49" s="10">
        <v>198410</v>
      </c>
      <c r="G49" s="10"/>
      <c r="H49" s="10">
        <v>8904</v>
      </c>
      <c r="I49" s="10"/>
      <c r="J49" s="10">
        <v>25366</v>
      </c>
      <c r="K49" s="10"/>
      <c r="L49" s="10">
        <v>34270</v>
      </c>
      <c r="M49" s="31"/>
      <c r="N49" s="31"/>
    </row>
    <row r="50" spans="1:14" ht="12.75" customHeight="1" x14ac:dyDescent="0.2">
      <c r="A50" s="59">
        <v>1999</v>
      </c>
      <c r="B50" s="10">
        <v>176073</v>
      </c>
      <c r="C50" s="2"/>
      <c r="D50" s="10">
        <v>12497</v>
      </c>
      <c r="E50" s="10"/>
      <c r="F50" s="10">
        <v>188570</v>
      </c>
      <c r="G50" s="10"/>
      <c r="H50" s="10">
        <v>8940</v>
      </c>
      <c r="I50" s="10"/>
      <c r="J50" s="10">
        <v>27211</v>
      </c>
      <c r="K50" s="10"/>
      <c r="L50" s="10">
        <v>36151</v>
      </c>
      <c r="M50" s="31"/>
      <c r="N50" s="31"/>
    </row>
    <row r="51" spans="1:14" ht="12.75" customHeight="1" x14ac:dyDescent="0.2">
      <c r="A51" s="59">
        <v>2000</v>
      </c>
      <c r="B51" s="10">
        <v>193396</v>
      </c>
      <c r="C51" s="2"/>
      <c r="D51" s="10">
        <v>6925</v>
      </c>
      <c r="E51" s="10"/>
      <c r="F51" s="10">
        <v>200321</v>
      </c>
      <c r="G51" s="10"/>
      <c r="H51" s="10">
        <v>10241</v>
      </c>
      <c r="I51" s="10"/>
      <c r="J51" s="10">
        <v>27450</v>
      </c>
      <c r="K51" s="10"/>
      <c r="L51" s="10">
        <v>37691</v>
      </c>
      <c r="M51" s="31"/>
      <c r="N51" s="31"/>
    </row>
    <row r="52" spans="1:14" ht="12.75" customHeight="1" x14ac:dyDescent="0.2">
      <c r="A52" s="59">
        <v>2001</v>
      </c>
      <c r="B52" s="10">
        <v>170939</v>
      </c>
      <c r="C52" s="2"/>
      <c r="D52" s="10">
        <v>4989</v>
      </c>
      <c r="E52" s="10"/>
      <c r="F52" s="10">
        <v>175928</v>
      </c>
      <c r="G52" s="10"/>
      <c r="H52" s="10">
        <v>9682</v>
      </c>
      <c r="I52" s="10"/>
      <c r="J52" s="10">
        <v>26028</v>
      </c>
      <c r="K52" s="10"/>
      <c r="L52" s="10">
        <v>35710</v>
      </c>
      <c r="M52" s="31"/>
      <c r="N52" s="31"/>
    </row>
    <row r="53" spans="1:14" ht="12.75" customHeight="1" x14ac:dyDescent="0.2">
      <c r="A53" s="59">
        <v>2002</v>
      </c>
      <c r="B53" s="10">
        <v>197045</v>
      </c>
      <c r="C53" s="2"/>
      <c r="D53" s="10">
        <v>5421</v>
      </c>
      <c r="E53" s="10"/>
      <c r="F53" s="10">
        <v>202466</v>
      </c>
      <c r="G53" s="10"/>
      <c r="H53" s="10">
        <v>8140</v>
      </c>
      <c r="I53" s="10"/>
      <c r="J53" s="10">
        <v>26439</v>
      </c>
      <c r="K53" s="10"/>
      <c r="L53" s="10">
        <v>34579</v>
      </c>
      <c r="M53" s="31"/>
      <c r="N53" s="31"/>
    </row>
    <row r="54" spans="1:14" ht="12.75" customHeight="1" x14ac:dyDescent="0.2">
      <c r="A54" s="59">
        <v>2003</v>
      </c>
      <c r="B54" s="10">
        <v>185714</v>
      </c>
      <c r="C54" s="2"/>
      <c r="D54" s="10">
        <v>4422</v>
      </c>
      <c r="E54" s="10"/>
      <c r="F54" s="10">
        <v>190136</v>
      </c>
      <c r="G54" s="10"/>
      <c r="H54" s="10">
        <v>7096</v>
      </c>
      <c r="I54" s="10"/>
      <c r="J54" s="10">
        <v>22876</v>
      </c>
      <c r="K54" s="10"/>
      <c r="L54" s="10">
        <v>29972</v>
      </c>
      <c r="M54" s="31"/>
      <c r="N54" s="31"/>
    </row>
    <row r="55" spans="1:14" ht="12.75" customHeight="1" x14ac:dyDescent="0.2">
      <c r="A55" s="59">
        <v>2004</v>
      </c>
      <c r="B55" s="10">
        <v>166727</v>
      </c>
      <c r="C55" s="2"/>
      <c r="D55" s="10">
        <v>4472</v>
      </c>
      <c r="E55" s="10"/>
      <c r="F55" s="10">
        <v>171199</v>
      </c>
      <c r="G55" s="10"/>
      <c r="H55" s="10">
        <v>7897</v>
      </c>
      <c r="I55" s="10"/>
      <c r="J55" s="10">
        <v>21440</v>
      </c>
      <c r="K55" s="10"/>
      <c r="L55" s="10">
        <v>29337</v>
      </c>
      <c r="M55" s="31"/>
      <c r="N55" s="31"/>
    </row>
    <row r="56" spans="1:14" ht="12.75" customHeight="1" x14ac:dyDescent="0.2">
      <c r="A56" s="59">
        <v>2005</v>
      </c>
      <c r="B56" s="10">
        <v>168706</v>
      </c>
      <c r="C56" s="61"/>
      <c r="D56" s="10">
        <v>5658</v>
      </c>
      <c r="E56" s="10"/>
      <c r="F56" s="10">
        <v>174364</v>
      </c>
      <c r="G56" s="10"/>
      <c r="H56" s="10">
        <v>9456</v>
      </c>
      <c r="I56" s="10"/>
      <c r="J56" s="10">
        <v>19306</v>
      </c>
      <c r="K56" s="10"/>
      <c r="L56" s="10">
        <v>28762</v>
      </c>
      <c r="M56" s="31"/>
      <c r="N56" s="31"/>
    </row>
    <row r="57" spans="1:14" ht="12.75" customHeight="1" x14ac:dyDescent="0.2">
      <c r="A57" s="59">
        <v>2006</v>
      </c>
      <c r="B57" s="10">
        <v>183245</v>
      </c>
      <c r="C57" s="61"/>
      <c r="D57" s="10">
        <v>5395</v>
      </c>
      <c r="E57" s="10"/>
      <c r="F57" s="10">
        <v>188640</v>
      </c>
      <c r="G57" s="10"/>
      <c r="H57" s="10">
        <v>9026</v>
      </c>
      <c r="I57" s="10"/>
      <c r="J57" s="10">
        <v>22950</v>
      </c>
      <c r="K57" s="10"/>
      <c r="L57" s="10">
        <v>31976</v>
      </c>
      <c r="M57" s="31"/>
      <c r="N57" s="31"/>
    </row>
    <row r="58" spans="1:14" ht="12.75" customHeight="1" x14ac:dyDescent="0.2">
      <c r="A58" s="59">
        <v>2007</v>
      </c>
      <c r="B58" s="10">
        <v>208938</v>
      </c>
      <c r="C58" s="61"/>
      <c r="D58" s="10">
        <v>4993</v>
      </c>
      <c r="E58" s="10"/>
      <c r="F58" s="10">
        <v>213931</v>
      </c>
      <c r="G58" s="10"/>
      <c r="H58" s="10">
        <v>8709</v>
      </c>
      <c r="I58" s="10"/>
      <c r="J58" s="10">
        <v>18000</v>
      </c>
      <c r="K58" s="10"/>
      <c r="L58" s="10">
        <v>26709</v>
      </c>
      <c r="M58" s="31"/>
      <c r="N58" s="31"/>
    </row>
    <row r="59" spans="1:14" ht="12.75" customHeight="1" x14ac:dyDescent="0.2">
      <c r="A59" s="59">
        <v>2008</v>
      </c>
      <c r="B59" s="10">
        <v>180746</v>
      </c>
      <c r="C59" s="61"/>
      <c r="D59" s="10">
        <v>4546</v>
      </c>
      <c r="E59" s="61"/>
      <c r="F59" s="10">
        <v>185292</v>
      </c>
      <c r="G59" s="61"/>
      <c r="H59" s="10">
        <v>10630</v>
      </c>
      <c r="I59" s="10"/>
      <c r="J59" s="10">
        <v>17063</v>
      </c>
      <c r="K59" s="10"/>
      <c r="L59" s="10">
        <v>27693</v>
      </c>
      <c r="M59" s="31"/>
      <c r="N59" s="31"/>
    </row>
    <row r="60" spans="1:14" ht="12.75" customHeight="1" x14ac:dyDescent="0.2">
      <c r="A60" s="59">
        <v>2009</v>
      </c>
      <c r="B60" s="10">
        <v>139439</v>
      </c>
      <c r="C60" s="61"/>
      <c r="D60" s="10">
        <v>1674</v>
      </c>
      <c r="E60" s="61"/>
      <c r="F60" s="10">
        <v>141113</v>
      </c>
      <c r="G60" s="61"/>
      <c r="H60" s="10">
        <v>9409</v>
      </c>
      <c r="I60" s="10"/>
      <c r="J60" s="10">
        <v>15711</v>
      </c>
      <c r="K60" s="10"/>
      <c r="L60" s="10">
        <v>25120</v>
      </c>
      <c r="M60" s="31"/>
      <c r="N60" s="31"/>
    </row>
    <row r="61" spans="1:14" ht="12.75" customHeight="1" x14ac:dyDescent="0.2">
      <c r="A61" s="59">
        <v>2010</v>
      </c>
      <c r="B61" s="10">
        <v>171298</v>
      </c>
      <c r="C61" s="2"/>
      <c r="D61" s="10">
        <v>2342</v>
      </c>
      <c r="E61" s="61"/>
      <c r="F61" s="10">
        <v>173640</v>
      </c>
      <c r="G61" s="61"/>
      <c r="H61" s="10">
        <v>8277</v>
      </c>
      <c r="I61" s="10"/>
      <c r="J61" s="10">
        <v>14498</v>
      </c>
      <c r="K61" s="10"/>
      <c r="L61" s="10">
        <v>22775</v>
      </c>
      <c r="M61" s="31"/>
      <c r="N61" s="31"/>
    </row>
    <row r="62" spans="1:14" ht="12.75" customHeight="1" x14ac:dyDescent="0.2">
      <c r="A62" s="59">
        <v>2011</v>
      </c>
      <c r="B62" s="10">
        <v>150473</v>
      </c>
      <c r="C62" s="2"/>
      <c r="D62" s="10">
        <v>2467</v>
      </c>
      <c r="E62" s="61"/>
      <c r="F62" s="10">
        <v>152940</v>
      </c>
      <c r="G62" s="61"/>
      <c r="H62" s="10">
        <v>8355</v>
      </c>
      <c r="I62" s="10"/>
      <c r="J62" s="10">
        <v>14128</v>
      </c>
      <c r="K62" s="10"/>
      <c r="L62" s="10">
        <v>22483</v>
      </c>
      <c r="M62" s="31"/>
      <c r="N62" s="31"/>
    </row>
    <row r="63" spans="1:14" ht="12.75" customHeight="1" x14ac:dyDescent="0.2">
      <c r="A63" s="59">
        <v>2012</v>
      </c>
      <c r="B63" s="10">
        <v>126805</v>
      </c>
      <c r="C63" s="2"/>
      <c r="D63" s="10">
        <v>2516</v>
      </c>
      <c r="E63" s="61"/>
      <c r="F63" s="10">
        <v>129321</v>
      </c>
      <c r="G63" s="61"/>
      <c r="H63" s="10">
        <v>8279</v>
      </c>
      <c r="I63" s="2"/>
      <c r="J63" s="10">
        <v>13522</v>
      </c>
      <c r="K63" s="10"/>
      <c r="L63" s="10">
        <v>21801</v>
      </c>
      <c r="M63" s="31"/>
      <c r="N63" s="31"/>
    </row>
    <row r="64" spans="1:14" ht="12.75" customHeight="1" x14ac:dyDescent="0.2">
      <c r="A64" s="59">
        <v>2013</v>
      </c>
      <c r="B64" s="10">
        <v>116933</v>
      </c>
      <c r="C64" s="2"/>
      <c r="D64" s="10">
        <v>3177</v>
      </c>
      <c r="E64" s="61"/>
      <c r="F64" s="10">
        <v>120110</v>
      </c>
      <c r="G64" s="61"/>
      <c r="H64" s="10">
        <v>8688</v>
      </c>
      <c r="I64" s="2"/>
      <c r="J64" s="10">
        <v>12142</v>
      </c>
      <c r="K64" s="10"/>
      <c r="L64" s="10">
        <v>20830</v>
      </c>
      <c r="M64" s="31"/>
      <c r="N64" s="31"/>
    </row>
    <row r="65" spans="1:15" ht="12.75" customHeight="1" x14ac:dyDescent="0.2">
      <c r="A65" s="59">
        <v>2014</v>
      </c>
      <c r="B65" s="10">
        <v>120470</v>
      </c>
      <c r="C65" s="2"/>
      <c r="D65" s="10">
        <v>2410</v>
      </c>
      <c r="E65" s="61"/>
      <c r="F65" s="10">
        <v>122880</v>
      </c>
      <c r="G65" s="61"/>
      <c r="H65" s="10">
        <v>9848</v>
      </c>
      <c r="I65" s="2"/>
      <c r="J65" s="10">
        <v>12681</v>
      </c>
      <c r="K65" s="10"/>
      <c r="L65" s="10">
        <v>22529</v>
      </c>
      <c r="M65" s="31"/>
      <c r="N65" s="31"/>
    </row>
    <row r="66" spans="1:15" ht="12.75" customHeight="1" x14ac:dyDescent="0.2">
      <c r="A66" s="59">
        <v>2015</v>
      </c>
      <c r="B66" s="10">
        <v>124324</v>
      </c>
      <c r="C66" s="2"/>
      <c r="D66" s="10">
        <v>2694</v>
      </c>
      <c r="E66" s="10"/>
      <c r="F66" s="10">
        <v>127018</v>
      </c>
      <c r="G66" s="10"/>
      <c r="H66" s="10">
        <v>10158</v>
      </c>
      <c r="I66" s="2"/>
      <c r="J66" s="10">
        <v>12223</v>
      </c>
      <c r="K66" s="10"/>
      <c r="L66" s="10">
        <v>22381</v>
      </c>
      <c r="M66" s="31"/>
      <c r="N66" s="31"/>
    </row>
    <row r="67" spans="1:15" ht="12.75" customHeight="1" x14ac:dyDescent="0.2">
      <c r="A67" s="59">
        <v>2016</v>
      </c>
      <c r="B67" s="10">
        <v>125029</v>
      </c>
      <c r="C67" s="2"/>
      <c r="D67" s="10">
        <v>2870</v>
      </c>
      <c r="E67" s="10"/>
      <c r="F67" s="10">
        <v>127899</v>
      </c>
      <c r="G67" s="10"/>
      <c r="H67" s="10">
        <v>10908</v>
      </c>
      <c r="I67" s="2"/>
      <c r="J67" s="10">
        <v>11665</v>
      </c>
      <c r="K67" s="10"/>
      <c r="L67" s="10">
        <v>22573</v>
      </c>
      <c r="M67" s="31"/>
      <c r="N67" s="31"/>
    </row>
    <row r="68" spans="1:15" ht="12.75" customHeight="1" x14ac:dyDescent="0.2">
      <c r="A68" s="59">
        <v>2017</v>
      </c>
      <c r="B68" s="10">
        <v>137286</v>
      </c>
      <c r="C68" s="2"/>
      <c r="D68" s="10">
        <v>3210</v>
      </c>
      <c r="E68" s="10"/>
      <c r="F68" s="10">
        <v>140496</v>
      </c>
      <c r="G68" s="10"/>
      <c r="H68" s="10">
        <v>10678</v>
      </c>
      <c r="I68" s="2"/>
      <c r="J68" s="10">
        <v>11526</v>
      </c>
      <c r="K68" s="10"/>
      <c r="L68" s="10">
        <v>22204</v>
      </c>
      <c r="M68" s="85"/>
      <c r="N68" s="198"/>
      <c r="O68" s="198"/>
    </row>
    <row r="69" spans="1:15" ht="12.75" customHeight="1" x14ac:dyDescent="0.2">
      <c r="A69" s="59">
        <v>2018</v>
      </c>
      <c r="B69" s="10">
        <v>139601</v>
      </c>
      <c r="C69" s="2"/>
      <c r="D69" s="10">
        <v>3349</v>
      </c>
      <c r="E69" s="10"/>
      <c r="F69" s="10">
        <v>142950</v>
      </c>
      <c r="G69" s="10"/>
      <c r="H69" s="10">
        <v>8009</v>
      </c>
      <c r="I69" s="2"/>
      <c r="J69" s="10">
        <v>7645</v>
      </c>
      <c r="K69" s="10"/>
      <c r="L69" s="10">
        <v>15654</v>
      </c>
      <c r="M69" s="85"/>
      <c r="N69" s="198"/>
      <c r="O69" s="198"/>
    </row>
    <row r="70" spans="1:15" ht="12.75" customHeight="1" x14ac:dyDescent="0.2">
      <c r="A70" s="59">
        <v>2019</v>
      </c>
      <c r="B70" s="192" t="s">
        <v>225</v>
      </c>
      <c r="C70" s="193"/>
      <c r="D70" s="192" t="s">
        <v>225</v>
      </c>
      <c r="E70" s="194"/>
      <c r="F70" s="192" t="s">
        <v>225</v>
      </c>
      <c r="G70" s="10"/>
      <c r="H70" s="10">
        <v>5351</v>
      </c>
      <c r="I70" s="2"/>
      <c r="J70" s="10">
        <v>4395</v>
      </c>
      <c r="K70" s="10"/>
      <c r="L70" s="10">
        <f>H70+J70</f>
        <v>9746</v>
      </c>
      <c r="M70" s="85"/>
      <c r="N70" s="85"/>
      <c r="O70" s="85"/>
    </row>
    <row r="71" spans="1:15" ht="12.75" customHeight="1" x14ac:dyDescent="0.2">
      <c r="A71" s="59">
        <v>2020</v>
      </c>
      <c r="B71" s="167">
        <v>130429.106</v>
      </c>
      <c r="C71" s="207"/>
      <c r="D71" s="167">
        <v>1723.9169999999999</v>
      </c>
      <c r="E71" s="208"/>
      <c r="F71" s="167">
        <v>132153.02299999999</v>
      </c>
      <c r="G71" s="10"/>
      <c r="H71" s="10">
        <v>2977.4859999999999</v>
      </c>
      <c r="I71" s="2"/>
      <c r="J71" s="10">
        <v>4320.9670000000006</v>
      </c>
      <c r="K71" s="10"/>
      <c r="L71" s="10">
        <v>7298.4530000000004</v>
      </c>
      <c r="M71" s="85"/>
      <c r="N71" s="85"/>
      <c r="O71" s="85"/>
    </row>
    <row r="72" spans="1:15" ht="12.75" customHeight="1" x14ac:dyDescent="0.2">
      <c r="A72" s="59">
        <v>2021</v>
      </c>
      <c r="B72" s="167">
        <v>145322.84899999999</v>
      </c>
      <c r="C72" s="207"/>
      <c r="D72" s="167">
        <v>1308.202</v>
      </c>
      <c r="E72" s="208"/>
      <c r="F72" s="167">
        <v>146631.05099999998</v>
      </c>
      <c r="G72" s="10"/>
      <c r="H72" s="10">
        <v>2818.172</v>
      </c>
      <c r="I72" s="2"/>
      <c r="J72" s="10">
        <v>5904.8770000000004</v>
      </c>
      <c r="K72" s="10"/>
      <c r="L72" s="10">
        <v>8723.0490000000009</v>
      </c>
      <c r="M72" s="85"/>
      <c r="N72" s="85"/>
      <c r="O72" s="85"/>
    </row>
    <row r="73" spans="1:15" ht="12.75" customHeight="1" x14ac:dyDescent="0.2">
      <c r="A73" s="62">
        <v>2022</v>
      </c>
      <c r="B73" s="199">
        <v>137539</v>
      </c>
      <c r="C73" s="200"/>
      <c r="D73" s="199">
        <v>1883</v>
      </c>
      <c r="E73" s="201"/>
      <c r="F73" s="199">
        <v>139422</v>
      </c>
      <c r="G73" s="13"/>
      <c r="H73" s="13">
        <v>2742</v>
      </c>
      <c r="I73" s="9"/>
      <c r="J73" s="13">
        <v>7024</v>
      </c>
      <c r="K73" s="13"/>
      <c r="L73" s="13">
        <v>9766</v>
      </c>
      <c r="M73" s="85"/>
      <c r="N73" s="85"/>
      <c r="O73" s="85"/>
    </row>
    <row r="74" spans="1:15" ht="12.75" customHeight="1" x14ac:dyDescent="0.2">
      <c r="A74" s="59"/>
      <c r="B74" s="85"/>
      <c r="C74" s="2"/>
      <c r="D74" s="85"/>
      <c r="E74" s="85"/>
      <c r="F74" s="10"/>
      <c r="G74" s="10"/>
      <c r="H74" s="10"/>
      <c r="I74" s="10"/>
      <c r="J74" s="10"/>
      <c r="K74" s="10"/>
      <c r="L74" s="10"/>
    </row>
    <row r="75" spans="1:15" ht="12.75" customHeight="1" x14ac:dyDescent="0.2">
      <c r="A75" s="2" t="s">
        <v>321</v>
      </c>
      <c r="B75" s="10"/>
      <c r="C75" s="2"/>
      <c r="D75" s="2"/>
      <c r="E75" s="2"/>
      <c r="F75" s="2"/>
      <c r="G75" s="2"/>
      <c r="H75" s="2"/>
      <c r="I75" s="2"/>
      <c r="J75" s="2"/>
      <c r="K75" s="2"/>
      <c r="L75" s="2"/>
    </row>
    <row r="76" spans="1:15" ht="12.75" customHeight="1" x14ac:dyDescent="0.2">
      <c r="A76" s="144" t="s">
        <v>541</v>
      </c>
      <c r="B76" s="145"/>
      <c r="C76" s="145"/>
      <c r="D76" s="146"/>
      <c r="E76" s="146"/>
      <c r="F76" s="146"/>
      <c r="G76" s="146"/>
      <c r="H76" s="146"/>
      <c r="I76" s="146"/>
      <c r="J76" s="146"/>
      <c r="K76" s="146"/>
      <c r="L76" s="146"/>
      <c r="M76" s="146"/>
      <c r="N76" s="146"/>
      <c r="O76" s="146"/>
    </row>
    <row r="77" spans="1:15" ht="12.75" customHeight="1" x14ac:dyDescent="0.2">
      <c r="A77" s="147" t="s">
        <v>540</v>
      </c>
      <c r="B77" s="145"/>
      <c r="C77" s="145"/>
      <c r="D77" s="146"/>
      <c r="E77" s="146"/>
      <c r="F77" s="146"/>
      <c r="G77" s="146"/>
      <c r="H77" s="146"/>
      <c r="I77" s="146"/>
      <c r="J77" s="146"/>
      <c r="K77" s="146"/>
      <c r="L77" s="146"/>
      <c r="M77" s="146"/>
      <c r="N77" s="146"/>
      <c r="O77" s="146"/>
    </row>
    <row r="78" spans="1:15" ht="12.75" customHeight="1" x14ac:dyDescent="0.2">
      <c r="A78" s="11" t="s">
        <v>554</v>
      </c>
      <c r="B78" s="10"/>
      <c r="C78" s="2"/>
      <c r="D78" s="2"/>
      <c r="E78" s="2"/>
      <c r="F78" s="2"/>
      <c r="G78" s="2"/>
      <c r="H78" s="2"/>
      <c r="I78" s="2"/>
      <c r="J78" s="2"/>
      <c r="K78" s="2"/>
      <c r="L78" s="2"/>
      <c r="M78" s="2"/>
      <c r="N78" s="2"/>
    </row>
    <row r="79" spans="1:15" ht="12.75" customHeight="1" x14ac:dyDescent="0.2">
      <c r="A79" s="37" t="s">
        <v>322</v>
      </c>
      <c r="B79" s="10"/>
      <c r="C79" s="2"/>
      <c r="D79" s="2"/>
      <c r="E79" s="2"/>
      <c r="F79" s="2"/>
      <c r="G79" s="2"/>
      <c r="H79" s="2"/>
      <c r="I79" s="2"/>
      <c r="J79" s="2"/>
      <c r="K79" s="2"/>
      <c r="L79" s="2"/>
    </row>
    <row r="80" spans="1:15" ht="12.75" customHeight="1" x14ac:dyDescent="0.2"/>
    <row r="81" ht="12.75" customHeight="1" x14ac:dyDescent="0.2"/>
  </sheetData>
  <pageMargins left="0.75" right="0.75" top="1" bottom="1" header="0.5" footer="0.5"/>
  <pageSetup paperSize="9" scale="7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57"/>
  <sheetViews>
    <sheetView showGridLines="0" zoomScaleNormal="100" zoomScaleSheetLayoutView="100" workbookViewId="0"/>
  </sheetViews>
  <sheetFormatPr defaultColWidth="9.109375" defaultRowHeight="11.4" x14ac:dyDescent="0.2"/>
  <cols>
    <col min="1" max="2" width="1.5546875" style="29" customWidth="1"/>
    <col min="3" max="3" width="11" style="29" customWidth="1"/>
    <col min="4" max="4" width="1.44140625" style="29" customWidth="1"/>
    <col min="5" max="5" width="5" style="29" customWidth="1"/>
    <col min="6" max="6" width="11.109375" style="29" bestFit="1" customWidth="1"/>
    <col min="7" max="7" width="1" style="29" customWidth="1"/>
    <col min="8" max="8" width="8.5546875" style="29" customWidth="1"/>
    <col min="9" max="9" width="0.5546875" style="29" customWidth="1"/>
    <col min="10" max="10" width="9.109375" style="29" customWidth="1"/>
    <col min="11" max="11" width="0.5546875" style="29" customWidth="1"/>
    <col min="12" max="12" width="7.88671875" style="29" customWidth="1"/>
    <col min="13" max="13" width="0.5546875" style="29" customWidth="1"/>
    <col min="14" max="14" width="8.5546875" style="29" customWidth="1"/>
    <col min="15" max="15" width="0.5546875" style="29" customWidth="1"/>
    <col min="16" max="16" width="9" style="29" customWidth="1"/>
    <col min="17" max="17" width="0.5546875" style="29" customWidth="1"/>
    <col min="18" max="18" width="7.88671875" style="29" customWidth="1"/>
    <col min="19" max="19" width="0.5546875" style="29" customWidth="1"/>
    <col min="20" max="20" width="8.5546875" style="29" customWidth="1"/>
    <col min="21" max="21" width="11.109375" style="29" bestFit="1" customWidth="1"/>
    <col min="22" max="16384" width="9.109375" style="29"/>
  </cols>
  <sheetData>
    <row r="1" spans="1:21" s="27" customFormat="1" ht="12.75" customHeight="1" x14ac:dyDescent="0.25">
      <c r="A1" s="1" t="s">
        <v>474</v>
      </c>
      <c r="B1" s="1"/>
      <c r="C1" s="1"/>
      <c r="D1" s="1" t="s">
        <v>560</v>
      </c>
      <c r="E1" s="1"/>
      <c r="F1" s="1"/>
      <c r="G1" s="1"/>
      <c r="H1" s="1"/>
      <c r="I1" s="1"/>
      <c r="J1" s="1"/>
      <c r="K1" s="1"/>
      <c r="L1" s="1"/>
      <c r="M1" s="1"/>
      <c r="N1" s="1"/>
      <c r="O1" s="1"/>
      <c r="P1" s="1"/>
      <c r="Q1" s="1"/>
      <c r="R1" s="1"/>
      <c r="S1" s="1"/>
      <c r="T1" s="1"/>
    </row>
    <row r="2" spans="1:21" s="27" customFormat="1" ht="12.75" customHeight="1" x14ac:dyDescent="0.3">
      <c r="A2" s="1"/>
      <c r="B2" s="1"/>
      <c r="C2" s="1"/>
      <c r="D2" s="1" t="s">
        <v>595</v>
      </c>
      <c r="E2" s="1"/>
      <c r="F2" s="1"/>
      <c r="G2" s="1"/>
      <c r="H2" s="1"/>
      <c r="I2" s="1"/>
      <c r="J2" s="1"/>
      <c r="K2" s="1"/>
      <c r="L2" s="1"/>
      <c r="M2" s="1"/>
      <c r="N2" s="1"/>
      <c r="O2" s="1"/>
      <c r="P2" s="1"/>
      <c r="Q2" s="1"/>
      <c r="R2" s="1"/>
      <c r="S2" s="1"/>
      <c r="T2" s="1"/>
    </row>
    <row r="3" spans="1:21" s="28" customFormat="1" ht="12.75" customHeight="1" x14ac:dyDescent="0.25">
      <c r="A3" s="3"/>
      <c r="B3" s="3"/>
      <c r="C3" s="3"/>
      <c r="D3" s="41" t="s">
        <v>336</v>
      </c>
      <c r="E3" s="3"/>
      <c r="F3" s="3"/>
      <c r="G3" s="3"/>
      <c r="H3" s="3"/>
      <c r="I3" s="3"/>
      <c r="J3" s="3"/>
      <c r="K3" s="3"/>
      <c r="L3" s="3"/>
      <c r="M3" s="3"/>
      <c r="N3" s="3"/>
      <c r="O3" s="3"/>
      <c r="P3" s="3"/>
      <c r="Q3" s="3"/>
      <c r="R3" s="3"/>
      <c r="S3" s="3"/>
      <c r="T3" s="3"/>
    </row>
    <row r="4" spans="1:21" s="28" customFormat="1" ht="12.75" customHeight="1" x14ac:dyDescent="0.3">
      <c r="A4" s="3"/>
      <c r="B4" s="3"/>
      <c r="C4" s="3"/>
      <c r="D4" s="41" t="s">
        <v>708</v>
      </c>
      <c r="E4" s="3"/>
      <c r="F4" s="3"/>
      <c r="G4" s="3"/>
      <c r="H4" s="3"/>
      <c r="I4" s="3"/>
      <c r="J4" s="3"/>
      <c r="K4" s="3"/>
      <c r="L4" s="3"/>
      <c r="M4" s="3"/>
      <c r="N4" s="3"/>
      <c r="O4" s="3"/>
      <c r="P4" s="3"/>
      <c r="Q4" s="3"/>
      <c r="R4" s="3"/>
      <c r="S4" s="3"/>
      <c r="T4" s="3"/>
    </row>
    <row r="5" spans="1:21" ht="12.75" customHeight="1" x14ac:dyDescent="0.25">
      <c r="A5" s="8"/>
      <c r="B5" s="8"/>
      <c r="C5" s="8"/>
      <c r="D5" s="8"/>
      <c r="E5" s="8"/>
      <c r="F5" s="8"/>
      <c r="G5" s="8"/>
      <c r="H5" s="8"/>
      <c r="I5" s="8"/>
      <c r="J5" s="8"/>
      <c r="K5" s="8"/>
      <c r="L5" s="8"/>
      <c r="M5" s="8"/>
      <c r="N5" s="8"/>
      <c r="O5" s="8"/>
      <c r="P5" s="8"/>
      <c r="Q5" s="8"/>
      <c r="R5" s="8"/>
      <c r="S5" s="8"/>
      <c r="T5" s="8"/>
    </row>
    <row r="6" spans="1:21" ht="12.75" customHeight="1" x14ac:dyDescent="0.2">
      <c r="A6" s="2" t="s">
        <v>18</v>
      </c>
      <c r="B6" s="2"/>
      <c r="C6" s="2"/>
      <c r="D6" s="2"/>
      <c r="E6" s="2"/>
      <c r="F6" s="2" t="s">
        <v>19</v>
      </c>
      <c r="G6" s="2"/>
      <c r="H6" s="2" t="s">
        <v>19</v>
      </c>
      <c r="I6" s="2"/>
      <c r="J6" s="2" t="s">
        <v>50</v>
      </c>
      <c r="K6" s="2"/>
      <c r="L6" s="2"/>
      <c r="M6" s="2"/>
      <c r="N6" s="2"/>
      <c r="O6" s="2"/>
      <c r="P6" s="2" t="s">
        <v>51</v>
      </c>
      <c r="Q6" s="2"/>
      <c r="R6" s="2"/>
      <c r="S6" s="2"/>
      <c r="T6" s="2"/>
    </row>
    <row r="7" spans="1:21" ht="12.75" customHeight="1" x14ac:dyDescent="0.2">
      <c r="A7" s="37" t="s">
        <v>22</v>
      </c>
      <c r="B7" s="2"/>
      <c r="C7" s="2"/>
      <c r="D7" s="2"/>
      <c r="E7" s="2"/>
      <c r="F7" s="37" t="s">
        <v>9</v>
      </c>
      <c r="G7" s="2"/>
      <c r="H7" s="37" t="s">
        <v>9</v>
      </c>
      <c r="I7" s="2"/>
      <c r="J7" s="114" t="s">
        <v>52</v>
      </c>
      <c r="K7" s="9"/>
      <c r="L7" s="9"/>
      <c r="M7" s="9"/>
      <c r="N7" s="9"/>
      <c r="O7" s="2"/>
      <c r="P7" s="114" t="s">
        <v>53</v>
      </c>
      <c r="Q7" s="9"/>
      <c r="R7" s="9"/>
      <c r="S7" s="9"/>
      <c r="T7" s="9"/>
    </row>
    <row r="8" spans="1:21" ht="12.75" customHeight="1" x14ac:dyDescent="0.2">
      <c r="A8" s="2"/>
      <c r="B8" s="2"/>
      <c r="C8" s="2"/>
      <c r="D8" s="2"/>
      <c r="E8" s="2"/>
      <c r="F8" s="2"/>
      <c r="G8" s="2"/>
      <c r="H8" s="2"/>
      <c r="I8" s="2"/>
      <c r="J8" s="2" t="s">
        <v>116</v>
      </c>
      <c r="K8" s="2"/>
      <c r="L8" s="2" t="s">
        <v>316</v>
      </c>
      <c r="M8" s="2"/>
      <c r="N8" s="2" t="s">
        <v>6</v>
      </c>
      <c r="O8" s="2"/>
      <c r="P8" s="2" t="s">
        <v>116</v>
      </c>
      <c r="Q8" s="2"/>
      <c r="R8" s="2" t="s">
        <v>316</v>
      </c>
      <c r="S8" s="2"/>
      <c r="T8" s="2" t="s">
        <v>6</v>
      </c>
    </row>
    <row r="9" spans="1:21" s="30" customFormat="1" ht="12.75" customHeight="1" x14ac:dyDescent="0.2">
      <c r="A9" s="2"/>
      <c r="B9" s="2"/>
      <c r="C9" s="2"/>
      <c r="D9" s="2"/>
      <c r="E9" s="2"/>
      <c r="F9" s="9"/>
      <c r="G9" s="9"/>
      <c r="H9" s="9"/>
      <c r="I9" s="9"/>
      <c r="J9" s="114" t="s">
        <v>392</v>
      </c>
      <c r="K9" s="9"/>
      <c r="L9" s="114" t="s">
        <v>393</v>
      </c>
      <c r="M9" s="9"/>
      <c r="N9" s="114" t="s">
        <v>9</v>
      </c>
      <c r="O9" s="9"/>
      <c r="P9" s="114" t="s">
        <v>392</v>
      </c>
      <c r="Q9" s="9"/>
      <c r="R9" s="114" t="s">
        <v>393</v>
      </c>
      <c r="S9" s="9"/>
      <c r="T9" s="114" t="s">
        <v>9</v>
      </c>
    </row>
    <row r="10" spans="1:21" ht="12.75" customHeight="1" x14ac:dyDescent="0.2">
      <c r="A10" s="9"/>
      <c r="B10" s="9"/>
      <c r="C10" s="9"/>
      <c r="D10" s="9"/>
      <c r="E10" s="9"/>
      <c r="F10" s="9">
        <v>2021</v>
      </c>
      <c r="G10" s="9"/>
      <c r="H10" s="9">
        <v>2022</v>
      </c>
      <c r="I10" s="9"/>
      <c r="J10" s="9">
        <v>2022</v>
      </c>
      <c r="K10" s="9"/>
      <c r="L10" s="9">
        <v>2022</v>
      </c>
      <c r="M10" s="9"/>
      <c r="N10" s="9">
        <v>2022</v>
      </c>
      <c r="O10" s="9"/>
      <c r="P10" s="9">
        <v>2022</v>
      </c>
      <c r="Q10" s="9"/>
      <c r="R10" s="9">
        <v>2022</v>
      </c>
      <c r="S10" s="9"/>
      <c r="T10" s="9">
        <v>2022</v>
      </c>
    </row>
    <row r="11" spans="1:21" ht="12.75" customHeight="1" x14ac:dyDescent="0.2">
      <c r="A11" s="2"/>
      <c r="B11" s="2"/>
      <c r="C11" s="2"/>
      <c r="D11" s="2"/>
      <c r="E11" s="2"/>
      <c r="F11" s="2"/>
      <c r="G11" s="2"/>
      <c r="H11" s="2"/>
      <c r="I11" s="2"/>
      <c r="J11" s="2"/>
      <c r="K11" s="2"/>
      <c r="L11" s="2"/>
      <c r="M11" s="2"/>
      <c r="N11" s="2"/>
      <c r="O11" s="2"/>
      <c r="P11" s="2"/>
      <c r="Q11" s="2"/>
      <c r="R11" s="2"/>
      <c r="S11" s="2"/>
      <c r="T11" s="2"/>
    </row>
    <row r="12" spans="1:21" ht="12.75" customHeight="1" x14ac:dyDescent="0.25">
      <c r="A12" s="2" t="s">
        <v>39</v>
      </c>
      <c r="B12" s="3"/>
      <c r="C12" s="2"/>
      <c r="D12" s="2"/>
      <c r="E12" s="2"/>
      <c r="F12" s="15" t="s">
        <v>263</v>
      </c>
      <c r="G12" s="15"/>
      <c r="H12" s="15" t="s">
        <v>263</v>
      </c>
      <c r="I12" s="15"/>
      <c r="J12" s="15" t="s">
        <v>263</v>
      </c>
      <c r="K12" s="15"/>
      <c r="L12" s="15" t="s">
        <v>263</v>
      </c>
      <c r="M12" s="15"/>
      <c r="N12" s="15" t="s">
        <v>263</v>
      </c>
      <c r="O12" s="15"/>
      <c r="P12" s="15" t="s">
        <v>263</v>
      </c>
      <c r="Q12" s="15"/>
      <c r="R12" s="15" t="s">
        <v>263</v>
      </c>
      <c r="S12" s="15"/>
      <c r="T12" s="15" t="s">
        <v>263</v>
      </c>
      <c r="U12" s="31"/>
    </row>
    <row r="13" spans="1:21" ht="12.75" customHeight="1" x14ac:dyDescent="0.25">
      <c r="A13" s="2" t="s">
        <v>40</v>
      </c>
      <c r="B13" s="3"/>
      <c r="C13" s="2"/>
      <c r="D13" s="2"/>
      <c r="E13" s="2"/>
      <c r="F13" s="15" t="s">
        <v>263</v>
      </c>
      <c r="G13" s="15"/>
      <c r="H13" s="15" t="s">
        <v>263</v>
      </c>
      <c r="I13" s="15"/>
      <c r="J13" s="15" t="s">
        <v>263</v>
      </c>
      <c r="K13" s="15"/>
      <c r="L13" s="15" t="s">
        <v>263</v>
      </c>
      <c r="M13" s="15"/>
      <c r="N13" s="15" t="s">
        <v>263</v>
      </c>
      <c r="O13" s="15"/>
      <c r="P13" s="15" t="s">
        <v>263</v>
      </c>
      <c r="Q13" s="15"/>
      <c r="R13" s="15" t="s">
        <v>263</v>
      </c>
      <c r="S13" s="15"/>
      <c r="T13" s="15" t="s">
        <v>263</v>
      </c>
      <c r="U13" s="31"/>
    </row>
    <row r="14" spans="1:21" ht="12.75" customHeight="1" x14ac:dyDescent="0.25">
      <c r="A14" s="2" t="s">
        <v>41</v>
      </c>
      <c r="B14" s="3"/>
      <c r="C14" s="2"/>
      <c r="D14" s="2"/>
      <c r="E14" s="2"/>
      <c r="F14" s="15">
        <v>15.708</v>
      </c>
      <c r="G14" s="61"/>
      <c r="H14" s="15">
        <v>18.638999999999999</v>
      </c>
      <c r="I14" s="15"/>
      <c r="J14" s="15" t="s">
        <v>263</v>
      </c>
      <c r="K14" s="15"/>
      <c r="L14" s="15" t="s">
        <v>263</v>
      </c>
      <c r="M14" s="15"/>
      <c r="N14" s="15" t="s">
        <v>263</v>
      </c>
      <c r="O14" s="15"/>
      <c r="P14" s="72">
        <v>13.993</v>
      </c>
      <c r="Q14" s="15"/>
      <c r="R14" s="72">
        <v>4.6459999999999999</v>
      </c>
      <c r="S14" s="15"/>
      <c r="T14" s="15">
        <v>18.638999999999999</v>
      </c>
      <c r="U14" s="31"/>
    </row>
    <row r="15" spans="1:21" ht="12.75" customHeight="1" x14ac:dyDescent="0.2">
      <c r="A15" s="2" t="s">
        <v>105</v>
      </c>
      <c r="B15" s="2"/>
      <c r="C15" s="2"/>
      <c r="D15" s="2"/>
      <c r="E15" s="2"/>
      <c r="F15" s="15">
        <v>18260.416000000001</v>
      </c>
      <c r="G15" s="61"/>
      <c r="H15" s="15">
        <v>16174.664000000001</v>
      </c>
      <c r="I15" s="15"/>
      <c r="J15" s="167">
        <v>8669.0429999999997</v>
      </c>
      <c r="K15" s="15"/>
      <c r="L15" s="167">
        <v>6403.366</v>
      </c>
      <c r="M15" s="15"/>
      <c r="N15" s="15">
        <v>15072.409</v>
      </c>
      <c r="O15" s="15"/>
      <c r="P15" s="167">
        <v>672.20500000000004</v>
      </c>
      <c r="Q15" s="15"/>
      <c r="R15" s="167">
        <v>430.05</v>
      </c>
      <c r="S15" s="15"/>
      <c r="T15" s="15">
        <v>1102.2550000000001</v>
      </c>
      <c r="U15" s="31"/>
    </row>
    <row r="16" spans="1:21" ht="12.75" customHeight="1" x14ac:dyDescent="0.25">
      <c r="A16" s="2" t="s">
        <v>42</v>
      </c>
      <c r="B16" s="3"/>
      <c r="C16" s="2"/>
      <c r="D16" s="2"/>
      <c r="E16" s="2"/>
      <c r="F16" s="15" t="s">
        <v>263</v>
      </c>
      <c r="G16" s="15"/>
      <c r="H16" s="15" t="s">
        <v>263</v>
      </c>
      <c r="I16" s="15"/>
      <c r="J16" s="15" t="s">
        <v>263</v>
      </c>
      <c r="K16" s="15"/>
      <c r="L16" s="15" t="s">
        <v>263</v>
      </c>
      <c r="M16" s="15"/>
      <c r="N16" s="15" t="s">
        <v>263</v>
      </c>
      <c r="O16" s="15"/>
      <c r="P16" s="15" t="s">
        <v>263</v>
      </c>
      <c r="Q16" s="15"/>
      <c r="R16" s="15" t="s">
        <v>263</v>
      </c>
      <c r="S16" s="15"/>
      <c r="T16" s="15" t="s">
        <v>263</v>
      </c>
      <c r="U16" s="31"/>
    </row>
    <row r="17" spans="1:21" ht="12.75" customHeight="1" x14ac:dyDescent="0.2">
      <c r="A17" s="2" t="s">
        <v>43</v>
      </c>
      <c r="B17" s="2"/>
      <c r="C17" s="2"/>
      <c r="D17" s="2"/>
      <c r="E17" s="2"/>
      <c r="F17" s="15" t="s">
        <v>263</v>
      </c>
      <c r="G17" s="15"/>
      <c r="H17" s="15" t="s">
        <v>263</v>
      </c>
      <c r="I17" s="15"/>
      <c r="J17" s="15" t="s">
        <v>263</v>
      </c>
      <c r="K17" s="15"/>
      <c r="L17" s="15" t="s">
        <v>263</v>
      </c>
      <c r="M17" s="15"/>
      <c r="N17" s="15" t="s">
        <v>263</v>
      </c>
      <c r="O17" s="15"/>
      <c r="P17" s="15" t="s">
        <v>263</v>
      </c>
      <c r="Q17" s="15"/>
      <c r="R17" s="15" t="s">
        <v>263</v>
      </c>
      <c r="S17" s="15"/>
      <c r="T17" s="15" t="s">
        <v>263</v>
      </c>
      <c r="U17" s="31"/>
    </row>
    <row r="18" spans="1:21" ht="12.75" customHeight="1" x14ac:dyDescent="0.25">
      <c r="A18" s="2" t="s">
        <v>111</v>
      </c>
      <c r="B18" s="3"/>
      <c r="C18" s="2"/>
      <c r="D18" s="2"/>
      <c r="E18" s="2"/>
      <c r="F18" s="15" t="s">
        <v>263</v>
      </c>
      <c r="G18" s="15"/>
      <c r="H18" s="15" t="s">
        <v>263</v>
      </c>
      <c r="I18" s="15"/>
      <c r="J18" s="15" t="s">
        <v>263</v>
      </c>
      <c r="K18" s="15"/>
      <c r="L18" s="15" t="s">
        <v>263</v>
      </c>
      <c r="M18" s="15"/>
      <c r="N18" s="15" t="s">
        <v>263</v>
      </c>
      <c r="O18" s="15"/>
      <c r="P18" s="15" t="s">
        <v>263</v>
      </c>
      <c r="Q18" s="15"/>
      <c r="R18" s="15" t="s">
        <v>263</v>
      </c>
      <c r="S18" s="15"/>
      <c r="T18" s="15" t="s">
        <v>263</v>
      </c>
      <c r="U18" s="31"/>
    </row>
    <row r="19" spans="1:21" ht="12.75" customHeight="1" x14ac:dyDescent="0.2">
      <c r="A19" s="2" t="s">
        <v>30</v>
      </c>
      <c r="B19" s="2"/>
      <c r="C19" s="2"/>
      <c r="D19" s="2"/>
      <c r="E19" s="2"/>
      <c r="F19" s="15">
        <v>2770.0309999999999</v>
      </c>
      <c r="G19" s="61"/>
      <c r="H19" s="15">
        <v>2953.1210000000001</v>
      </c>
      <c r="I19" s="15"/>
      <c r="J19" s="26">
        <v>1653.704</v>
      </c>
      <c r="K19" s="15"/>
      <c r="L19" s="73">
        <v>1298.3910000000001</v>
      </c>
      <c r="M19" s="15"/>
      <c r="N19" s="15">
        <v>2952.0950000000003</v>
      </c>
      <c r="O19" s="15"/>
      <c r="P19" s="15" t="s">
        <v>263</v>
      </c>
      <c r="Q19" s="15"/>
      <c r="R19" s="15">
        <v>1.026</v>
      </c>
      <c r="S19" s="15"/>
      <c r="T19" s="15">
        <v>1.026</v>
      </c>
      <c r="U19" s="31"/>
    </row>
    <row r="20" spans="1:21" ht="12.75" customHeight="1" x14ac:dyDescent="0.2">
      <c r="A20" s="2" t="s">
        <v>31</v>
      </c>
      <c r="B20" s="2"/>
      <c r="C20" s="2"/>
      <c r="D20" s="2"/>
      <c r="E20" s="2"/>
      <c r="F20" s="15" t="s">
        <v>263</v>
      </c>
      <c r="G20" s="15"/>
      <c r="H20" s="15" t="s">
        <v>263</v>
      </c>
      <c r="I20" s="15"/>
      <c r="J20" s="15" t="s">
        <v>263</v>
      </c>
      <c r="K20" s="15"/>
      <c r="L20" s="15" t="s">
        <v>263</v>
      </c>
      <c r="M20" s="15"/>
      <c r="N20" s="15" t="s">
        <v>263</v>
      </c>
      <c r="O20" s="15"/>
      <c r="P20" s="15" t="s">
        <v>263</v>
      </c>
      <c r="Q20" s="15"/>
      <c r="R20" s="15" t="s">
        <v>263</v>
      </c>
      <c r="S20" s="15"/>
      <c r="T20" s="15" t="s">
        <v>263</v>
      </c>
      <c r="U20" s="31"/>
    </row>
    <row r="21" spans="1:21" ht="12.75" customHeight="1" x14ac:dyDescent="0.2">
      <c r="A21" s="2" t="s">
        <v>32</v>
      </c>
      <c r="B21" s="2"/>
      <c r="C21" s="2"/>
      <c r="D21" s="2"/>
      <c r="E21" s="2"/>
      <c r="F21" s="15" t="s">
        <v>263</v>
      </c>
      <c r="G21" s="61"/>
      <c r="H21" s="15" t="s">
        <v>263</v>
      </c>
      <c r="I21" s="15"/>
      <c r="J21" s="15" t="s">
        <v>263</v>
      </c>
      <c r="K21" s="15"/>
      <c r="L21" s="15" t="s">
        <v>263</v>
      </c>
      <c r="M21" s="15"/>
      <c r="N21" s="15" t="s">
        <v>263</v>
      </c>
      <c r="O21" s="15"/>
      <c r="P21" s="15" t="s">
        <v>263</v>
      </c>
      <c r="Q21" s="15"/>
      <c r="R21" s="15" t="s">
        <v>263</v>
      </c>
      <c r="S21" s="15"/>
      <c r="T21" s="15" t="s">
        <v>263</v>
      </c>
      <c r="U21" s="31"/>
    </row>
    <row r="22" spans="1:21" ht="12.75" customHeight="1" x14ac:dyDescent="0.2">
      <c r="A22" s="2" t="s">
        <v>33</v>
      </c>
      <c r="B22" s="2"/>
      <c r="C22" s="2"/>
      <c r="D22" s="2"/>
      <c r="E22" s="2"/>
      <c r="F22" s="15">
        <v>54.430999999999997</v>
      </c>
      <c r="G22" s="61"/>
      <c r="H22" s="15">
        <v>51.121000000000002</v>
      </c>
      <c r="I22" s="15"/>
      <c r="J22" s="15" t="s">
        <v>263</v>
      </c>
      <c r="K22" s="15"/>
      <c r="L22" s="15">
        <v>9.5</v>
      </c>
      <c r="M22" s="15"/>
      <c r="N22" s="15">
        <v>9.5</v>
      </c>
      <c r="O22" s="15"/>
      <c r="P22" s="167">
        <v>36.795999999999999</v>
      </c>
      <c r="Q22" s="15"/>
      <c r="R22" s="167">
        <v>4.8250000000000002</v>
      </c>
      <c r="S22" s="15"/>
      <c r="T22" s="15">
        <v>41.621000000000002</v>
      </c>
      <c r="U22" s="31"/>
    </row>
    <row r="23" spans="1:21" ht="12.75" customHeight="1" x14ac:dyDescent="0.25">
      <c r="A23" s="2" t="s">
        <v>84</v>
      </c>
      <c r="B23" s="3"/>
      <c r="C23" s="2"/>
      <c r="D23" s="2"/>
      <c r="E23" s="2"/>
      <c r="F23" s="15" t="s">
        <v>263</v>
      </c>
      <c r="G23" s="61"/>
      <c r="H23" s="15" t="s">
        <v>263</v>
      </c>
      <c r="I23" s="15"/>
      <c r="J23" s="15" t="s">
        <v>263</v>
      </c>
      <c r="K23" s="15"/>
      <c r="L23" s="15" t="s">
        <v>263</v>
      </c>
      <c r="M23" s="15"/>
      <c r="N23" s="15" t="s">
        <v>263</v>
      </c>
      <c r="O23" s="15"/>
      <c r="P23" s="15" t="s">
        <v>263</v>
      </c>
      <c r="Q23" s="15"/>
      <c r="R23" s="15" t="s">
        <v>263</v>
      </c>
      <c r="S23" s="15"/>
      <c r="T23" s="15" t="s">
        <v>263</v>
      </c>
      <c r="U23" s="31"/>
    </row>
    <row r="24" spans="1:21" ht="12.75" customHeight="1" x14ac:dyDescent="0.25">
      <c r="A24" s="2" t="s">
        <v>44</v>
      </c>
      <c r="B24" s="3"/>
      <c r="C24" s="2"/>
      <c r="D24" s="2"/>
      <c r="E24" s="2"/>
      <c r="F24" s="15" t="s">
        <v>263</v>
      </c>
      <c r="G24" s="61"/>
      <c r="H24" s="15" t="s">
        <v>263</v>
      </c>
      <c r="I24" s="15"/>
      <c r="J24" s="15" t="s">
        <v>263</v>
      </c>
      <c r="K24" s="15"/>
      <c r="L24" s="15" t="s">
        <v>263</v>
      </c>
      <c r="M24" s="15"/>
      <c r="N24" s="15" t="s">
        <v>263</v>
      </c>
      <c r="O24" s="15"/>
      <c r="P24" s="15" t="s">
        <v>263</v>
      </c>
      <c r="Q24" s="15"/>
      <c r="R24" s="15" t="s">
        <v>263</v>
      </c>
      <c r="S24" s="15"/>
      <c r="T24" s="15" t="s">
        <v>263</v>
      </c>
      <c r="U24" s="31"/>
    </row>
    <row r="25" spans="1:21" ht="12.75" customHeight="1" x14ac:dyDescent="0.25">
      <c r="A25" s="2" t="s">
        <v>112</v>
      </c>
      <c r="B25" s="3"/>
      <c r="C25" s="2"/>
      <c r="D25" s="2"/>
      <c r="E25" s="2"/>
      <c r="F25" s="15" t="s">
        <v>263</v>
      </c>
      <c r="G25" s="61"/>
      <c r="H25" s="15" t="s">
        <v>263</v>
      </c>
      <c r="I25" s="15"/>
      <c r="J25" s="15" t="s">
        <v>263</v>
      </c>
      <c r="K25" s="15"/>
      <c r="L25" s="15" t="s">
        <v>263</v>
      </c>
      <c r="M25" s="15"/>
      <c r="N25" s="15" t="s">
        <v>263</v>
      </c>
      <c r="O25" s="15"/>
      <c r="P25" s="15" t="s">
        <v>263</v>
      </c>
      <c r="Q25" s="15"/>
      <c r="R25" s="15" t="s">
        <v>263</v>
      </c>
      <c r="S25" s="15"/>
      <c r="T25" s="15" t="s">
        <v>263</v>
      </c>
      <c r="U25" s="31"/>
    </row>
    <row r="26" spans="1:21" ht="12.75" customHeight="1" x14ac:dyDescent="0.2">
      <c r="A26" s="2" t="s">
        <v>256</v>
      </c>
      <c r="B26" s="2"/>
      <c r="C26" s="2"/>
      <c r="D26" s="2"/>
      <c r="E26" s="2"/>
      <c r="F26" s="15">
        <v>271.95600000000002</v>
      </c>
      <c r="G26" s="61"/>
      <c r="H26" s="15">
        <v>305.48099999999999</v>
      </c>
      <c r="I26" s="15"/>
      <c r="J26" s="15">
        <v>1.6</v>
      </c>
      <c r="K26" s="15"/>
      <c r="L26" s="15">
        <v>1.6259999999999999</v>
      </c>
      <c r="M26" s="15"/>
      <c r="N26" s="15">
        <v>3.226</v>
      </c>
      <c r="O26" s="15"/>
      <c r="P26" s="167">
        <v>164.64599999999999</v>
      </c>
      <c r="Q26" s="15"/>
      <c r="R26" s="167">
        <v>137.60900000000001</v>
      </c>
      <c r="S26" s="15"/>
      <c r="T26" s="15">
        <v>302.255</v>
      </c>
      <c r="U26" s="31"/>
    </row>
    <row r="27" spans="1:21" ht="12.75" customHeight="1" x14ac:dyDescent="0.25">
      <c r="A27" s="2" t="s">
        <v>45</v>
      </c>
      <c r="B27" s="3"/>
      <c r="C27" s="2"/>
      <c r="D27" s="2"/>
      <c r="E27" s="2"/>
      <c r="F27" s="15">
        <v>4.8250000000000002</v>
      </c>
      <c r="G27" s="61"/>
      <c r="H27" s="15">
        <v>3.835</v>
      </c>
      <c r="I27" s="15"/>
      <c r="J27" s="15" t="s">
        <v>263</v>
      </c>
      <c r="K27" s="15"/>
      <c r="L27" s="15" t="s">
        <v>263</v>
      </c>
      <c r="M27" s="15"/>
      <c r="N27" s="15" t="s">
        <v>263</v>
      </c>
      <c r="O27" s="15"/>
      <c r="P27" s="72">
        <v>2.1659999999999999</v>
      </c>
      <c r="Q27" s="15"/>
      <c r="R27" s="72">
        <v>1.669</v>
      </c>
      <c r="S27" s="15"/>
      <c r="T27" s="15">
        <v>3.835</v>
      </c>
      <c r="U27" s="31"/>
    </row>
    <row r="28" spans="1:21" ht="12.75" customHeight="1" x14ac:dyDescent="0.2">
      <c r="A28" s="2" t="s">
        <v>104</v>
      </c>
      <c r="B28" s="2"/>
      <c r="C28" s="2"/>
      <c r="D28" s="2"/>
      <c r="E28" s="2"/>
      <c r="F28" s="15">
        <v>22151.179</v>
      </c>
      <c r="G28" s="61"/>
      <c r="H28" s="15">
        <v>16537.942000000003</v>
      </c>
      <c r="I28" s="15"/>
      <c r="J28" s="167">
        <v>8858.8070000000007</v>
      </c>
      <c r="K28" s="15"/>
      <c r="L28" s="167">
        <v>7533.1329999999998</v>
      </c>
      <c r="M28" s="15"/>
      <c r="N28" s="15">
        <v>16391.940000000002</v>
      </c>
      <c r="O28" s="15"/>
      <c r="P28" s="167">
        <v>24.234999999999999</v>
      </c>
      <c r="Q28" s="15"/>
      <c r="R28" s="167">
        <v>121.767</v>
      </c>
      <c r="S28" s="15"/>
      <c r="T28" s="15">
        <v>146.00200000000001</v>
      </c>
      <c r="U28" s="31"/>
    </row>
    <row r="29" spans="1:21" ht="12.75" customHeight="1" x14ac:dyDescent="0.25">
      <c r="A29" s="2" t="s">
        <v>85</v>
      </c>
      <c r="B29" s="3"/>
      <c r="C29" s="2"/>
      <c r="D29" s="2"/>
      <c r="E29" s="2"/>
      <c r="F29" s="15" t="s">
        <v>263</v>
      </c>
      <c r="G29" s="61"/>
      <c r="H29" s="15" t="s">
        <v>263</v>
      </c>
      <c r="I29" s="15"/>
      <c r="J29" s="15" t="s">
        <v>263</v>
      </c>
      <c r="K29" s="15"/>
      <c r="L29" s="15" t="s">
        <v>263</v>
      </c>
      <c r="M29" s="15"/>
      <c r="N29" s="15" t="s">
        <v>263</v>
      </c>
      <c r="O29" s="15"/>
      <c r="P29" s="15" t="s">
        <v>263</v>
      </c>
      <c r="Q29" s="15"/>
      <c r="R29" s="15" t="s">
        <v>263</v>
      </c>
      <c r="S29" s="15"/>
      <c r="T29" s="15" t="s">
        <v>263</v>
      </c>
      <c r="U29" s="31"/>
    </row>
    <row r="30" spans="1:21" ht="12.75" customHeight="1" x14ac:dyDescent="0.2">
      <c r="A30" s="2" t="s">
        <v>86</v>
      </c>
      <c r="B30" s="2"/>
      <c r="C30" s="2"/>
      <c r="D30" s="2"/>
      <c r="E30" s="2"/>
      <c r="F30" s="15">
        <v>209.1</v>
      </c>
      <c r="G30" s="10"/>
      <c r="H30" s="15">
        <v>102.35</v>
      </c>
      <c r="I30" s="15"/>
      <c r="J30" s="26">
        <v>102.35</v>
      </c>
      <c r="K30" s="15"/>
      <c r="L30" s="15" t="s">
        <v>263</v>
      </c>
      <c r="M30" s="15"/>
      <c r="N30" s="15">
        <v>102.35</v>
      </c>
      <c r="O30" s="15"/>
      <c r="P30" s="15" t="s">
        <v>263</v>
      </c>
      <c r="Q30" s="15" t="s">
        <v>263</v>
      </c>
      <c r="R30" s="15" t="s">
        <v>263</v>
      </c>
      <c r="S30" s="15" t="s">
        <v>263</v>
      </c>
      <c r="T30" s="15" t="s">
        <v>263</v>
      </c>
      <c r="U30" s="31"/>
    </row>
    <row r="31" spans="1:21" ht="12.75" customHeight="1" x14ac:dyDescent="0.25">
      <c r="A31" s="2" t="s">
        <v>108</v>
      </c>
      <c r="B31" s="3"/>
      <c r="C31" s="2"/>
      <c r="D31" s="2"/>
      <c r="E31" s="2"/>
      <c r="F31" s="15" t="s">
        <v>263</v>
      </c>
      <c r="G31" s="15"/>
      <c r="H31" s="15" t="s">
        <v>263</v>
      </c>
      <c r="I31" s="15"/>
      <c r="J31" s="15" t="s">
        <v>263</v>
      </c>
      <c r="K31" s="15"/>
      <c r="L31" s="15" t="s">
        <v>263</v>
      </c>
      <c r="M31" s="15"/>
      <c r="N31" s="15" t="s">
        <v>263</v>
      </c>
      <c r="O31" s="15" t="s">
        <v>263</v>
      </c>
      <c r="P31" s="15" t="s">
        <v>263</v>
      </c>
      <c r="Q31" s="15" t="s">
        <v>263</v>
      </c>
      <c r="R31" s="15" t="s">
        <v>263</v>
      </c>
      <c r="S31" s="15" t="s">
        <v>263</v>
      </c>
      <c r="T31" s="15" t="s">
        <v>263</v>
      </c>
      <c r="U31" s="31"/>
    </row>
    <row r="32" spans="1:21" ht="12.75" customHeight="1" x14ac:dyDescent="0.2">
      <c r="A32" s="2" t="s">
        <v>38</v>
      </c>
      <c r="B32" s="2"/>
      <c r="C32" s="2"/>
      <c r="D32" s="2"/>
      <c r="E32" s="2"/>
      <c r="F32" s="15">
        <v>2.0009999999999999</v>
      </c>
      <c r="G32" s="61"/>
      <c r="H32" s="15">
        <v>3.98</v>
      </c>
      <c r="I32" s="15"/>
      <c r="J32" s="15" t="s">
        <v>263</v>
      </c>
      <c r="K32" s="15"/>
      <c r="L32" s="15" t="s">
        <v>263</v>
      </c>
      <c r="M32" s="15"/>
      <c r="N32" s="15" t="s">
        <v>263</v>
      </c>
      <c r="O32" s="15"/>
      <c r="P32" s="167">
        <v>1.67</v>
      </c>
      <c r="Q32" s="15"/>
      <c r="R32" s="167">
        <v>2.31</v>
      </c>
      <c r="S32" s="15"/>
      <c r="T32" s="15">
        <v>3.98</v>
      </c>
      <c r="U32" s="31"/>
    </row>
    <row r="33" spans="1:21" ht="12.75" customHeight="1" x14ac:dyDescent="0.2">
      <c r="A33" s="2" t="s">
        <v>34</v>
      </c>
      <c r="B33" s="2"/>
      <c r="C33" s="2"/>
      <c r="D33" s="2"/>
      <c r="E33" s="2"/>
      <c r="F33" s="15">
        <v>16.568999999999999</v>
      </c>
      <c r="G33" s="61"/>
      <c r="H33" s="15">
        <v>23.876999999999999</v>
      </c>
      <c r="I33" s="10"/>
      <c r="J33" s="15" t="s">
        <v>263</v>
      </c>
      <c r="K33" s="15"/>
      <c r="L33" s="15" t="s">
        <v>263</v>
      </c>
      <c r="M33" s="15"/>
      <c r="N33" s="15" t="s">
        <v>263</v>
      </c>
      <c r="O33" s="10"/>
      <c r="P33" s="72">
        <v>23.015000000000001</v>
      </c>
      <c r="Q33" s="10"/>
      <c r="R33" s="15">
        <v>0.86199999999999999</v>
      </c>
      <c r="S33" s="10"/>
      <c r="T33" s="15">
        <v>23.876999999999999</v>
      </c>
      <c r="U33" s="31"/>
    </row>
    <row r="34" spans="1:21" ht="12.75" customHeight="1" x14ac:dyDescent="0.2">
      <c r="A34" s="2" t="s">
        <v>87</v>
      </c>
      <c r="B34" s="2"/>
      <c r="C34" s="2"/>
      <c r="D34" s="2"/>
      <c r="E34" s="2"/>
      <c r="F34" s="15">
        <v>95431.630999999994</v>
      </c>
      <c r="G34" s="61"/>
      <c r="H34" s="15">
        <v>96517.16399999999</v>
      </c>
      <c r="I34" s="15"/>
      <c r="J34" s="167">
        <v>36857.048999999999</v>
      </c>
      <c r="K34" s="15"/>
      <c r="L34" s="167">
        <v>58766.696000000004</v>
      </c>
      <c r="M34" s="15"/>
      <c r="N34" s="15">
        <v>95623.744999999995</v>
      </c>
      <c r="O34" s="15"/>
      <c r="P34" s="167">
        <v>431.11800000000011</v>
      </c>
      <c r="Q34" s="15"/>
      <c r="R34" s="167">
        <v>462.30099999999999</v>
      </c>
      <c r="S34" s="15"/>
      <c r="T34" s="15">
        <v>893.4190000000001</v>
      </c>
      <c r="U34" s="31"/>
    </row>
    <row r="35" spans="1:21" ht="12.75" customHeight="1" x14ac:dyDescent="0.2">
      <c r="A35" s="2" t="s">
        <v>88</v>
      </c>
      <c r="B35" s="2"/>
      <c r="C35" s="2"/>
      <c r="D35" s="2"/>
      <c r="E35" s="2"/>
      <c r="F35" s="15">
        <v>32.766999999999996</v>
      </c>
      <c r="G35" s="61"/>
      <c r="H35" s="15">
        <v>43.791999999999994</v>
      </c>
      <c r="I35" s="15"/>
      <c r="J35" s="15" t="s">
        <v>263</v>
      </c>
      <c r="K35" s="15"/>
      <c r="L35" s="15" t="s">
        <v>263</v>
      </c>
      <c r="M35" s="15"/>
      <c r="N35" s="15" t="s">
        <v>263</v>
      </c>
      <c r="O35" s="15"/>
      <c r="P35" s="167">
        <v>26.166</v>
      </c>
      <c r="Q35" s="15"/>
      <c r="R35" s="167">
        <v>17.619</v>
      </c>
      <c r="S35" s="15"/>
      <c r="T35" s="15">
        <v>43.784999999999997</v>
      </c>
      <c r="U35" s="31"/>
    </row>
    <row r="36" spans="1:21" ht="12.75" customHeight="1" x14ac:dyDescent="0.25">
      <c r="A36" s="2" t="s">
        <v>89</v>
      </c>
      <c r="B36" s="3"/>
      <c r="C36" s="2"/>
      <c r="D36" s="2"/>
      <c r="E36" s="2"/>
      <c r="F36" s="15">
        <v>22.999000000000002</v>
      </c>
      <c r="G36" s="10"/>
      <c r="H36" s="15">
        <v>16.902000000000001</v>
      </c>
      <c r="I36" s="10"/>
      <c r="J36" s="26">
        <v>16.866</v>
      </c>
      <c r="K36" s="10"/>
      <c r="L36" s="15" t="s">
        <v>263</v>
      </c>
      <c r="M36" s="10"/>
      <c r="N36" s="15">
        <v>16.902000000000001</v>
      </c>
      <c r="O36" s="10"/>
      <c r="P36" s="15" t="s">
        <v>263</v>
      </c>
      <c r="Q36" s="10"/>
      <c r="R36" s="15" t="s">
        <v>263</v>
      </c>
      <c r="S36" s="10"/>
      <c r="T36" s="15" t="s">
        <v>263</v>
      </c>
      <c r="U36" s="31"/>
    </row>
    <row r="37" spans="1:21" ht="12.75" customHeight="1" x14ac:dyDescent="0.25">
      <c r="A37" s="2" t="s">
        <v>90</v>
      </c>
      <c r="B37" s="3"/>
      <c r="C37" s="2"/>
      <c r="D37" s="2"/>
      <c r="E37" s="2"/>
      <c r="F37" s="15" t="s">
        <v>263</v>
      </c>
      <c r="G37" s="10"/>
      <c r="H37" s="15" t="s">
        <v>263</v>
      </c>
      <c r="I37" s="10"/>
      <c r="J37" s="15" t="s">
        <v>263</v>
      </c>
      <c r="K37" s="10"/>
      <c r="L37" s="15" t="s">
        <v>263</v>
      </c>
      <c r="M37" s="10"/>
      <c r="N37" s="15" t="s">
        <v>263</v>
      </c>
      <c r="O37" s="10"/>
      <c r="P37" s="15" t="s">
        <v>263</v>
      </c>
      <c r="Q37" s="15"/>
      <c r="R37" s="15" t="s">
        <v>263</v>
      </c>
      <c r="S37" s="15"/>
      <c r="T37" s="15" t="s">
        <v>263</v>
      </c>
      <c r="U37" s="31"/>
    </row>
    <row r="38" spans="1:21" ht="12.75" customHeight="1" x14ac:dyDescent="0.2">
      <c r="A38" s="2" t="s">
        <v>109</v>
      </c>
      <c r="B38" s="2"/>
      <c r="C38" s="2"/>
      <c r="D38" s="2"/>
      <c r="E38" s="2"/>
      <c r="F38" s="15">
        <v>4.1989999999999998</v>
      </c>
      <c r="G38" s="61"/>
      <c r="H38" s="15">
        <v>3.8979999999999997</v>
      </c>
      <c r="I38" s="10"/>
      <c r="J38" s="15" t="s">
        <v>263</v>
      </c>
      <c r="K38" s="10"/>
      <c r="L38" s="15" t="s">
        <v>263</v>
      </c>
      <c r="M38" s="10"/>
      <c r="N38" s="15" t="s">
        <v>263</v>
      </c>
      <c r="O38" s="10"/>
      <c r="P38" s="15">
        <v>3.0049999999999999</v>
      </c>
      <c r="Q38" s="10"/>
      <c r="R38" s="72">
        <v>0.89300000000000002</v>
      </c>
      <c r="S38" s="10"/>
      <c r="T38" s="15">
        <v>3.8979999999999997</v>
      </c>
      <c r="U38" s="31"/>
    </row>
    <row r="39" spans="1:21" ht="12.75" customHeight="1" x14ac:dyDescent="0.25">
      <c r="A39" s="2" t="s">
        <v>46</v>
      </c>
      <c r="B39" s="3"/>
      <c r="C39" s="2"/>
      <c r="D39" s="2"/>
      <c r="E39" s="2"/>
      <c r="F39" s="15" t="s">
        <v>263</v>
      </c>
      <c r="G39" s="10"/>
      <c r="H39" s="15" t="s">
        <v>263</v>
      </c>
      <c r="I39" s="15"/>
      <c r="J39" s="15" t="s">
        <v>263</v>
      </c>
      <c r="K39" s="10"/>
      <c r="L39" s="15" t="s">
        <v>263</v>
      </c>
      <c r="M39" s="15"/>
      <c r="N39" s="15" t="s">
        <v>263</v>
      </c>
      <c r="O39" s="15"/>
      <c r="P39" s="15" t="s">
        <v>263</v>
      </c>
      <c r="Q39" s="10"/>
      <c r="R39" s="15" t="s">
        <v>263</v>
      </c>
      <c r="S39" s="15"/>
      <c r="T39" s="15" t="s">
        <v>263</v>
      </c>
      <c r="U39" s="31"/>
    </row>
    <row r="40" spans="1:21" ht="12.75" customHeight="1" x14ac:dyDescent="0.25">
      <c r="A40" s="2" t="s">
        <v>485</v>
      </c>
      <c r="B40" s="3"/>
      <c r="C40" s="2"/>
      <c r="D40" s="2"/>
      <c r="E40" s="2"/>
      <c r="F40" s="15" t="s">
        <v>263</v>
      </c>
      <c r="G40" s="10"/>
      <c r="H40" s="15" t="s">
        <v>263</v>
      </c>
      <c r="I40" s="15"/>
      <c r="J40" s="15" t="s">
        <v>263</v>
      </c>
      <c r="K40" s="10"/>
      <c r="L40" s="15" t="s">
        <v>263</v>
      </c>
      <c r="M40" s="15"/>
      <c r="N40" s="15" t="s">
        <v>263</v>
      </c>
      <c r="O40" s="15"/>
      <c r="P40" s="15" t="s">
        <v>263</v>
      </c>
      <c r="Q40" s="10"/>
      <c r="R40" s="15" t="s">
        <v>263</v>
      </c>
      <c r="S40" s="15"/>
      <c r="T40" s="15" t="s">
        <v>263</v>
      </c>
      <c r="U40" s="31"/>
    </row>
    <row r="41" spans="1:21" ht="12.75" customHeight="1" x14ac:dyDescent="0.25">
      <c r="A41" s="2" t="s">
        <v>47</v>
      </c>
      <c r="B41" s="3"/>
      <c r="C41" s="2"/>
      <c r="D41" s="2"/>
      <c r="E41" s="2"/>
      <c r="F41" s="15" t="s">
        <v>263</v>
      </c>
      <c r="G41" s="10"/>
      <c r="H41" s="15" t="s">
        <v>263</v>
      </c>
      <c r="I41" s="15"/>
      <c r="J41" s="15" t="s">
        <v>263</v>
      </c>
      <c r="K41" s="10"/>
      <c r="L41" s="15" t="s">
        <v>263</v>
      </c>
      <c r="M41" s="15"/>
      <c r="N41" s="15" t="s">
        <v>263</v>
      </c>
      <c r="O41" s="15"/>
      <c r="P41" s="15" t="s">
        <v>263</v>
      </c>
      <c r="Q41" s="10"/>
      <c r="R41" s="15" t="s">
        <v>263</v>
      </c>
      <c r="S41" s="15"/>
      <c r="T41" s="15" t="s">
        <v>263</v>
      </c>
      <c r="U41" s="31"/>
    </row>
    <row r="42" spans="1:21" ht="12.75" customHeight="1" x14ac:dyDescent="0.25">
      <c r="A42" s="2" t="s">
        <v>258</v>
      </c>
      <c r="B42" s="3"/>
      <c r="C42" s="2"/>
      <c r="D42" s="2"/>
      <c r="E42" s="2"/>
      <c r="F42" s="15">
        <v>0.65900000000000003</v>
      </c>
      <c r="G42" s="10"/>
      <c r="H42" s="15">
        <v>100.771</v>
      </c>
      <c r="I42" s="10"/>
      <c r="J42" s="15">
        <v>76.314000000000007</v>
      </c>
      <c r="K42" s="15"/>
      <c r="L42" s="15">
        <v>24.437000000000001</v>
      </c>
      <c r="M42" s="15"/>
      <c r="N42" s="15">
        <v>100.751</v>
      </c>
      <c r="O42" s="10"/>
      <c r="P42" s="15" t="s">
        <v>263</v>
      </c>
      <c r="Q42" s="10"/>
      <c r="R42" s="15" t="s">
        <v>263</v>
      </c>
      <c r="S42" s="10"/>
      <c r="T42" s="15" t="s">
        <v>263</v>
      </c>
      <c r="U42" s="31"/>
    </row>
    <row r="43" spans="1:21" ht="12.75" customHeight="1" x14ac:dyDescent="0.2">
      <c r="A43" s="2" t="s">
        <v>35</v>
      </c>
      <c r="B43" s="2"/>
      <c r="C43" s="2"/>
      <c r="D43" s="2"/>
      <c r="E43" s="2"/>
      <c r="F43" s="15">
        <v>160.29599999999999</v>
      </c>
      <c r="G43" s="61"/>
      <c r="H43" s="15">
        <v>161.85900000000001</v>
      </c>
      <c r="I43" s="15"/>
      <c r="J43" s="15" t="s">
        <v>263</v>
      </c>
      <c r="K43" s="15"/>
      <c r="L43" s="15" t="s">
        <v>263</v>
      </c>
      <c r="M43" s="15"/>
      <c r="N43" s="15" t="s">
        <v>263</v>
      </c>
      <c r="O43" s="15"/>
      <c r="P43" s="167">
        <v>62.002000000000002</v>
      </c>
      <c r="Q43" s="15"/>
      <c r="R43" s="167">
        <v>99.76700000000001</v>
      </c>
      <c r="S43" s="15"/>
      <c r="T43" s="15">
        <v>161.76900000000001</v>
      </c>
      <c r="U43" s="31"/>
    </row>
    <row r="44" spans="1:21" ht="12.75" customHeight="1" x14ac:dyDescent="0.25">
      <c r="A44" s="2" t="s">
        <v>48</v>
      </c>
      <c r="B44" s="3"/>
      <c r="C44" s="2"/>
      <c r="D44" s="2"/>
      <c r="E44" s="2"/>
      <c r="F44" s="15" t="s">
        <v>263</v>
      </c>
      <c r="G44" s="61"/>
      <c r="H44" s="15" t="s">
        <v>263</v>
      </c>
      <c r="I44" s="15"/>
      <c r="J44" s="15" t="s">
        <v>263</v>
      </c>
      <c r="K44" s="10"/>
      <c r="L44" s="15" t="s">
        <v>263</v>
      </c>
      <c r="M44" s="15"/>
      <c r="N44" s="15" t="s">
        <v>263</v>
      </c>
      <c r="O44" s="15"/>
      <c r="P44" s="15" t="s">
        <v>263</v>
      </c>
      <c r="Q44" s="15"/>
      <c r="R44" s="15" t="s">
        <v>263</v>
      </c>
      <c r="S44" s="15"/>
      <c r="T44" s="15" t="s">
        <v>263</v>
      </c>
      <c r="U44" s="31"/>
    </row>
    <row r="45" spans="1:21" ht="12.75" customHeight="1" x14ac:dyDescent="0.2">
      <c r="A45" s="2" t="s">
        <v>36</v>
      </c>
      <c r="B45" s="2"/>
      <c r="C45" s="2"/>
      <c r="D45" s="2"/>
      <c r="E45" s="2"/>
      <c r="F45" s="15">
        <v>36.83</v>
      </c>
      <c r="G45" s="61"/>
      <c r="H45" s="15">
        <v>53.474000000000004</v>
      </c>
      <c r="I45" s="15"/>
      <c r="J45" s="15" t="s">
        <v>263</v>
      </c>
      <c r="K45" s="15"/>
      <c r="L45" s="15" t="s">
        <v>263</v>
      </c>
      <c r="M45" s="15"/>
      <c r="N45" s="15" t="s">
        <v>263</v>
      </c>
      <c r="O45" s="15"/>
      <c r="P45" s="167">
        <v>39.170999999999999</v>
      </c>
      <c r="Q45" s="15"/>
      <c r="R45" s="167">
        <v>14.303000000000001</v>
      </c>
      <c r="S45" s="15"/>
      <c r="T45" s="15">
        <v>53.474000000000004</v>
      </c>
      <c r="U45" s="31"/>
    </row>
    <row r="46" spans="1:21" ht="12.75" customHeight="1" x14ac:dyDescent="0.2">
      <c r="A46" s="2" t="s">
        <v>303</v>
      </c>
      <c r="B46" s="2"/>
      <c r="C46" s="2"/>
      <c r="D46" s="2"/>
      <c r="E46" s="2"/>
      <c r="F46" s="15" t="s">
        <v>263</v>
      </c>
      <c r="G46" s="61"/>
      <c r="H46" s="15">
        <v>43.744999999999997</v>
      </c>
      <c r="I46" s="2"/>
      <c r="J46" s="15" t="s">
        <v>263</v>
      </c>
      <c r="K46" s="15"/>
      <c r="L46" s="15" t="s">
        <v>263</v>
      </c>
      <c r="M46" s="15"/>
      <c r="N46" s="15" t="s">
        <v>263</v>
      </c>
      <c r="O46" s="2"/>
      <c r="P46" s="15">
        <v>11.214</v>
      </c>
      <c r="Q46" s="2"/>
      <c r="R46" s="15">
        <v>32.530999999999999</v>
      </c>
      <c r="S46" s="2"/>
      <c r="T46" s="15">
        <v>43.744999999999997</v>
      </c>
      <c r="U46" s="31"/>
    </row>
    <row r="47" spans="1:21" ht="12.75" customHeight="1" x14ac:dyDescent="0.2">
      <c r="A47" s="2" t="s">
        <v>92</v>
      </c>
      <c r="B47" s="2"/>
      <c r="C47" s="2"/>
      <c r="D47" s="2"/>
      <c r="E47" s="2"/>
      <c r="F47" s="15">
        <v>26.625999999999998</v>
      </c>
      <c r="G47" s="10"/>
      <c r="H47" s="15">
        <v>33.948999999999998</v>
      </c>
      <c r="I47" s="15"/>
      <c r="J47" s="15" t="s">
        <v>263</v>
      </c>
      <c r="K47" s="15"/>
      <c r="L47" s="15" t="s">
        <v>263</v>
      </c>
      <c r="M47" s="15"/>
      <c r="N47" s="15" t="s">
        <v>263</v>
      </c>
      <c r="O47" s="15"/>
      <c r="P47" s="167">
        <v>28.983000000000001</v>
      </c>
      <c r="Q47" s="15"/>
      <c r="R47" s="167">
        <v>4.9660000000000002</v>
      </c>
      <c r="S47" s="15"/>
      <c r="T47" s="15">
        <v>33.948999999999998</v>
      </c>
      <c r="U47" s="31"/>
    </row>
    <row r="48" spans="1:21" ht="12.75" customHeight="1" x14ac:dyDescent="0.2">
      <c r="A48" s="2" t="s">
        <v>93</v>
      </c>
      <c r="B48" s="2"/>
      <c r="C48" s="2"/>
      <c r="D48" s="2"/>
      <c r="E48" s="2"/>
      <c r="F48" s="15" t="s">
        <v>263</v>
      </c>
      <c r="G48" s="61"/>
      <c r="H48" s="15" t="s">
        <v>263</v>
      </c>
      <c r="J48" s="15" t="s">
        <v>263</v>
      </c>
      <c r="K48" s="15"/>
      <c r="L48" s="15" t="s">
        <v>263</v>
      </c>
      <c r="M48" s="15"/>
      <c r="N48" s="15" t="s">
        <v>263</v>
      </c>
      <c r="P48" s="15" t="s">
        <v>263</v>
      </c>
      <c r="R48" s="15" t="s">
        <v>263</v>
      </c>
      <c r="T48" s="15" t="s">
        <v>263</v>
      </c>
      <c r="U48" s="31"/>
    </row>
    <row r="49" spans="1:21" ht="12.75" customHeight="1" x14ac:dyDescent="0.2">
      <c r="A49" s="2" t="s">
        <v>49</v>
      </c>
      <c r="B49" s="2"/>
      <c r="C49" s="2"/>
      <c r="D49" s="2"/>
      <c r="E49" s="2"/>
      <c r="F49" s="15">
        <v>8679.2630000000008</v>
      </c>
      <c r="G49" s="10"/>
      <c r="H49" s="15">
        <v>8111.1090000000004</v>
      </c>
      <c r="I49" s="10"/>
      <c r="J49" s="15">
        <v>4586.5439999999999</v>
      </c>
      <c r="K49" s="15"/>
      <c r="L49" s="15">
        <v>2679.7159999999999</v>
      </c>
      <c r="M49" s="15"/>
      <c r="N49" s="15">
        <v>7266.26</v>
      </c>
      <c r="O49" s="10"/>
      <c r="P49" s="15">
        <v>299.53899999999999</v>
      </c>
      <c r="Q49" s="10"/>
      <c r="R49" s="15">
        <v>545.31000000000006</v>
      </c>
      <c r="S49" s="10"/>
      <c r="T49" s="15">
        <v>844.84900000000005</v>
      </c>
      <c r="U49" s="31"/>
    </row>
    <row r="50" spans="1:21" ht="12.75" customHeight="1" x14ac:dyDescent="0.25">
      <c r="A50" s="9" t="s">
        <v>37</v>
      </c>
      <c r="B50" s="8"/>
      <c r="C50" s="9"/>
      <c r="D50" s="9"/>
      <c r="E50" s="9"/>
      <c r="F50" s="69">
        <v>5.5180000000000007</v>
      </c>
      <c r="G50" s="74"/>
      <c r="H50" s="69">
        <v>3.1910000000000003</v>
      </c>
      <c r="I50" s="13"/>
      <c r="J50" s="69" t="s">
        <v>263</v>
      </c>
      <c r="K50" s="69"/>
      <c r="L50" s="69" t="s">
        <v>263</v>
      </c>
      <c r="M50" s="69"/>
      <c r="N50" s="69" t="s">
        <v>263</v>
      </c>
      <c r="O50" s="13"/>
      <c r="P50" s="103">
        <v>2.423</v>
      </c>
      <c r="Q50" s="13"/>
      <c r="R50" s="103">
        <v>0.75600000000000001</v>
      </c>
      <c r="S50" s="13"/>
      <c r="T50" s="69">
        <v>3.1790000000000003</v>
      </c>
      <c r="U50" s="31"/>
    </row>
    <row r="51" spans="1:21" ht="12.75" customHeight="1" x14ac:dyDescent="0.2">
      <c r="A51" s="22" t="s">
        <v>385</v>
      </c>
      <c r="B51" s="14"/>
      <c r="C51" s="14"/>
      <c r="D51" s="14"/>
      <c r="E51" s="14"/>
      <c r="F51" s="22">
        <f>SUM(F12:F50)</f>
        <v>148157.00400000002</v>
      </c>
      <c r="G51" s="14"/>
      <c r="H51" s="22">
        <f>SUM(H12:H50)</f>
        <v>141264.86399999994</v>
      </c>
      <c r="I51" s="14"/>
      <c r="J51" s="22">
        <f>SUM(J12:J50)</f>
        <v>60822.277000000002</v>
      </c>
      <c r="K51" s="14"/>
      <c r="L51" s="22">
        <f>SUM(L12:L50)</f>
        <v>76716.865000000005</v>
      </c>
      <c r="M51" s="14"/>
      <c r="N51" s="22">
        <f>SUM(N12:N50)</f>
        <v>137539.17799999999</v>
      </c>
      <c r="O51" s="14"/>
      <c r="P51" s="22">
        <f>SUM(P12:P50)</f>
        <v>1842.3470000000002</v>
      </c>
      <c r="Q51" s="22"/>
      <c r="R51" s="22">
        <f>SUM(R12:R50)</f>
        <v>1883.2100000000003</v>
      </c>
      <c r="S51" s="22"/>
      <c r="T51" s="22">
        <f>SUM(T12:T50)</f>
        <v>3725.5570000000012</v>
      </c>
    </row>
    <row r="52" spans="1:21" ht="12.75" customHeight="1" x14ac:dyDescent="0.2">
      <c r="A52" s="2" t="s">
        <v>340</v>
      </c>
      <c r="B52" s="2"/>
      <c r="C52" s="2"/>
      <c r="D52" s="2"/>
      <c r="E52" s="2"/>
      <c r="F52" s="10"/>
      <c r="G52" s="2"/>
      <c r="H52" s="10"/>
      <c r="I52" s="2"/>
      <c r="J52" s="10"/>
      <c r="K52" s="2"/>
      <c r="L52" s="10"/>
      <c r="M52" s="2"/>
      <c r="N52" s="10"/>
      <c r="O52" s="2"/>
      <c r="P52" s="10"/>
      <c r="Q52" s="2"/>
      <c r="R52" s="10"/>
      <c r="S52" s="2"/>
      <c r="T52" s="10"/>
    </row>
    <row r="53" spans="1:21" ht="12.75" customHeight="1" x14ac:dyDescent="0.2">
      <c r="A53" s="144" t="s">
        <v>542</v>
      </c>
      <c r="B53" s="145"/>
      <c r="C53" s="145"/>
      <c r="D53" s="146"/>
      <c r="E53" s="146"/>
      <c r="F53" s="146"/>
      <c r="G53" s="146"/>
      <c r="H53" s="146"/>
      <c r="I53" s="146"/>
      <c r="J53" s="146"/>
      <c r="K53" s="146"/>
      <c r="L53" s="146"/>
      <c r="M53" s="146"/>
      <c r="N53" s="146"/>
      <c r="O53" s="146"/>
      <c r="P53" s="146"/>
      <c r="Q53" s="146"/>
      <c r="R53" s="146"/>
      <c r="S53" s="146"/>
    </row>
    <row r="54" spans="1:21" ht="12.75" customHeight="1" x14ac:dyDescent="0.2">
      <c r="A54" s="147" t="s">
        <v>430</v>
      </c>
      <c r="B54" s="145"/>
      <c r="C54" s="145"/>
      <c r="D54" s="146"/>
      <c r="E54" s="146"/>
      <c r="F54" s="146"/>
      <c r="G54" s="146"/>
      <c r="H54" s="146"/>
      <c r="I54" s="146"/>
      <c r="J54" s="146"/>
      <c r="K54" s="146"/>
      <c r="L54" s="146"/>
      <c r="M54" s="146"/>
      <c r="N54" s="146"/>
      <c r="O54" s="146"/>
      <c r="P54" s="146"/>
      <c r="Q54" s="146"/>
      <c r="R54" s="146"/>
      <c r="S54" s="146"/>
    </row>
    <row r="55" spans="1:21" ht="12.75" customHeight="1" x14ac:dyDescent="0.2">
      <c r="A55" s="21">
        <v>1</v>
      </c>
      <c r="B55" s="2" t="s">
        <v>304</v>
      </c>
      <c r="C55" s="2"/>
      <c r="D55" s="2"/>
      <c r="E55" s="2"/>
      <c r="F55" s="2"/>
      <c r="G55" s="2"/>
      <c r="H55" s="2"/>
      <c r="I55" s="2"/>
      <c r="J55" s="2"/>
      <c r="K55" s="2"/>
      <c r="L55" s="2"/>
      <c r="M55" s="2"/>
      <c r="N55" s="2"/>
      <c r="O55" s="2"/>
      <c r="P55" s="2"/>
      <c r="Q55" s="2"/>
      <c r="R55" s="2"/>
      <c r="S55" s="2"/>
      <c r="T55" s="2"/>
    </row>
    <row r="56" spans="1:21" ht="12.75" customHeight="1" x14ac:dyDescent="0.2">
      <c r="A56" s="21"/>
      <c r="B56" s="2" t="s">
        <v>449</v>
      </c>
      <c r="C56" s="2"/>
      <c r="D56" s="2"/>
      <c r="E56" s="2"/>
      <c r="F56" s="2"/>
      <c r="G56" s="2"/>
      <c r="H56" s="2"/>
      <c r="I56" s="2"/>
      <c r="J56" s="2"/>
      <c r="K56" s="2"/>
      <c r="L56" s="2"/>
      <c r="M56" s="2"/>
      <c r="N56" s="2"/>
      <c r="O56" s="2"/>
      <c r="P56" s="2"/>
      <c r="Q56" s="2"/>
      <c r="R56" s="2"/>
      <c r="S56" s="2"/>
      <c r="T56" s="2"/>
    </row>
    <row r="57" spans="1:21" ht="12.75" customHeight="1" x14ac:dyDescent="0.2">
      <c r="A57" s="21"/>
      <c r="B57" s="37" t="s">
        <v>450</v>
      </c>
      <c r="C57" s="2"/>
      <c r="D57" s="2"/>
      <c r="E57" s="2"/>
      <c r="F57" s="2"/>
      <c r="G57" s="2"/>
      <c r="H57" s="2"/>
      <c r="I57" s="2"/>
      <c r="J57" s="2"/>
      <c r="K57" s="2"/>
      <c r="L57" s="2"/>
      <c r="M57" s="2"/>
      <c r="N57" s="2"/>
      <c r="O57" s="2"/>
      <c r="P57" s="2"/>
      <c r="Q57" s="2"/>
      <c r="R57" s="2"/>
      <c r="S57" s="2"/>
      <c r="T57" s="2"/>
    </row>
  </sheetData>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FC59"/>
  <sheetViews>
    <sheetView showGridLines="0" zoomScaleNormal="100" zoomScaleSheetLayoutView="100" workbookViewId="0">
      <pane xSplit="5" ySplit="11" topLeftCell="F12" activePane="bottomRight" state="frozen"/>
      <selection pane="topRight" activeCell="F1" sqref="F1"/>
      <selection pane="bottomLeft" activeCell="A12" sqref="A12"/>
      <selection pane="bottomRight"/>
    </sheetView>
  </sheetViews>
  <sheetFormatPr defaultColWidth="9.109375" defaultRowHeight="11.4" x14ac:dyDescent="0.2"/>
  <cols>
    <col min="1" max="1" width="1.88671875" style="29" customWidth="1"/>
    <col min="2" max="2" width="1.5546875" style="29" customWidth="1"/>
    <col min="3" max="3" width="11.44140625" style="29" customWidth="1"/>
    <col min="4" max="4" width="1.109375" style="29" customWidth="1"/>
    <col min="5" max="5" width="5.5546875" style="29" customWidth="1"/>
    <col min="6" max="6" width="6.44140625" style="29" bestFit="1" customWidth="1"/>
    <col min="7" max="7" width="1" style="29" customWidth="1"/>
    <col min="8" max="8" width="8.5546875" style="29" customWidth="1"/>
    <col min="9" max="9" width="0.5546875" style="29" customWidth="1"/>
    <col min="10" max="10" width="8.5546875" style="29" customWidth="1"/>
    <col min="11" max="11" width="0.5546875" style="29" customWidth="1"/>
    <col min="12" max="12" width="7.88671875" style="29" customWidth="1"/>
    <col min="13" max="13" width="0.5546875" style="29" customWidth="1"/>
    <col min="14" max="14" width="8.5546875" style="29" customWidth="1"/>
    <col min="15" max="15" width="5.5546875" style="29" bestFit="1" customWidth="1"/>
    <col min="16" max="16" width="9.44140625" style="29" customWidth="1"/>
    <col min="17" max="17" width="0.5546875" style="29" customWidth="1"/>
    <col min="18" max="18" width="7.88671875" style="29" customWidth="1"/>
    <col min="19" max="19" width="0.5546875" style="29" customWidth="1"/>
    <col min="20" max="20" width="8.5546875" style="29" customWidth="1"/>
    <col min="21" max="16384" width="9.109375" style="29"/>
  </cols>
  <sheetData>
    <row r="1" spans="1:20" s="27" customFormat="1" ht="12.75" customHeight="1" x14ac:dyDescent="0.25">
      <c r="A1" s="1" t="s">
        <v>475</v>
      </c>
      <c r="B1" s="1"/>
      <c r="C1" s="1"/>
      <c r="D1" s="1" t="s">
        <v>709</v>
      </c>
      <c r="E1" s="1"/>
      <c r="F1" s="1"/>
      <c r="G1" s="1"/>
      <c r="H1" s="1"/>
      <c r="I1" s="1"/>
      <c r="J1" s="1"/>
      <c r="K1" s="1"/>
      <c r="L1" s="1"/>
      <c r="M1" s="1"/>
      <c r="N1" s="1"/>
      <c r="O1" s="1"/>
      <c r="P1" s="1"/>
      <c r="Q1" s="1"/>
      <c r="R1" s="1"/>
      <c r="S1" s="1"/>
      <c r="T1" s="1"/>
    </row>
    <row r="2" spans="1:20" s="27" customFormat="1" ht="12.75" customHeight="1" x14ac:dyDescent="0.3">
      <c r="A2" s="1"/>
      <c r="B2" s="1"/>
      <c r="C2" s="1"/>
      <c r="D2" s="1" t="s">
        <v>710</v>
      </c>
      <c r="E2" s="1"/>
      <c r="F2" s="1"/>
      <c r="G2" s="1"/>
      <c r="H2" s="1"/>
      <c r="I2" s="1"/>
      <c r="J2" s="1"/>
      <c r="K2" s="1"/>
      <c r="L2" s="1"/>
      <c r="M2" s="1"/>
      <c r="N2" s="1"/>
      <c r="O2" s="1"/>
      <c r="P2" s="1"/>
      <c r="Q2" s="1"/>
      <c r="R2" s="1"/>
      <c r="S2" s="1"/>
      <c r="T2" s="1"/>
    </row>
    <row r="3" spans="1:20" s="28" customFormat="1" ht="12.75" customHeight="1" x14ac:dyDescent="0.25">
      <c r="A3" s="3"/>
      <c r="B3" s="3"/>
      <c r="C3" s="41"/>
      <c r="D3" s="41" t="s">
        <v>337</v>
      </c>
      <c r="E3" s="41"/>
      <c r="F3" s="41"/>
      <c r="G3" s="3"/>
      <c r="H3" s="3"/>
      <c r="I3" s="3"/>
      <c r="J3" s="3"/>
      <c r="K3" s="3"/>
      <c r="L3" s="3"/>
      <c r="M3" s="3"/>
      <c r="N3" s="3"/>
      <c r="O3" s="3"/>
      <c r="P3" s="3"/>
      <c r="Q3" s="3"/>
      <c r="R3" s="3"/>
      <c r="S3" s="3"/>
      <c r="T3" s="3"/>
    </row>
    <row r="4" spans="1:20" s="28" customFormat="1" ht="12.75" customHeight="1" x14ac:dyDescent="0.3">
      <c r="A4" s="3"/>
      <c r="B4" s="3"/>
      <c r="C4" s="41"/>
      <c r="D4" s="41" t="s">
        <v>708</v>
      </c>
      <c r="E4" s="41"/>
      <c r="F4" s="41"/>
      <c r="G4" s="3"/>
      <c r="H4" s="3"/>
      <c r="I4" s="3"/>
      <c r="J4" s="3"/>
      <c r="K4" s="3"/>
      <c r="L4" s="3"/>
      <c r="M4" s="3"/>
      <c r="N4" s="3"/>
      <c r="O4" s="3"/>
      <c r="P4" s="3"/>
      <c r="Q4" s="3"/>
      <c r="R4" s="3"/>
      <c r="S4" s="3"/>
      <c r="T4" s="3"/>
    </row>
    <row r="5" spans="1:20" ht="12.75" customHeight="1" x14ac:dyDescent="0.25">
      <c r="A5" s="8"/>
      <c r="B5" s="8"/>
      <c r="C5" s="8"/>
      <c r="D5" s="8"/>
      <c r="E5" s="8"/>
      <c r="F5" s="8"/>
      <c r="G5" s="8"/>
      <c r="H5" s="8"/>
      <c r="I5" s="8"/>
      <c r="J5" s="8"/>
      <c r="K5" s="8"/>
      <c r="L5" s="8"/>
      <c r="M5" s="8"/>
      <c r="N5" s="8"/>
      <c r="O5" s="8"/>
      <c r="P5" s="8"/>
      <c r="Q5" s="8"/>
      <c r="R5" s="8"/>
      <c r="S5" s="8"/>
      <c r="T5" s="8"/>
    </row>
    <row r="6" spans="1:20" ht="12.75" customHeight="1" x14ac:dyDescent="0.2">
      <c r="A6" s="2" t="s">
        <v>18</v>
      </c>
      <c r="B6" s="2"/>
      <c r="C6" s="2"/>
      <c r="D6" s="2"/>
      <c r="E6" s="2"/>
      <c r="F6" s="2" t="s">
        <v>19</v>
      </c>
      <c r="G6" s="2"/>
      <c r="H6" s="2" t="s">
        <v>19</v>
      </c>
      <c r="I6" s="2"/>
      <c r="J6" s="2" t="s">
        <v>50</v>
      </c>
      <c r="K6" s="2"/>
      <c r="L6" s="2"/>
      <c r="M6" s="2"/>
      <c r="N6" s="2"/>
      <c r="O6" s="2"/>
      <c r="P6" s="2" t="s">
        <v>51</v>
      </c>
      <c r="Q6" s="2"/>
      <c r="R6" s="2"/>
      <c r="S6" s="2"/>
      <c r="T6" s="2"/>
    </row>
    <row r="7" spans="1:20" s="30" customFormat="1" ht="12.75" customHeight="1" x14ac:dyDescent="0.2">
      <c r="A7" s="37" t="s">
        <v>22</v>
      </c>
      <c r="B7" s="2"/>
      <c r="C7" s="2"/>
      <c r="D7" s="2"/>
      <c r="E7" s="2"/>
      <c r="F7" s="37" t="s">
        <v>9</v>
      </c>
      <c r="G7" s="2"/>
      <c r="H7" s="37" t="s">
        <v>9</v>
      </c>
      <c r="I7" s="2"/>
      <c r="J7" s="114" t="s">
        <v>52</v>
      </c>
      <c r="K7" s="9"/>
      <c r="L7" s="9"/>
      <c r="M7" s="9"/>
      <c r="N7" s="9"/>
      <c r="O7" s="2"/>
      <c r="P7" s="114" t="s">
        <v>53</v>
      </c>
      <c r="Q7" s="9"/>
      <c r="R7" s="9"/>
      <c r="S7" s="9"/>
      <c r="T7" s="9"/>
    </row>
    <row r="8" spans="1:20" ht="12.75" customHeight="1" x14ac:dyDescent="0.2">
      <c r="A8" s="2"/>
      <c r="B8" s="2"/>
      <c r="C8" s="2"/>
      <c r="D8" s="2"/>
      <c r="E8" s="2"/>
      <c r="F8" s="2"/>
      <c r="G8" s="2"/>
      <c r="H8" s="2"/>
      <c r="I8" s="2"/>
      <c r="J8" s="2" t="s">
        <v>116</v>
      </c>
      <c r="K8" s="2"/>
      <c r="L8" s="2" t="s">
        <v>316</v>
      </c>
      <c r="M8" s="2"/>
      <c r="N8" s="2" t="s">
        <v>6</v>
      </c>
      <c r="O8" s="2"/>
      <c r="P8" s="2" t="s">
        <v>116</v>
      </c>
      <c r="Q8" s="2"/>
      <c r="R8" s="2" t="s">
        <v>316</v>
      </c>
      <c r="S8" s="2"/>
      <c r="T8" s="2" t="s">
        <v>6</v>
      </c>
    </row>
    <row r="9" spans="1:20" s="30" customFormat="1" ht="12.75" customHeight="1" x14ac:dyDescent="0.2">
      <c r="A9" s="2"/>
      <c r="B9" s="2"/>
      <c r="C9" s="2"/>
      <c r="D9" s="2"/>
      <c r="E9" s="2"/>
      <c r="F9" s="9"/>
      <c r="G9" s="9"/>
      <c r="H9" s="9"/>
      <c r="I9" s="9"/>
      <c r="J9" s="114" t="s">
        <v>392</v>
      </c>
      <c r="K9" s="9"/>
      <c r="L9" s="114" t="s">
        <v>393</v>
      </c>
      <c r="M9" s="9"/>
      <c r="N9" s="114" t="s">
        <v>9</v>
      </c>
      <c r="O9" s="9"/>
      <c r="P9" s="114" t="s">
        <v>392</v>
      </c>
      <c r="Q9" s="9"/>
      <c r="R9" s="114" t="s">
        <v>393</v>
      </c>
      <c r="S9" s="9"/>
      <c r="T9" s="114" t="s">
        <v>9</v>
      </c>
    </row>
    <row r="10" spans="1:20" ht="12.75" customHeight="1" x14ac:dyDescent="0.2">
      <c r="A10" s="9"/>
      <c r="B10" s="9"/>
      <c r="C10" s="9"/>
      <c r="D10" s="9"/>
      <c r="E10" s="9"/>
      <c r="F10" s="9">
        <v>2021</v>
      </c>
      <c r="G10" s="9"/>
      <c r="H10" s="9">
        <v>2022</v>
      </c>
      <c r="I10" s="9"/>
      <c r="J10" s="9">
        <v>2022</v>
      </c>
      <c r="K10" s="9"/>
      <c r="L10" s="9">
        <v>2022</v>
      </c>
      <c r="M10" s="9"/>
      <c r="N10" s="9">
        <v>2022</v>
      </c>
      <c r="O10" s="9"/>
      <c r="P10" s="9">
        <v>2022</v>
      </c>
      <c r="Q10" s="9"/>
      <c r="R10" s="9">
        <v>2022</v>
      </c>
      <c r="S10" s="9"/>
      <c r="T10" s="9">
        <v>2022</v>
      </c>
    </row>
    <row r="11" spans="1:20" ht="12.75" customHeight="1" x14ac:dyDescent="0.2">
      <c r="A11" s="2"/>
      <c r="B11" s="2"/>
      <c r="C11" s="2"/>
      <c r="D11" s="2"/>
      <c r="E11" s="2"/>
      <c r="F11" s="2"/>
      <c r="G11" s="2"/>
      <c r="H11" s="2"/>
      <c r="I11" s="2"/>
      <c r="J11" s="2"/>
      <c r="K11" s="2"/>
      <c r="L11" s="2"/>
      <c r="M11" s="2"/>
      <c r="N11" s="2"/>
      <c r="O11" s="2"/>
      <c r="P11" s="2"/>
      <c r="Q11" s="2"/>
      <c r="R11" s="2"/>
      <c r="S11" s="2"/>
      <c r="T11" s="2"/>
    </row>
    <row r="12" spans="1:20" ht="12.75" customHeight="1" x14ac:dyDescent="0.25">
      <c r="A12" s="2" t="s">
        <v>39</v>
      </c>
      <c r="B12" s="3"/>
      <c r="C12" s="2"/>
      <c r="D12" s="2"/>
      <c r="E12" s="2"/>
      <c r="F12" s="15" t="s">
        <v>263</v>
      </c>
      <c r="G12" s="10"/>
      <c r="H12" s="15" t="s">
        <v>263</v>
      </c>
      <c r="I12" s="15"/>
      <c r="J12" s="15" t="s">
        <v>263</v>
      </c>
      <c r="K12" s="15"/>
      <c r="L12" s="15" t="s">
        <v>263</v>
      </c>
      <c r="M12" s="15"/>
      <c r="N12" s="15" t="s">
        <v>263</v>
      </c>
      <c r="O12" s="15"/>
      <c r="P12" s="15" t="s">
        <v>263</v>
      </c>
      <c r="Q12" s="15"/>
      <c r="R12" s="15" t="s">
        <v>263</v>
      </c>
      <c r="S12" s="15"/>
      <c r="T12" s="15" t="s">
        <v>263</v>
      </c>
    </row>
    <row r="13" spans="1:20" ht="12.75" customHeight="1" x14ac:dyDescent="0.25">
      <c r="A13" s="2" t="s">
        <v>40</v>
      </c>
      <c r="B13" s="3"/>
      <c r="C13" s="2"/>
      <c r="D13" s="2"/>
      <c r="E13" s="2"/>
      <c r="F13" s="15" t="s">
        <v>263</v>
      </c>
      <c r="G13" s="10"/>
      <c r="H13" s="15" t="s">
        <v>263</v>
      </c>
      <c r="I13" s="15"/>
      <c r="J13" s="15" t="s">
        <v>263</v>
      </c>
      <c r="K13" s="15"/>
      <c r="L13" s="15" t="s">
        <v>263</v>
      </c>
      <c r="M13" s="15"/>
      <c r="N13" s="15" t="s">
        <v>263</v>
      </c>
      <c r="O13" s="15"/>
      <c r="P13" s="15" t="s">
        <v>263</v>
      </c>
      <c r="Q13" s="15"/>
      <c r="R13" s="15" t="s">
        <v>263</v>
      </c>
      <c r="S13" s="15"/>
      <c r="T13" s="15" t="s">
        <v>263</v>
      </c>
    </row>
    <row r="14" spans="1:20" ht="12.75" customHeight="1" x14ac:dyDescent="0.25">
      <c r="A14" s="2" t="s">
        <v>41</v>
      </c>
      <c r="B14" s="3"/>
      <c r="C14" s="2"/>
      <c r="D14" s="2"/>
      <c r="E14" s="2"/>
      <c r="F14" s="15">
        <v>816.90200000000004</v>
      </c>
      <c r="G14" s="10"/>
      <c r="H14" s="15">
        <v>839.19299999999998</v>
      </c>
      <c r="I14" s="15"/>
      <c r="J14" s="15">
        <v>2</v>
      </c>
      <c r="K14" s="15"/>
      <c r="L14" s="15" t="s">
        <v>263</v>
      </c>
      <c r="M14" s="15"/>
      <c r="N14" s="15">
        <v>2.149</v>
      </c>
      <c r="O14" s="15"/>
      <c r="P14" s="72">
        <v>465.26299999999998</v>
      </c>
      <c r="Q14" s="15"/>
      <c r="R14" s="72">
        <v>371.78100000000001</v>
      </c>
      <c r="S14" s="15"/>
      <c r="T14" s="15">
        <v>837.04399999999998</v>
      </c>
    </row>
    <row r="15" spans="1:20" ht="12.75" customHeight="1" x14ac:dyDescent="0.2">
      <c r="A15" s="2" t="s">
        <v>105</v>
      </c>
      <c r="B15" s="2"/>
      <c r="C15" s="2"/>
      <c r="D15" s="2"/>
      <c r="E15" s="2"/>
      <c r="F15" s="15">
        <v>1078.1559999999999</v>
      </c>
      <c r="G15" s="61"/>
      <c r="H15" s="15">
        <v>702.53500000000008</v>
      </c>
      <c r="I15" s="15"/>
      <c r="J15" s="15">
        <v>9</v>
      </c>
      <c r="K15" s="15"/>
      <c r="L15" s="15">
        <v>13</v>
      </c>
      <c r="M15" s="15"/>
      <c r="N15" s="15">
        <v>22</v>
      </c>
      <c r="O15" s="15"/>
      <c r="P15" s="73">
        <v>331.416</v>
      </c>
      <c r="Q15" s="15"/>
      <c r="R15" s="73">
        <v>349.11900000000003</v>
      </c>
      <c r="S15" s="15"/>
      <c r="T15" s="15">
        <v>680.53500000000008</v>
      </c>
    </row>
    <row r="16" spans="1:20" ht="12.75" customHeight="1" x14ac:dyDescent="0.25">
      <c r="A16" s="2" t="s">
        <v>42</v>
      </c>
      <c r="B16" s="3"/>
      <c r="C16" s="2"/>
      <c r="D16" s="2"/>
      <c r="E16" s="2"/>
      <c r="F16" s="15" t="s">
        <v>263</v>
      </c>
      <c r="G16" s="10"/>
      <c r="H16" s="15" t="s">
        <v>263</v>
      </c>
      <c r="I16" s="15"/>
      <c r="J16" s="15" t="s">
        <v>263</v>
      </c>
      <c r="K16" s="15"/>
      <c r="L16" s="15" t="s">
        <v>263</v>
      </c>
      <c r="M16" s="15"/>
      <c r="N16" s="15" t="s">
        <v>263</v>
      </c>
      <c r="O16" s="15"/>
      <c r="P16" s="15" t="s">
        <v>263</v>
      </c>
      <c r="Q16" s="15"/>
      <c r="R16" s="15" t="s">
        <v>263</v>
      </c>
      <c r="S16" s="15"/>
      <c r="T16" s="15" t="s">
        <v>263</v>
      </c>
    </row>
    <row r="17" spans="1:20" ht="12.75" customHeight="1" x14ac:dyDescent="0.2">
      <c r="A17" s="2" t="s">
        <v>43</v>
      </c>
      <c r="B17" s="2"/>
      <c r="C17" s="2"/>
      <c r="D17" s="2"/>
      <c r="E17" s="2"/>
      <c r="F17" s="15" t="s">
        <v>263</v>
      </c>
      <c r="G17" s="10"/>
      <c r="H17" s="15" t="s">
        <v>263</v>
      </c>
      <c r="I17" s="15"/>
      <c r="J17" s="15" t="s">
        <v>263</v>
      </c>
      <c r="K17" s="15"/>
      <c r="L17" s="15" t="s">
        <v>263</v>
      </c>
      <c r="M17" s="15"/>
      <c r="N17" s="15" t="s">
        <v>263</v>
      </c>
      <c r="O17" s="15"/>
      <c r="P17" s="15" t="s">
        <v>263</v>
      </c>
      <c r="Q17" s="15"/>
      <c r="R17" s="15" t="s">
        <v>263</v>
      </c>
      <c r="S17" s="15"/>
      <c r="T17" s="15" t="s">
        <v>263</v>
      </c>
    </row>
    <row r="18" spans="1:20" ht="12.75" customHeight="1" x14ac:dyDescent="0.25">
      <c r="A18" s="2" t="s">
        <v>111</v>
      </c>
      <c r="B18" s="3"/>
      <c r="C18" s="2"/>
      <c r="D18" s="2"/>
      <c r="E18" s="2"/>
      <c r="F18" s="15" t="s">
        <v>263</v>
      </c>
      <c r="G18" s="10"/>
      <c r="H18" s="15" t="s">
        <v>263</v>
      </c>
      <c r="I18" s="15"/>
      <c r="J18" s="15" t="s">
        <v>263</v>
      </c>
      <c r="K18" s="15"/>
      <c r="L18" s="15" t="s">
        <v>263</v>
      </c>
      <c r="M18" s="15"/>
      <c r="N18" s="15" t="s">
        <v>263</v>
      </c>
      <c r="O18" s="15"/>
      <c r="P18" s="15" t="s">
        <v>263</v>
      </c>
      <c r="Q18" s="15"/>
      <c r="R18" s="15" t="s">
        <v>263</v>
      </c>
      <c r="S18" s="15"/>
      <c r="T18" s="15" t="s">
        <v>263</v>
      </c>
    </row>
    <row r="19" spans="1:20" ht="12.75" customHeight="1" x14ac:dyDescent="0.2">
      <c r="A19" s="2" t="s">
        <v>30</v>
      </c>
      <c r="B19" s="2"/>
      <c r="C19" s="2"/>
      <c r="D19" s="2"/>
      <c r="E19" s="2"/>
      <c r="F19" s="15" t="s">
        <v>263</v>
      </c>
      <c r="G19" s="10"/>
      <c r="H19" s="15">
        <v>503.62299999999999</v>
      </c>
      <c r="I19" s="15"/>
      <c r="J19" s="15">
        <v>6</v>
      </c>
      <c r="K19" s="15"/>
      <c r="L19" s="15" t="s">
        <v>263</v>
      </c>
      <c r="M19" s="15"/>
      <c r="N19" s="15">
        <v>5.8710000000000004</v>
      </c>
      <c r="O19" s="15"/>
      <c r="P19" s="15">
        <v>173.255</v>
      </c>
      <c r="Q19" s="15"/>
      <c r="R19" s="15">
        <v>324.49700000000001</v>
      </c>
      <c r="S19" s="15"/>
      <c r="T19" s="15">
        <v>497.75200000000001</v>
      </c>
    </row>
    <row r="20" spans="1:20" ht="12.75" customHeight="1" x14ac:dyDescent="0.2">
      <c r="A20" s="2" t="s">
        <v>31</v>
      </c>
      <c r="B20" s="2"/>
      <c r="C20" s="2"/>
      <c r="D20" s="2"/>
      <c r="E20" s="2"/>
      <c r="F20" s="15" t="s">
        <v>263</v>
      </c>
      <c r="G20" s="10"/>
      <c r="H20" s="15" t="s">
        <v>263</v>
      </c>
      <c r="I20" s="15"/>
      <c r="J20" s="15" t="s">
        <v>263</v>
      </c>
      <c r="K20" s="15"/>
      <c r="L20" s="15" t="s">
        <v>263</v>
      </c>
      <c r="M20" s="15"/>
      <c r="N20" s="15" t="s">
        <v>263</v>
      </c>
      <c r="O20" s="15"/>
      <c r="P20" s="15" t="s">
        <v>263</v>
      </c>
      <c r="Q20" s="15"/>
      <c r="R20" s="15" t="s">
        <v>263</v>
      </c>
      <c r="S20" s="15"/>
      <c r="T20" s="15" t="s">
        <v>263</v>
      </c>
    </row>
    <row r="21" spans="1:20" ht="12.75" customHeight="1" x14ac:dyDescent="0.2">
      <c r="A21" s="2" t="s">
        <v>32</v>
      </c>
      <c r="B21" s="2"/>
      <c r="C21" s="2"/>
      <c r="D21" s="2"/>
      <c r="E21" s="2"/>
      <c r="F21" s="15" t="s">
        <v>263</v>
      </c>
      <c r="G21" s="61"/>
      <c r="H21" s="15" t="s">
        <v>263</v>
      </c>
      <c r="I21" s="15"/>
      <c r="J21" s="15" t="s">
        <v>263</v>
      </c>
      <c r="K21" s="15"/>
      <c r="L21" s="15" t="s">
        <v>263</v>
      </c>
      <c r="M21" s="15"/>
      <c r="N21" s="15" t="s">
        <v>263</v>
      </c>
      <c r="O21" s="15"/>
      <c r="P21" s="15" t="s">
        <v>263</v>
      </c>
      <c r="Q21" s="15"/>
      <c r="R21" s="15" t="s">
        <v>263</v>
      </c>
      <c r="S21" s="15"/>
      <c r="T21" s="15" t="s">
        <v>263</v>
      </c>
    </row>
    <row r="22" spans="1:20" ht="12.75" customHeight="1" x14ac:dyDescent="0.2">
      <c r="A22" s="2" t="s">
        <v>33</v>
      </c>
      <c r="B22" s="2"/>
      <c r="C22" s="2"/>
      <c r="D22" s="2"/>
      <c r="E22" s="2"/>
      <c r="F22" s="15">
        <v>288.68900000000002</v>
      </c>
      <c r="G22" s="10"/>
      <c r="H22" s="15">
        <v>215.45400000000001</v>
      </c>
      <c r="I22" s="15"/>
      <c r="J22" s="15" t="s">
        <v>263</v>
      </c>
      <c r="K22" s="15"/>
      <c r="L22" s="15" t="s">
        <v>263</v>
      </c>
      <c r="M22" s="15"/>
      <c r="N22" s="15" t="s">
        <v>263</v>
      </c>
      <c r="O22" s="15"/>
      <c r="P22" s="73">
        <v>118.732</v>
      </c>
      <c r="Q22" s="15"/>
      <c r="R22" s="73">
        <v>96.722000000000008</v>
      </c>
      <c r="S22" s="15"/>
      <c r="T22" s="15">
        <v>215.45400000000001</v>
      </c>
    </row>
    <row r="23" spans="1:20" ht="12.75" customHeight="1" x14ac:dyDescent="0.25">
      <c r="A23" s="2" t="s">
        <v>84</v>
      </c>
      <c r="B23" s="3"/>
      <c r="C23" s="2"/>
      <c r="D23" s="2"/>
      <c r="E23" s="2"/>
      <c r="F23" s="15" t="s">
        <v>263</v>
      </c>
      <c r="G23" s="10"/>
      <c r="H23" s="15" t="s">
        <v>263</v>
      </c>
      <c r="I23" s="15"/>
      <c r="J23" s="15" t="s">
        <v>263</v>
      </c>
      <c r="K23" s="15"/>
      <c r="L23" s="15" t="s">
        <v>263</v>
      </c>
      <c r="M23" s="15"/>
      <c r="N23" s="15" t="s">
        <v>263</v>
      </c>
      <c r="O23" s="15"/>
      <c r="P23" s="15" t="s">
        <v>263</v>
      </c>
      <c r="Q23" s="15"/>
      <c r="R23" s="15" t="s">
        <v>263</v>
      </c>
      <c r="S23" s="15"/>
      <c r="T23" s="15" t="s">
        <v>263</v>
      </c>
    </row>
    <row r="24" spans="1:20" ht="12.75" customHeight="1" x14ac:dyDescent="0.25">
      <c r="A24" s="2" t="s">
        <v>44</v>
      </c>
      <c r="B24" s="3"/>
      <c r="C24" s="2"/>
      <c r="D24" s="2"/>
      <c r="E24" s="2"/>
      <c r="F24" s="15" t="s">
        <v>263</v>
      </c>
      <c r="G24" s="10"/>
      <c r="H24" s="15" t="s">
        <v>263</v>
      </c>
      <c r="I24" s="15"/>
      <c r="J24" s="15" t="s">
        <v>263</v>
      </c>
      <c r="K24" s="15"/>
      <c r="L24" s="15" t="s">
        <v>263</v>
      </c>
      <c r="M24" s="15"/>
      <c r="N24" s="15" t="s">
        <v>263</v>
      </c>
      <c r="O24" s="15"/>
      <c r="P24" s="15" t="s">
        <v>263</v>
      </c>
      <c r="Q24" s="15"/>
      <c r="R24" s="15" t="s">
        <v>263</v>
      </c>
      <c r="S24" s="15"/>
      <c r="T24" s="15" t="s">
        <v>263</v>
      </c>
    </row>
    <row r="25" spans="1:20" ht="12.75" customHeight="1" x14ac:dyDescent="0.25">
      <c r="A25" s="2" t="s">
        <v>112</v>
      </c>
      <c r="B25" s="3"/>
      <c r="C25" s="2"/>
      <c r="D25" s="2"/>
      <c r="E25" s="2"/>
      <c r="F25" s="15" t="s">
        <v>263</v>
      </c>
      <c r="G25" s="10"/>
      <c r="H25" s="15" t="s">
        <v>263</v>
      </c>
      <c r="I25" s="15"/>
      <c r="J25" s="15" t="s">
        <v>263</v>
      </c>
      <c r="K25" s="15"/>
      <c r="L25" s="15" t="s">
        <v>263</v>
      </c>
      <c r="M25" s="15"/>
      <c r="N25" s="15" t="s">
        <v>263</v>
      </c>
      <c r="O25" s="15"/>
      <c r="P25" s="15" t="s">
        <v>263</v>
      </c>
      <c r="Q25" s="15"/>
      <c r="R25" s="15" t="s">
        <v>263</v>
      </c>
      <c r="S25" s="15"/>
      <c r="T25" s="15" t="s">
        <v>263</v>
      </c>
    </row>
    <row r="26" spans="1:20" ht="12.75" customHeight="1" x14ac:dyDescent="0.2">
      <c r="A26" s="2" t="s">
        <v>256</v>
      </c>
      <c r="B26" s="2"/>
      <c r="C26" s="2"/>
      <c r="D26" s="2"/>
      <c r="E26" s="2"/>
      <c r="F26" s="15">
        <v>623.40899999999999</v>
      </c>
      <c r="G26" s="10"/>
      <c r="H26" s="15">
        <v>545.33900000000006</v>
      </c>
      <c r="I26" s="15"/>
      <c r="J26" s="15" t="s">
        <v>263</v>
      </c>
      <c r="K26" s="15"/>
      <c r="L26" s="15" t="s">
        <v>263</v>
      </c>
      <c r="M26" s="15"/>
      <c r="N26" s="15" t="s">
        <v>263</v>
      </c>
      <c r="O26" s="15"/>
      <c r="P26" s="72">
        <v>342.86700000000002</v>
      </c>
      <c r="Q26" s="15"/>
      <c r="R26" s="72">
        <v>202.47200000000001</v>
      </c>
      <c r="S26" s="15"/>
      <c r="T26" s="15">
        <v>545.33900000000006</v>
      </c>
    </row>
    <row r="27" spans="1:20" ht="12.75" customHeight="1" x14ac:dyDescent="0.25">
      <c r="A27" s="2" t="s">
        <v>45</v>
      </c>
      <c r="B27" s="3"/>
      <c r="C27" s="2"/>
      <c r="D27" s="2"/>
      <c r="E27" s="2"/>
      <c r="F27" s="15" t="s">
        <v>263</v>
      </c>
      <c r="G27" s="10"/>
      <c r="H27" s="15" t="s">
        <v>263</v>
      </c>
      <c r="I27" s="15"/>
      <c r="J27" s="15" t="s">
        <v>263</v>
      </c>
      <c r="K27" s="2"/>
      <c r="L27" s="15" t="s">
        <v>263</v>
      </c>
      <c r="M27" s="2"/>
      <c r="N27" s="15" t="s">
        <v>263</v>
      </c>
      <c r="O27" s="2"/>
      <c r="P27" s="15" t="s">
        <v>263</v>
      </c>
      <c r="Q27" s="15"/>
      <c r="R27" s="15" t="s">
        <v>263</v>
      </c>
      <c r="S27" s="15"/>
      <c r="T27" s="15" t="s">
        <v>263</v>
      </c>
    </row>
    <row r="28" spans="1:20" ht="12.75" customHeight="1" x14ac:dyDescent="0.2">
      <c r="A28" s="2" t="s">
        <v>104</v>
      </c>
      <c r="B28" s="2"/>
      <c r="C28" s="2"/>
      <c r="D28" s="2"/>
      <c r="E28" s="2"/>
      <c r="F28" s="15">
        <v>1338.4189999999999</v>
      </c>
      <c r="G28" s="10"/>
      <c r="H28" s="15">
        <v>1407.931</v>
      </c>
      <c r="I28" s="15"/>
      <c r="J28" s="15">
        <v>2.9329999999999998</v>
      </c>
      <c r="K28" s="15"/>
      <c r="L28" s="15">
        <v>2.69</v>
      </c>
      <c r="M28" s="15"/>
      <c r="N28" s="15">
        <v>5.6229999999999993</v>
      </c>
      <c r="O28" s="15"/>
      <c r="P28" s="73">
        <v>722.73199999999997</v>
      </c>
      <c r="Q28" s="15"/>
      <c r="R28" s="73">
        <v>679.57600000000002</v>
      </c>
      <c r="S28" s="15"/>
      <c r="T28" s="15">
        <v>1402.308</v>
      </c>
    </row>
    <row r="29" spans="1:20" ht="12.75" customHeight="1" x14ac:dyDescent="0.25">
      <c r="A29" s="2" t="s">
        <v>85</v>
      </c>
      <c r="B29" s="3"/>
      <c r="C29" s="2"/>
      <c r="D29" s="2"/>
      <c r="E29" s="2"/>
      <c r="F29" s="15" t="s">
        <v>263</v>
      </c>
      <c r="G29" s="10"/>
      <c r="H29" s="15" t="s">
        <v>263</v>
      </c>
      <c r="I29" s="15"/>
      <c r="J29" s="15" t="s">
        <v>263</v>
      </c>
      <c r="K29" s="15"/>
      <c r="L29" s="15" t="s">
        <v>263</v>
      </c>
      <c r="M29" s="15"/>
      <c r="N29" s="15" t="s">
        <v>263</v>
      </c>
      <c r="O29" s="15"/>
      <c r="P29" s="15" t="s">
        <v>263</v>
      </c>
      <c r="Q29" s="15"/>
      <c r="R29" s="15" t="s">
        <v>263</v>
      </c>
      <c r="S29" s="15"/>
      <c r="T29" s="15" t="s">
        <v>263</v>
      </c>
    </row>
    <row r="30" spans="1:20" ht="12.75" customHeight="1" x14ac:dyDescent="0.2">
      <c r="A30" s="2" t="s">
        <v>86</v>
      </c>
      <c r="B30" s="2"/>
      <c r="C30" s="2"/>
      <c r="D30" s="2"/>
      <c r="E30" s="2"/>
      <c r="F30" s="15" t="s">
        <v>263</v>
      </c>
      <c r="G30" s="10"/>
      <c r="H30" s="15" t="s">
        <v>263</v>
      </c>
      <c r="I30" s="15"/>
      <c r="J30" s="15" t="s">
        <v>263</v>
      </c>
      <c r="K30" s="15"/>
      <c r="L30" s="15" t="s">
        <v>263</v>
      </c>
      <c r="M30" s="15"/>
      <c r="N30" s="15" t="s">
        <v>263</v>
      </c>
      <c r="O30" s="15"/>
      <c r="P30" s="15" t="s">
        <v>263</v>
      </c>
      <c r="Q30" s="15"/>
      <c r="R30" s="15" t="s">
        <v>263</v>
      </c>
      <c r="S30" s="15"/>
      <c r="T30" s="15" t="s">
        <v>263</v>
      </c>
    </row>
    <row r="31" spans="1:20" ht="12.75" customHeight="1" x14ac:dyDescent="0.25">
      <c r="A31" s="2" t="s">
        <v>108</v>
      </c>
      <c r="B31" s="3"/>
      <c r="C31" s="2"/>
      <c r="D31" s="2"/>
      <c r="E31" s="2"/>
      <c r="F31" s="15" t="s">
        <v>263</v>
      </c>
      <c r="G31" s="10"/>
      <c r="H31" s="15" t="s">
        <v>263</v>
      </c>
      <c r="I31" s="15"/>
      <c r="J31" s="15" t="s">
        <v>263</v>
      </c>
      <c r="K31" s="15"/>
      <c r="L31" s="15" t="s">
        <v>263</v>
      </c>
      <c r="M31" s="15"/>
      <c r="N31" s="15" t="s">
        <v>263</v>
      </c>
      <c r="O31" s="15"/>
      <c r="P31" s="15" t="s">
        <v>263</v>
      </c>
      <c r="Q31" s="15"/>
      <c r="R31" s="15" t="s">
        <v>263</v>
      </c>
      <c r="S31" s="15"/>
      <c r="T31" s="15" t="s">
        <v>263</v>
      </c>
    </row>
    <row r="32" spans="1:20" ht="12.75" customHeight="1" x14ac:dyDescent="0.2">
      <c r="A32" s="2" t="s">
        <v>38</v>
      </c>
      <c r="B32" s="2"/>
      <c r="C32" s="2"/>
      <c r="D32" s="2"/>
      <c r="E32" s="2"/>
      <c r="F32" s="15">
        <v>72.435000000000002</v>
      </c>
      <c r="G32" s="10"/>
      <c r="H32" s="15">
        <v>118.40900000000002</v>
      </c>
      <c r="I32" s="15"/>
      <c r="J32" s="15" t="s">
        <v>263</v>
      </c>
      <c r="K32" s="15"/>
      <c r="L32" s="15" t="s">
        <v>263</v>
      </c>
      <c r="M32" s="15"/>
      <c r="N32" s="15" t="s">
        <v>263</v>
      </c>
      <c r="O32" s="15"/>
      <c r="P32" s="15">
        <v>64.63900000000001</v>
      </c>
      <c r="Q32" s="15"/>
      <c r="R32" s="15">
        <v>53.62</v>
      </c>
      <c r="S32" s="15"/>
      <c r="T32" s="15">
        <v>118.25900000000001</v>
      </c>
    </row>
    <row r="33" spans="1:20" ht="12.75" customHeight="1" x14ac:dyDescent="0.2">
      <c r="A33" s="2" t="s">
        <v>34</v>
      </c>
      <c r="B33" s="2"/>
      <c r="C33" s="2"/>
      <c r="D33" s="2"/>
      <c r="E33" s="2"/>
      <c r="F33" s="15" t="s">
        <v>263</v>
      </c>
      <c r="G33" s="10"/>
      <c r="H33" s="15" t="s">
        <v>263</v>
      </c>
      <c r="I33" s="15"/>
      <c r="J33" s="15" t="s">
        <v>263</v>
      </c>
      <c r="K33" s="15"/>
      <c r="L33" s="15" t="s">
        <v>263</v>
      </c>
      <c r="M33" s="15"/>
      <c r="N33" s="15" t="s">
        <v>263</v>
      </c>
      <c r="O33" s="15"/>
      <c r="P33" s="15" t="s">
        <v>263</v>
      </c>
      <c r="Q33" s="15"/>
      <c r="R33" s="15" t="s">
        <v>263</v>
      </c>
      <c r="S33" s="15"/>
      <c r="T33" s="15" t="s">
        <v>263</v>
      </c>
    </row>
    <row r="34" spans="1:20" ht="12.75" customHeight="1" x14ac:dyDescent="0.2">
      <c r="A34" s="2" t="s">
        <v>87</v>
      </c>
      <c r="B34" s="2"/>
      <c r="C34" s="2"/>
      <c r="D34" s="2"/>
      <c r="E34" s="2"/>
      <c r="F34" s="15">
        <v>6101.2970000000005</v>
      </c>
      <c r="G34" s="61"/>
      <c r="H34" s="15">
        <v>6416.6720000000005</v>
      </c>
      <c r="I34" s="15"/>
      <c r="J34" s="15">
        <v>1403.357</v>
      </c>
      <c r="K34" s="15"/>
      <c r="L34" s="15">
        <v>1291.952</v>
      </c>
      <c r="M34" s="15"/>
      <c r="N34" s="15">
        <v>2695.3090000000002</v>
      </c>
      <c r="O34" s="88"/>
      <c r="P34" s="73">
        <v>1956.414</v>
      </c>
      <c r="Q34" s="15"/>
      <c r="R34" s="73">
        <v>1764.9490000000001</v>
      </c>
      <c r="S34" s="15"/>
      <c r="T34" s="15">
        <v>3721.3630000000003</v>
      </c>
    </row>
    <row r="35" spans="1:20" ht="12.75" customHeight="1" x14ac:dyDescent="0.2">
      <c r="A35" s="2" t="s">
        <v>88</v>
      </c>
      <c r="B35" s="2"/>
      <c r="C35" s="2"/>
      <c r="D35" s="2"/>
      <c r="E35" s="2"/>
      <c r="F35" s="15">
        <v>1339.104</v>
      </c>
      <c r="G35" s="10"/>
      <c r="H35" s="15">
        <v>1928.7040000000002</v>
      </c>
      <c r="I35" s="15"/>
      <c r="J35" s="15">
        <v>2.79</v>
      </c>
      <c r="K35" s="15"/>
      <c r="L35" s="15">
        <v>2.7549999999999999</v>
      </c>
      <c r="M35" s="15"/>
      <c r="N35" s="15">
        <v>5.5449999999999999</v>
      </c>
      <c r="O35" s="15"/>
      <c r="P35" s="15">
        <v>962.91200000000003</v>
      </c>
      <c r="Q35" s="15"/>
      <c r="R35" s="15">
        <v>960.24699999999996</v>
      </c>
      <c r="S35" s="15"/>
      <c r="T35" s="15">
        <v>1923.1590000000001</v>
      </c>
    </row>
    <row r="36" spans="1:20" ht="12.75" customHeight="1" x14ac:dyDescent="0.25">
      <c r="A36" s="2" t="s">
        <v>89</v>
      </c>
      <c r="B36" s="3"/>
      <c r="C36" s="2"/>
      <c r="D36" s="2"/>
      <c r="E36" s="2"/>
      <c r="F36" s="15" t="s">
        <v>263</v>
      </c>
      <c r="G36" s="10"/>
      <c r="H36" s="15" t="s">
        <v>263</v>
      </c>
      <c r="I36" s="15"/>
      <c r="J36" s="15" t="s">
        <v>263</v>
      </c>
      <c r="K36" s="15"/>
      <c r="L36" s="15" t="s">
        <v>263</v>
      </c>
      <c r="M36" s="15"/>
      <c r="N36" s="15" t="s">
        <v>263</v>
      </c>
      <c r="O36" s="15"/>
      <c r="P36" s="15" t="s">
        <v>263</v>
      </c>
      <c r="Q36" s="15"/>
      <c r="R36" s="15" t="s">
        <v>263</v>
      </c>
      <c r="S36" s="15"/>
      <c r="T36" s="15" t="s">
        <v>263</v>
      </c>
    </row>
    <row r="37" spans="1:20" ht="12.75" customHeight="1" x14ac:dyDescent="0.25">
      <c r="A37" s="2" t="s">
        <v>90</v>
      </c>
      <c r="B37" s="3"/>
      <c r="C37" s="2"/>
      <c r="D37" s="2"/>
      <c r="E37" s="2"/>
      <c r="F37" s="15" t="s">
        <v>263</v>
      </c>
      <c r="G37" s="10"/>
      <c r="H37" s="15" t="s">
        <v>263</v>
      </c>
      <c r="I37" s="15"/>
      <c r="J37" s="15" t="s">
        <v>263</v>
      </c>
      <c r="K37" s="15"/>
      <c r="L37" s="15" t="s">
        <v>263</v>
      </c>
      <c r="M37" s="15"/>
      <c r="N37" s="15" t="s">
        <v>263</v>
      </c>
      <c r="O37" s="15"/>
      <c r="P37" s="15" t="s">
        <v>263</v>
      </c>
      <c r="Q37" s="15"/>
      <c r="R37" s="15" t="s">
        <v>263</v>
      </c>
      <c r="S37" s="15"/>
      <c r="T37" s="15" t="s">
        <v>263</v>
      </c>
    </row>
    <row r="38" spans="1:20" ht="12.75" customHeight="1" x14ac:dyDescent="0.2">
      <c r="A38" s="2" t="s">
        <v>109</v>
      </c>
      <c r="B38" s="2"/>
      <c r="C38" s="2"/>
      <c r="D38" s="2"/>
      <c r="E38" s="2"/>
      <c r="F38" s="15">
        <v>128.92699999999999</v>
      </c>
      <c r="G38" s="10"/>
      <c r="H38" s="15">
        <v>566.95899999999995</v>
      </c>
      <c r="I38" s="15"/>
      <c r="J38" s="15" t="s">
        <v>263</v>
      </c>
      <c r="K38" s="15"/>
      <c r="L38" s="15" t="s">
        <v>263</v>
      </c>
      <c r="M38" s="15"/>
      <c r="N38" s="15" t="s">
        <v>263</v>
      </c>
      <c r="O38" s="15"/>
      <c r="P38" s="15">
        <v>246.19399999999999</v>
      </c>
      <c r="Q38" s="15"/>
      <c r="R38" s="15">
        <v>320.76499999999999</v>
      </c>
      <c r="S38" s="15"/>
      <c r="T38" s="15">
        <v>566.95899999999995</v>
      </c>
    </row>
    <row r="39" spans="1:20" ht="12.75" customHeight="1" x14ac:dyDescent="0.25">
      <c r="A39" s="2" t="s">
        <v>46</v>
      </c>
      <c r="B39" s="3"/>
      <c r="C39" s="2"/>
      <c r="D39" s="2"/>
      <c r="E39" s="2"/>
      <c r="F39" s="15" t="s">
        <v>263</v>
      </c>
      <c r="G39" s="10"/>
      <c r="H39" s="15" t="s">
        <v>263</v>
      </c>
      <c r="I39" s="15"/>
      <c r="J39" s="15" t="s">
        <v>263</v>
      </c>
      <c r="K39" s="15"/>
      <c r="L39" s="15" t="s">
        <v>263</v>
      </c>
      <c r="M39" s="15"/>
      <c r="N39" s="15" t="s">
        <v>263</v>
      </c>
      <c r="O39" s="15"/>
      <c r="P39" s="15" t="s">
        <v>263</v>
      </c>
      <c r="Q39" s="15"/>
      <c r="R39" s="15" t="s">
        <v>263</v>
      </c>
      <c r="S39" s="15"/>
      <c r="T39" s="15" t="s">
        <v>263</v>
      </c>
    </row>
    <row r="40" spans="1:20" ht="12.75" customHeight="1" x14ac:dyDescent="0.25">
      <c r="A40" s="2" t="s">
        <v>485</v>
      </c>
      <c r="B40" s="3"/>
      <c r="C40" s="2"/>
      <c r="D40" s="2"/>
      <c r="E40" s="2"/>
      <c r="F40" s="15" t="s">
        <v>263</v>
      </c>
      <c r="G40" s="10"/>
      <c r="H40" s="15" t="s">
        <v>263</v>
      </c>
      <c r="I40" s="15"/>
      <c r="J40" s="15" t="s">
        <v>263</v>
      </c>
      <c r="K40" s="15"/>
      <c r="L40" s="15" t="s">
        <v>263</v>
      </c>
      <c r="M40" s="15"/>
      <c r="N40" s="15" t="s">
        <v>263</v>
      </c>
      <c r="O40" s="15"/>
      <c r="P40" s="15" t="s">
        <v>263</v>
      </c>
      <c r="Q40" s="15"/>
      <c r="R40" s="15" t="s">
        <v>263</v>
      </c>
      <c r="S40" s="15"/>
      <c r="T40" s="15" t="s">
        <v>263</v>
      </c>
    </row>
    <row r="41" spans="1:20" ht="12.75" customHeight="1" x14ac:dyDescent="0.25">
      <c r="A41" s="2" t="s">
        <v>47</v>
      </c>
      <c r="B41" s="3"/>
      <c r="C41" s="2"/>
      <c r="D41" s="2"/>
      <c r="E41" s="2"/>
      <c r="F41" s="15" t="s">
        <v>263</v>
      </c>
      <c r="G41" s="10"/>
      <c r="H41" s="15" t="s">
        <v>263</v>
      </c>
      <c r="I41" s="15"/>
      <c r="J41" s="15" t="s">
        <v>263</v>
      </c>
      <c r="K41" s="15"/>
      <c r="L41" s="15" t="s">
        <v>263</v>
      </c>
      <c r="M41" s="15"/>
      <c r="N41" s="15" t="s">
        <v>263</v>
      </c>
      <c r="O41" s="15"/>
      <c r="P41" s="15" t="s">
        <v>263</v>
      </c>
      <c r="Q41" s="15"/>
      <c r="R41" s="15" t="s">
        <v>263</v>
      </c>
      <c r="S41" s="15"/>
      <c r="T41" s="15" t="s">
        <v>263</v>
      </c>
    </row>
    <row r="42" spans="1:20" ht="12.75" customHeight="1" x14ac:dyDescent="0.25">
      <c r="A42" s="2" t="s">
        <v>258</v>
      </c>
      <c r="B42" s="3"/>
      <c r="C42" s="2"/>
      <c r="D42" s="2"/>
      <c r="E42" s="2"/>
      <c r="F42" s="15" t="s">
        <v>263</v>
      </c>
      <c r="G42" s="10"/>
      <c r="H42" s="15" t="s">
        <v>263</v>
      </c>
      <c r="I42" s="15"/>
      <c r="J42" s="15" t="s">
        <v>263</v>
      </c>
      <c r="K42" s="15"/>
      <c r="L42" s="15" t="s">
        <v>263</v>
      </c>
      <c r="M42" s="15"/>
      <c r="N42" s="15" t="s">
        <v>263</v>
      </c>
      <c r="O42" s="15"/>
      <c r="P42" s="15" t="s">
        <v>263</v>
      </c>
      <c r="Q42" s="15"/>
      <c r="R42" s="15" t="s">
        <v>263</v>
      </c>
      <c r="S42" s="15"/>
      <c r="T42" s="15" t="s">
        <v>263</v>
      </c>
    </row>
    <row r="43" spans="1:20" ht="12.75" customHeight="1" x14ac:dyDescent="0.2">
      <c r="A43" s="2" t="s">
        <v>35</v>
      </c>
      <c r="B43" s="2"/>
      <c r="C43" s="2"/>
      <c r="D43" s="2"/>
      <c r="E43" s="2"/>
      <c r="F43" s="15">
        <v>2018.9789999999998</v>
      </c>
      <c r="G43" s="10"/>
      <c r="H43" s="15">
        <v>1975.0729999999999</v>
      </c>
      <c r="I43" s="15"/>
      <c r="J43" s="15" t="s">
        <v>263</v>
      </c>
      <c r="K43" s="15"/>
      <c r="L43" s="15" t="s">
        <v>263</v>
      </c>
      <c r="M43" s="15"/>
      <c r="N43" s="15" t="s">
        <v>263</v>
      </c>
      <c r="O43" s="15"/>
      <c r="P43" s="72">
        <v>890.08299999999997</v>
      </c>
      <c r="Q43" s="15"/>
      <c r="R43" s="72">
        <v>1084.99</v>
      </c>
      <c r="S43" s="15"/>
      <c r="T43" s="15">
        <v>1975.0729999999999</v>
      </c>
    </row>
    <row r="44" spans="1:20" ht="12.75" customHeight="1" x14ac:dyDescent="0.25">
      <c r="A44" s="2" t="s">
        <v>48</v>
      </c>
      <c r="B44" s="3"/>
      <c r="C44" s="2"/>
      <c r="D44" s="2"/>
      <c r="E44" s="2"/>
      <c r="F44" s="15" t="s">
        <v>263</v>
      </c>
      <c r="G44" s="10"/>
      <c r="H44" s="15" t="s">
        <v>263</v>
      </c>
      <c r="I44" s="15"/>
      <c r="J44" s="15" t="s">
        <v>263</v>
      </c>
      <c r="K44" s="15"/>
      <c r="L44" s="15" t="s">
        <v>263</v>
      </c>
      <c r="M44" s="15"/>
      <c r="N44" s="15" t="s">
        <v>263</v>
      </c>
      <c r="O44" s="15"/>
      <c r="P44" s="15" t="s">
        <v>263</v>
      </c>
      <c r="Q44" s="15"/>
      <c r="R44" s="15" t="s">
        <v>263</v>
      </c>
      <c r="S44" s="15"/>
      <c r="T44" s="15" t="s">
        <v>263</v>
      </c>
    </row>
    <row r="45" spans="1:20" ht="12.75" customHeight="1" x14ac:dyDescent="0.2">
      <c r="A45" s="2" t="s">
        <v>36</v>
      </c>
      <c r="B45" s="2"/>
      <c r="C45" s="2"/>
      <c r="D45" s="2"/>
      <c r="E45" s="2"/>
      <c r="F45" s="15">
        <v>963.56799999999998</v>
      </c>
      <c r="G45" s="10"/>
      <c r="H45" s="15">
        <v>934.5</v>
      </c>
      <c r="I45" s="15"/>
      <c r="J45" s="15">
        <v>2.4</v>
      </c>
      <c r="K45" s="15"/>
      <c r="L45" s="15">
        <v>2.4</v>
      </c>
      <c r="M45" s="15"/>
      <c r="N45" s="15">
        <v>4.8</v>
      </c>
      <c r="O45" s="15"/>
      <c r="P45" s="72">
        <v>551.04899999999998</v>
      </c>
      <c r="Q45" s="15"/>
      <c r="R45" s="72">
        <v>378.65100000000001</v>
      </c>
      <c r="S45" s="15"/>
      <c r="T45" s="15">
        <v>929.7</v>
      </c>
    </row>
    <row r="46" spans="1:20" ht="12.75" customHeight="1" x14ac:dyDescent="0.25">
      <c r="A46" s="2" t="s">
        <v>91</v>
      </c>
      <c r="B46" s="3"/>
      <c r="C46" s="3"/>
      <c r="D46" s="3"/>
      <c r="E46" s="3"/>
      <c r="F46" s="15" t="s">
        <v>263</v>
      </c>
      <c r="G46" s="16"/>
      <c r="H46" s="15">
        <v>436.56999999999994</v>
      </c>
      <c r="I46" s="15"/>
      <c r="J46" s="15" t="s">
        <v>263</v>
      </c>
      <c r="K46" s="15"/>
      <c r="L46" s="15" t="s">
        <v>263</v>
      </c>
      <c r="M46" s="75"/>
      <c r="N46" s="15" t="s">
        <v>263</v>
      </c>
      <c r="O46" s="75"/>
      <c r="P46" s="15">
        <v>131.494</v>
      </c>
      <c r="Q46" s="75"/>
      <c r="R46" s="15">
        <v>305.07499999999999</v>
      </c>
      <c r="S46" s="75"/>
      <c r="T46" s="15">
        <v>436.56899999999996</v>
      </c>
    </row>
    <row r="47" spans="1:20" ht="12.75" customHeight="1" x14ac:dyDescent="0.2">
      <c r="A47" s="2" t="s">
        <v>92</v>
      </c>
      <c r="B47" s="2"/>
      <c r="C47" s="2"/>
      <c r="D47" s="2"/>
      <c r="E47" s="2"/>
      <c r="F47" s="15">
        <v>16.631999999999998</v>
      </c>
      <c r="G47" s="10"/>
      <c r="H47" s="15">
        <v>36.491999999999997</v>
      </c>
      <c r="I47" s="15"/>
      <c r="J47" s="15" t="s">
        <v>263</v>
      </c>
      <c r="K47" s="15"/>
      <c r="L47" s="15" t="s">
        <v>263</v>
      </c>
      <c r="M47" s="15"/>
      <c r="N47" s="15" t="s">
        <v>263</v>
      </c>
      <c r="O47" s="15"/>
      <c r="P47" s="15">
        <v>18.149999999999999</v>
      </c>
      <c r="Q47" s="15"/>
      <c r="R47" s="15">
        <v>18.042000000000002</v>
      </c>
      <c r="S47" s="15"/>
      <c r="T47" s="15">
        <v>36.192</v>
      </c>
    </row>
    <row r="48" spans="1:20" ht="12.75" customHeight="1" x14ac:dyDescent="0.2">
      <c r="A48" s="2" t="s">
        <v>93</v>
      </c>
      <c r="B48" s="2"/>
      <c r="C48" s="2"/>
      <c r="D48" s="2"/>
      <c r="E48" s="2"/>
      <c r="F48" s="15" t="s">
        <v>263</v>
      </c>
      <c r="G48" s="10"/>
      <c r="H48" s="15" t="s">
        <v>263</v>
      </c>
      <c r="I48" s="15"/>
      <c r="J48" s="15" t="s">
        <v>263</v>
      </c>
      <c r="K48" s="15"/>
      <c r="L48" s="15" t="s">
        <v>263</v>
      </c>
      <c r="M48" s="15"/>
      <c r="N48" s="15" t="s">
        <v>263</v>
      </c>
      <c r="O48" s="15"/>
      <c r="P48" s="15" t="s">
        <v>263</v>
      </c>
      <c r="Q48" s="15"/>
      <c r="R48" s="15" t="s">
        <v>263</v>
      </c>
      <c r="S48" s="15"/>
      <c r="T48" s="15" t="s">
        <v>263</v>
      </c>
    </row>
    <row r="49" spans="1:1023 1025:2047 2049:3071 3073:4095 4097:5119 5121:6143 6145:7167 7169:8191 8193:9215 9217:10239 10241:11263 11265:12287 12289:13311 13313:14335 14337:15359 15361:16383" ht="12.75" customHeight="1" x14ac:dyDescent="0.25">
      <c r="A49" s="2" t="s">
        <v>49</v>
      </c>
      <c r="B49" s="3"/>
      <c r="C49" s="2"/>
      <c r="D49" s="2"/>
      <c r="E49" s="2"/>
      <c r="F49" s="15" t="s">
        <v>263</v>
      </c>
      <c r="G49" s="2"/>
      <c r="H49" s="15">
        <v>236.40100000000001</v>
      </c>
      <c r="I49" s="15"/>
      <c r="J49" s="15" t="s">
        <v>263</v>
      </c>
      <c r="K49" s="15"/>
      <c r="L49" s="15" t="s">
        <v>263</v>
      </c>
      <c r="M49" s="15"/>
      <c r="N49" s="15" t="s">
        <v>263</v>
      </c>
      <c r="O49" s="15"/>
      <c r="P49" s="15">
        <v>122.715</v>
      </c>
      <c r="Q49" s="15"/>
      <c r="R49" s="15">
        <v>113.68600000000001</v>
      </c>
      <c r="S49" s="15"/>
      <c r="T49" s="15">
        <v>236.40100000000001</v>
      </c>
    </row>
    <row r="50" spans="1:1023 1025:2047 2049:3071 3073:4095 4097:5119 5121:6143 6145:7167 7169:8191 8193:9215 9217:10239 10241:11263 11265:12287 12289:13311 13313:14335 14337:15359 15361:16383" ht="12.75" customHeight="1" x14ac:dyDescent="0.2">
      <c r="A50" s="9" t="s">
        <v>37</v>
      </c>
      <c r="B50" s="9"/>
      <c r="C50" s="9"/>
      <c r="D50" s="9"/>
      <c r="E50" s="9"/>
      <c r="F50" s="69" t="s">
        <v>263</v>
      </c>
      <c r="G50" s="13"/>
      <c r="H50" s="69" t="s">
        <v>263</v>
      </c>
      <c r="I50" s="69"/>
      <c r="J50" s="69" t="s">
        <v>263</v>
      </c>
      <c r="K50" s="69"/>
      <c r="L50" s="69" t="s">
        <v>263</v>
      </c>
      <c r="M50" s="69"/>
      <c r="N50" s="69" t="s">
        <v>263</v>
      </c>
      <c r="O50" s="69"/>
      <c r="P50" s="69" t="s">
        <v>263</v>
      </c>
      <c r="Q50" s="69"/>
      <c r="R50" s="69" t="s">
        <v>263</v>
      </c>
      <c r="S50" s="69"/>
      <c r="T50" s="69" t="s">
        <v>263</v>
      </c>
    </row>
    <row r="51" spans="1:1023 1025:2047 2049:3071 3073:4095 4097:5119 5121:6143 6145:7167 7169:8191 8193:9215 9217:10239 10241:11263 11265:12287 12289:13311 13313:14335 14337:15359 15361:16383" ht="12.75" customHeight="1" x14ac:dyDescent="0.2">
      <c r="A51" s="22" t="s">
        <v>385</v>
      </c>
      <c r="B51" s="14"/>
      <c r="C51" s="14"/>
      <c r="D51" s="14"/>
      <c r="E51" s="14"/>
      <c r="F51" s="22">
        <f>SUM(F12:F50)</f>
        <v>14786.516999999998</v>
      </c>
      <c r="G51" s="14"/>
      <c r="H51" s="22">
        <f>SUM(H12:H50)</f>
        <v>16863.855000000003</v>
      </c>
      <c r="I51" s="14"/>
      <c r="J51" s="22">
        <f>SUM(J12:J50)</f>
        <v>1428.48</v>
      </c>
      <c r="K51" s="14"/>
      <c r="L51" s="22">
        <f>SUM(L12:L50)</f>
        <v>1312.7970000000003</v>
      </c>
      <c r="M51" s="14"/>
      <c r="N51" s="22">
        <f>SUM(N12:N50)</f>
        <v>2741.2970000000005</v>
      </c>
      <c r="O51" s="14"/>
      <c r="P51" s="22">
        <f>SUM(P12:P50)</f>
        <v>7097.915</v>
      </c>
      <c r="Q51" s="22"/>
      <c r="R51" s="22">
        <f>SUM(R12:R50)</f>
        <v>7024.192</v>
      </c>
      <c r="S51" s="22"/>
      <c r="T51" s="22">
        <f>SUM(T12:T50)</f>
        <v>14122.107000000002</v>
      </c>
      <c r="U51" s="31"/>
      <c r="W51" s="31"/>
      <c r="Y51" s="31"/>
      <c r="AA51" s="31"/>
      <c r="AC51" s="31"/>
      <c r="AE51" s="31"/>
      <c r="AG51" s="31"/>
      <c r="AI51" s="31"/>
      <c r="AK51" s="31"/>
      <c r="AM51" s="31"/>
      <c r="AO51" s="31"/>
      <c r="AQ51" s="31"/>
      <c r="AS51" s="31"/>
      <c r="AU51" s="31"/>
      <c r="AW51" s="31"/>
      <c r="AY51" s="31"/>
      <c r="BA51" s="31"/>
      <c r="BC51" s="31"/>
      <c r="BE51" s="31"/>
      <c r="BG51" s="31"/>
      <c r="BI51" s="31"/>
      <c r="BK51" s="31"/>
      <c r="BM51" s="31"/>
      <c r="BO51" s="31"/>
      <c r="BQ51" s="31"/>
      <c r="BS51" s="31"/>
      <c r="BU51" s="31"/>
      <c r="BW51" s="31"/>
      <c r="BY51" s="31"/>
      <c r="CA51" s="31"/>
      <c r="CC51" s="31"/>
      <c r="CE51" s="31"/>
      <c r="CG51" s="31"/>
      <c r="CI51" s="31"/>
      <c r="CK51" s="31"/>
      <c r="CM51" s="31"/>
      <c r="CO51" s="31"/>
      <c r="CQ51" s="31"/>
      <c r="CS51" s="31"/>
      <c r="CU51" s="31"/>
      <c r="CW51" s="31"/>
      <c r="CY51" s="31"/>
      <c r="DA51" s="31"/>
      <c r="DC51" s="31"/>
      <c r="DE51" s="31"/>
      <c r="DG51" s="31"/>
      <c r="DI51" s="31"/>
      <c r="DK51" s="31"/>
      <c r="DM51" s="31"/>
      <c r="DO51" s="31"/>
      <c r="DQ51" s="31"/>
      <c r="DS51" s="31"/>
      <c r="DU51" s="31"/>
      <c r="DW51" s="31"/>
      <c r="DY51" s="31"/>
      <c r="EA51" s="31"/>
      <c r="EC51" s="31"/>
      <c r="EE51" s="31"/>
      <c r="EG51" s="31"/>
      <c r="EI51" s="31"/>
      <c r="EK51" s="31"/>
      <c r="EM51" s="31"/>
      <c r="EO51" s="31"/>
      <c r="EQ51" s="31"/>
      <c r="ES51" s="31"/>
      <c r="EU51" s="31"/>
      <c r="EW51" s="31"/>
      <c r="EY51" s="31"/>
      <c r="FA51" s="31"/>
      <c r="FC51" s="31"/>
      <c r="FE51" s="31"/>
      <c r="FG51" s="31"/>
      <c r="FI51" s="31"/>
      <c r="FK51" s="31"/>
      <c r="FM51" s="31"/>
      <c r="FO51" s="31"/>
      <c r="FQ51" s="31"/>
      <c r="FS51" s="31"/>
      <c r="FU51" s="31"/>
      <c r="FW51" s="31"/>
      <c r="FY51" s="31"/>
      <c r="GA51" s="31"/>
      <c r="GC51" s="31"/>
      <c r="GE51" s="31"/>
      <c r="GG51" s="31"/>
      <c r="GI51" s="31"/>
      <c r="GK51" s="31"/>
      <c r="GM51" s="31"/>
      <c r="GO51" s="31"/>
      <c r="GQ51" s="31"/>
      <c r="GS51" s="31"/>
      <c r="GU51" s="31"/>
      <c r="GW51" s="31"/>
      <c r="GY51" s="31"/>
      <c r="HA51" s="31"/>
      <c r="HC51" s="31"/>
      <c r="HE51" s="31"/>
      <c r="HG51" s="31"/>
      <c r="HI51" s="31"/>
      <c r="HK51" s="31"/>
      <c r="HM51" s="31"/>
      <c r="HO51" s="31"/>
      <c r="HQ51" s="31"/>
      <c r="HS51" s="31"/>
      <c r="HU51" s="31"/>
      <c r="HW51" s="31"/>
      <c r="HY51" s="31"/>
      <c r="IA51" s="31"/>
      <c r="IC51" s="31"/>
      <c r="IE51" s="31"/>
      <c r="IG51" s="31"/>
      <c r="II51" s="31"/>
      <c r="IK51" s="31"/>
      <c r="IM51" s="31"/>
      <c r="IO51" s="31"/>
      <c r="IQ51" s="31"/>
      <c r="IS51" s="31"/>
      <c r="IU51" s="31"/>
      <c r="IW51" s="31"/>
      <c r="IY51" s="31"/>
      <c r="JA51" s="31"/>
      <c r="JC51" s="31"/>
      <c r="JE51" s="31"/>
      <c r="JG51" s="31"/>
      <c r="JI51" s="31"/>
      <c r="JK51" s="31"/>
      <c r="JM51" s="31"/>
      <c r="JO51" s="31"/>
      <c r="JQ51" s="31"/>
      <c r="JS51" s="31"/>
      <c r="JU51" s="31"/>
      <c r="JW51" s="31"/>
      <c r="JY51" s="31"/>
      <c r="KA51" s="31"/>
      <c r="KC51" s="31"/>
      <c r="KE51" s="31"/>
      <c r="KG51" s="31"/>
      <c r="KI51" s="31"/>
      <c r="KK51" s="31"/>
      <c r="KM51" s="31"/>
      <c r="KO51" s="31"/>
      <c r="KQ51" s="31"/>
      <c r="KS51" s="31"/>
      <c r="KU51" s="31"/>
      <c r="KW51" s="31"/>
      <c r="KY51" s="31"/>
      <c r="LA51" s="31"/>
      <c r="LC51" s="31"/>
      <c r="LE51" s="31"/>
      <c r="LG51" s="31"/>
      <c r="LI51" s="31"/>
      <c r="LK51" s="31"/>
      <c r="LM51" s="31"/>
      <c r="LO51" s="31"/>
      <c r="LQ51" s="31"/>
      <c r="LS51" s="31"/>
      <c r="LU51" s="31"/>
      <c r="LW51" s="31"/>
      <c r="LY51" s="31"/>
      <c r="MA51" s="31"/>
      <c r="MC51" s="31"/>
      <c r="ME51" s="31"/>
      <c r="MG51" s="31"/>
      <c r="MI51" s="31"/>
      <c r="MK51" s="31"/>
      <c r="MM51" s="31"/>
      <c r="MO51" s="31"/>
      <c r="MQ51" s="31"/>
      <c r="MS51" s="31"/>
      <c r="MU51" s="31"/>
      <c r="MW51" s="31"/>
      <c r="MY51" s="31"/>
      <c r="NA51" s="31"/>
      <c r="NC51" s="31"/>
      <c r="NE51" s="31"/>
      <c r="NG51" s="31"/>
      <c r="NI51" s="31"/>
      <c r="NK51" s="31"/>
      <c r="NM51" s="31"/>
      <c r="NO51" s="31"/>
      <c r="NQ51" s="31"/>
      <c r="NS51" s="31"/>
      <c r="NU51" s="31"/>
      <c r="NW51" s="31"/>
      <c r="NY51" s="31"/>
      <c r="OA51" s="31"/>
      <c r="OC51" s="31"/>
      <c r="OE51" s="31"/>
      <c r="OG51" s="31"/>
      <c r="OI51" s="31"/>
      <c r="OK51" s="31"/>
      <c r="OM51" s="31"/>
      <c r="OO51" s="31"/>
      <c r="OQ51" s="31"/>
      <c r="OS51" s="31"/>
      <c r="OU51" s="31"/>
      <c r="OW51" s="31"/>
      <c r="OY51" s="31"/>
      <c r="PA51" s="31"/>
      <c r="PC51" s="31"/>
      <c r="PE51" s="31"/>
      <c r="PG51" s="31"/>
      <c r="PI51" s="31"/>
      <c r="PK51" s="31"/>
      <c r="PM51" s="31"/>
      <c r="PO51" s="31"/>
      <c r="PQ51" s="31"/>
      <c r="PS51" s="31"/>
      <c r="PU51" s="31"/>
      <c r="PW51" s="31"/>
      <c r="PY51" s="31"/>
      <c r="QA51" s="31"/>
      <c r="QC51" s="31"/>
      <c r="QE51" s="31"/>
      <c r="QG51" s="31"/>
      <c r="QI51" s="31"/>
      <c r="QK51" s="31"/>
      <c r="QM51" s="31"/>
      <c r="QO51" s="31"/>
      <c r="QQ51" s="31"/>
      <c r="QS51" s="31"/>
      <c r="QU51" s="31"/>
      <c r="QW51" s="31"/>
      <c r="QY51" s="31"/>
      <c r="RA51" s="31"/>
      <c r="RC51" s="31"/>
      <c r="RE51" s="31"/>
      <c r="RG51" s="31"/>
      <c r="RI51" s="31"/>
      <c r="RK51" s="31"/>
      <c r="RM51" s="31"/>
      <c r="RO51" s="31"/>
      <c r="RQ51" s="31"/>
      <c r="RS51" s="31"/>
      <c r="RU51" s="31"/>
      <c r="RW51" s="31"/>
      <c r="RY51" s="31"/>
      <c r="SA51" s="31"/>
      <c r="SC51" s="31"/>
      <c r="SE51" s="31"/>
      <c r="SG51" s="31"/>
      <c r="SI51" s="31"/>
      <c r="SK51" s="31"/>
      <c r="SM51" s="31"/>
      <c r="SO51" s="31"/>
      <c r="SQ51" s="31"/>
      <c r="SS51" s="31"/>
      <c r="SU51" s="31"/>
      <c r="SW51" s="31"/>
      <c r="SY51" s="31"/>
      <c r="TA51" s="31"/>
      <c r="TC51" s="31"/>
      <c r="TE51" s="31"/>
      <c r="TG51" s="31"/>
      <c r="TI51" s="31"/>
      <c r="TK51" s="31"/>
      <c r="TM51" s="31"/>
      <c r="TO51" s="31"/>
      <c r="TQ51" s="31"/>
      <c r="TS51" s="31"/>
      <c r="TU51" s="31"/>
      <c r="TW51" s="31"/>
      <c r="TY51" s="31"/>
      <c r="UA51" s="31"/>
      <c r="UC51" s="31"/>
      <c r="UE51" s="31"/>
      <c r="UG51" s="31"/>
      <c r="UI51" s="31"/>
      <c r="UK51" s="31"/>
      <c r="UM51" s="31"/>
      <c r="UO51" s="31"/>
      <c r="UQ51" s="31"/>
      <c r="US51" s="31"/>
      <c r="UU51" s="31"/>
      <c r="UW51" s="31"/>
      <c r="UY51" s="31"/>
      <c r="VA51" s="31"/>
      <c r="VC51" s="31"/>
      <c r="VE51" s="31"/>
      <c r="VG51" s="31"/>
      <c r="VI51" s="31"/>
      <c r="VK51" s="31"/>
      <c r="VM51" s="31"/>
      <c r="VO51" s="31"/>
      <c r="VQ51" s="31"/>
      <c r="VS51" s="31"/>
      <c r="VU51" s="31"/>
      <c r="VW51" s="31"/>
      <c r="VY51" s="31"/>
      <c r="WA51" s="31"/>
      <c r="WC51" s="31"/>
      <c r="WE51" s="31"/>
      <c r="WG51" s="31"/>
      <c r="WI51" s="31"/>
      <c r="WK51" s="31"/>
      <c r="WM51" s="31"/>
      <c r="WO51" s="31"/>
      <c r="WQ51" s="31"/>
      <c r="WS51" s="31"/>
      <c r="WU51" s="31"/>
      <c r="WW51" s="31"/>
      <c r="WY51" s="31"/>
      <c r="XA51" s="31"/>
      <c r="XC51" s="31"/>
      <c r="XE51" s="31"/>
      <c r="XG51" s="31"/>
      <c r="XI51" s="31"/>
      <c r="XK51" s="31"/>
      <c r="XM51" s="31"/>
      <c r="XO51" s="31"/>
      <c r="XQ51" s="31"/>
      <c r="XS51" s="31"/>
      <c r="XU51" s="31"/>
      <c r="XW51" s="31"/>
      <c r="XY51" s="31"/>
      <c r="YA51" s="31"/>
      <c r="YC51" s="31"/>
      <c r="YE51" s="31"/>
      <c r="YG51" s="31"/>
      <c r="YI51" s="31"/>
      <c r="YK51" s="31"/>
      <c r="YM51" s="31"/>
      <c r="YO51" s="31"/>
      <c r="YQ51" s="31"/>
      <c r="YS51" s="31"/>
      <c r="YU51" s="31"/>
      <c r="YW51" s="31"/>
      <c r="YY51" s="31"/>
      <c r="ZA51" s="31"/>
      <c r="ZC51" s="31"/>
      <c r="ZE51" s="31"/>
      <c r="ZG51" s="31"/>
      <c r="ZI51" s="31"/>
      <c r="ZK51" s="31"/>
      <c r="ZM51" s="31"/>
      <c r="ZO51" s="31"/>
      <c r="ZQ51" s="31"/>
      <c r="ZS51" s="31"/>
      <c r="ZU51" s="31"/>
      <c r="ZW51" s="31"/>
      <c r="ZY51" s="31"/>
      <c r="AAA51" s="31"/>
      <c r="AAC51" s="31"/>
      <c r="AAE51" s="31"/>
      <c r="AAG51" s="31"/>
      <c r="AAI51" s="31"/>
      <c r="AAK51" s="31"/>
      <c r="AAM51" s="31"/>
      <c r="AAO51" s="31"/>
      <c r="AAQ51" s="31"/>
      <c r="AAS51" s="31"/>
      <c r="AAU51" s="31"/>
      <c r="AAW51" s="31"/>
      <c r="AAY51" s="31"/>
      <c r="ABA51" s="31"/>
      <c r="ABC51" s="31"/>
      <c r="ABE51" s="31"/>
      <c r="ABG51" s="31"/>
      <c r="ABI51" s="31"/>
      <c r="ABK51" s="31"/>
      <c r="ABM51" s="31"/>
      <c r="ABO51" s="31"/>
      <c r="ABQ51" s="31"/>
      <c r="ABS51" s="31"/>
      <c r="ABU51" s="31"/>
      <c r="ABW51" s="31"/>
      <c r="ABY51" s="31"/>
      <c r="ACA51" s="31"/>
      <c r="ACC51" s="31"/>
      <c r="ACE51" s="31"/>
      <c r="ACG51" s="31"/>
      <c r="ACI51" s="31"/>
      <c r="ACK51" s="31"/>
      <c r="ACM51" s="31"/>
      <c r="ACO51" s="31"/>
      <c r="ACQ51" s="31"/>
      <c r="ACS51" s="31"/>
      <c r="ACU51" s="31"/>
      <c r="ACW51" s="31"/>
      <c r="ACY51" s="31"/>
      <c r="ADA51" s="31"/>
      <c r="ADC51" s="31"/>
      <c r="ADE51" s="31"/>
      <c r="ADG51" s="31"/>
      <c r="ADI51" s="31"/>
      <c r="ADK51" s="31"/>
      <c r="ADM51" s="31"/>
      <c r="ADO51" s="31"/>
      <c r="ADQ51" s="31"/>
      <c r="ADS51" s="31"/>
      <c r="ADU51" s="31"/>
      <c r="ADW51" s="31"/>
      <c r="ADY51" s="31"/>
      <c r="AEA51" s="31"/>
      <c r="AEC51" s="31"/>
      <c r="AEE51" s="31"/>
      <c r="AEG51" s="31"/>
      <c r="AEI51" s="31"/>
      <c r="AEK51" s="31"/>
      <c r="AEM51" s="31"/>
      <c r="AEO51" s="31"/>
      <c r="AEQ51" s="31"/>
      <c r="AES51" s="31"/>
      <c r="AEU51" s="31"/>
      <c r="AEW51" s="31"/>
      <c r="AEY51" s="31"/>
      <c r="AFA51" s="31"/>
      <c r="AFC51" s="31"/>
      <c r="AFE51" s="31"/>
      <c r="AFG51" s="31"/>
      <c r="AFI51" s="31"/>
      <c r="AFK51" s="31"/>
      <c r="AFM51" s="31"/>
      <c r="AFO51" s="31"/>
      <c r="AFQ51" s="31"/>
      <c r="AFS51" s="31"/>
      <c r="AFU51" s="31"/>
      <c r="AFW51" s="31"/>
      <c r="AFY51" s="31"/>
      <c r="AGA51" s="31"/>
      <c r="AGC51" s="31"/>
      <c r="AGE51" s="31"/>
      <c r="AGG51" s="31"/>
      <c r="AGI51" s="31"/>
      <c r="AGK51" s="31"/>
      <c r="AGM51" s="31"/>
      <c r="AGO51" s="31"/>
      <c r="AGQ51" s="31"/>
      <c r="AGS51" s="31"/>
      <c r="AGU51" s="31"/>
      <c r="AGW51" s="31"/>
      <c r="AGY51" s="31"/>
      <c r="AHA51" s="31"/>
      <c r="AHC51" s="31"/>
      <c r="AHE51" s="31"/>
      <c r="AHG51" s="31"/>
      <c r="AHI51" s="31"/>
      <c r="AHK51" s="31"/>
      <c r="AHM51" s="31"/>
      <c r="AHO51" s="31"/>
      <c r="AHQ51" s="31"/>
      <c r="AHS51" s="31"/>
      <c r="AHU51" s="31"/>
      <c r="AHW51" s="31"/>
      <c r="AHY51" s="31"/>
      <c r="AIA51" s="31"/>
      <c r="AIC51" s="31"/>
      <c r="AIE51" s="31"/>
      <c r="AIG51" s="31"/>
      <c r="AII51" s="31"/>
      <c r="AIK51" s="31"/>
      <c r="AIM51" s="31"/>
      <c r="AIO51" s="31"/>
      <c r="AIQ51" s="31"/>
      <c r="AIS51" s="31"/>
      <c r="AIU51" s="31"/>
      <c r="AIW51" s="31"/>
      <c r="AIY51" s="31"/>
      <c r="AJA51" s="31"/>
      <c r="AJC51" s="31"/>
      <c r="AJE51" s="31"/>
      <c r="AJG51" s="31"/>
      <c r="AJI51" s="31"/>
      <c r="AJK51" s="31"/>
      <c r="AJM51" s="31"/>
      <c r="AJO51" s="31"/>
      <c r="AJQ51" s="31"/>
      <c r="AJS51" s="31"/>
      <c r="AJU51" s="31"/>
      <c r="AJW51" s="31"/>
      <c r="AJY51" s="31"/>
      <c r="AKA51" s="31"/>
      <c r="AKC51" s="31"/>
      <c r="AKE51" s="31"/>
      <c r="AKG51" s="31"/>
      <c r="AKI51" s="31"/>
      <c r="AKK51" s="31"/>
      <c r="AKM51" s="31"/>
      <c r="AKO51" s="31"/>
      <c r="AKQ51" s="31"/>
      <c r="AKS51" s="31"/>
      <c r="AKU51" s="31"/>
      <c r="AKW51" s="31"/>
      <c r="AKY51" s="31"/>
      <c r="ALA51" s="31"/>
      <c r="ALC51" s="31"/>
      <c r="ALE51" s="31"/>
      <c r="ALG51" s="31"/>
      <c r="ALI51" s="31"/>
      <c r="ALK51" s="31"/>
      <c r="ALM51" s="31"/>
      <c r="ALO51" s="31"/>
      <c r="ALQ51" s="31"/>
      <c r="ALS51" s="31"/>
      <c r="ALU51" s="31"/>
      <c r="ALW51" s="31"/>
      <c r="ALY51" s="31"/>
      <c r="AMA51" s="31"/>
      <c r="AMC51" s="31"/>
      <c r="AME51" s="31"/>
      <c r="AMG51" s="31"/>
      <c r="AMI51" s="31"/>
      <c r="AMK51" s="31"/>
      <c r="AMM51" s="31"/>
      <c r="AMO51" s="31"/>
      <c r="AMQ51" s="31"/>
      <c r="AMS51" s="31"/>
      <c r="AMU51" s="31"/>
      <c r="AMW51" s="31"/>
      <c r="AMY51" s="31"/>
      <c r="ANA51" s="31"/>
      <c r="ANC51" s="31"/>
      <c r="ANE51" s="31"/>
      <c r="ANG51" s="31"/>
      <c r="ANI51" s="31"/>
      <c r="ANK51" s="31"/>
      <c r="ANM51" s="31"/>
      <c r="ANO51" s="31"/>
      <c r="ANQ51" s="31"/>
      <c r="ANS51" s="31"/>
      <c r="ANU51" s="31"/>
      <c r="ANW51" s="31"/>
      <c r="ANY51" s="31"/>
      <c r="AOA51" s="31"/>
      <c r="AOC51" s="31"/>
      <c r="AOE51" s="31"/>
      <c r="AOG51" s="31"/>
      <c r="AOI51" s="31"/>
      <c r="AOK51" s="31"/>
      <c r="AOM51" s="31"/>
      <c r="AOO51" s="31"/>
      <c r="AOQ51" s="31"/>
      <c r="AOS51" s="31"/>
      <c r="AOU51" s="31"/>
      <c r="AOW51" s="31"/>
      <c r="AOY51" s="31"/>
      <c r="APA51" s="31"/>
      <c r="APC51" s="31"/>
      <c r="APE51" s="31"/>
      <c r="APG51" s="31"/>
      <c r="API51" s="31"/>
      <c r="APK51" s="31"/>
      <c r="APM51" s="31"/>
      <c r="APO51" s="31"/>
      <c r="APQ51" s="31"/>
      <c r="APS51" s="31"/>
      <c r="APU51" s="31"/>
      <c r="APW51" s="31"/>
      <c r="APY51" s="31"/>
      <c r="AQA51" s="31"/>
      <c r="AQC51" s="31"/>
      <c r="AQE51" s="31"/>
      <c r="AQG51" s="31"/>
      <c r="AQI51" s="31"/>
      <c r="AQK51" s="31"/>
      <c r="AQM51" s="31"/>
      <c r="AQO51" s="31"/>
      <c r="AQQ51" s="31"/>
      <c r="AQS51" s="31"/>
      <c r="AQU51" s="31"/>
      <c r="AQW51" s="31"/>
      <c r="AQY51" s="31"/>
      <c r="ARA51" s="31"/>
      <c r="ARC51" s="31"/>
      <c r="ARE51" s="31"/>
      <c r="ARG51" s="31"/>
      <c r="ARI51" s="31"/>
      <c r="ARK51" s="31"/>
      <c r="ARM51" s="31"/>
      <c r="ARO51" s="31"/>
      <c r="ARQ51" s="31"/>
      <c r="ARS51" s="31"/>
      <c r="ARU51" s="31"/>
      <c r="ARW51" s="31"/>
      <c r="ARY51" s="31"/>
      <c r="ASA51" s="31"/>
      <c r="ASC51" s="31"/>
      <c r="ASE51" s="31"/>
      <c r="ASG51" s="31"/>
      <c r="ASI51" s="31"/>
      <c r="ASK51" s="31"/>
      <c r="ASM51" s="31"/>
      <c r="ASO51" s="31"/>
      <c r="ASQ51" s="31"/>
      <c r="ASS51" s="31"/>
      <c r="ASU51" s="31"/>
      <c r="ASW51" s="31"/>
      <c r="ASY51" s="31"/>
      <c r="ATA51" s="31"/>
      <c r="ATC51" s="31"/>
      <c r="ATE51" s="31"/>
      <c r="ATG51" s="31"/>
      <c r="ATI51" s="31"/>
      <c r="ATK51" s="31"/>
      <c r="ATM51" s="31"/>
      <c r="ATO51" s="31"/>
      <c r="ATQ51" s="31"/>
      <c r="ATS51" s="31"/>
      <c r="ATU51" s="31"/>
      <c r="ATW51" s="31"/>
      <c r="ATY51" s="31"/>
      <c r="AUA51" s="31"/>
      <c r="AUC51" s="31"/>
      <c r="AUE51" s="31"/>
      <c r="AUG51" s="31"/>
      <c r="AUI51" s="31"/>
      <c r="AUK51" s="31"/>
      <c r="AUM51" s="31"/>
      <c r="AUO51" s="31"/>
      <c r="AUQ51" s="31"/>
      <c r="AUS51" s="31"/>
      <c r="AUU51" s="31"/>
      <c r="AUW51" s="31"/>
      <c r="AUY51" s="31"/>
      <c r="AVA51" s="31"/>
      <c r="AVC51" s="31"/>
      <c r="AVE51" s="31"/>
      <c r="AVG51" s="31"/>
      <c r="AVI51" s="31"/>
      <c r="AVK51" s="31"/>
      <c r="AVM51" s="31"/>
      <c r="AVO51" s="31"/>
      <c r="AVQ51" s="31"/>
      <c r="AVS51" s="31"/>
      <c r="AVU51" s="31"/>
      <c r="AVW51" s="31"/>
      <c r="AVY51" s="31"/>
      <c r="AWA51" s="31"/>
      <c r="AWC51" s="31"/>
      <c r="AWE51" s="31"/>
      <c r="AWG51" s="31"/>
      <c r="AWI51" s="31"/>
      <c r="AWK51" s="31"/>
      <c r="AWM51" s="31"/>
      <c r="AWO51" s="31"/>
      <c r="AWQ51" s="31"/>
      <c r="AWS51" s="31"/>
      <c r="AWU51" s="31"/>
      <c r="AWW51" s="31"/>
      <c r="AWY51" s="31"/>
      <c r="AXA51" s="31"/>
      <c r="AXC51" s="31"/>
      <c r="AXE51" s="31"/>
      <c r="AXG51" s="31"/>
      <c r="AXI51" s="31"/>
      <c r="AXK51" s="31"/>
      <c r="AXM51" s="31"/>
      <c r="AXO51" s="31"/>
      <c r="AXQ51" s="31"/>
      <c r="AXS51" s="31"/>
      <c r="AXU51" s="31"/>
      <c r="AXW51" s="31"/>
      <c r="AXY51" s="31"/>
      <c r="AYA51" s="31"/>
      <c r="AYC51" s="31"/>
      <c r="AYE51" s="31"/>
      <c r="AYG51" s="31"/>
      <c r="AYI51" s="31"/>
      <c r="AYK51" s="31"/>
      <c r="AYM51" s="31"/>
      <c r="AYO51" s="31"/>
      <c r="AYQ51" s="31"/>
      <c r="AYS51" s="31"/>
      <c r="AYU51" s="31"/>
      <c r="AYW51" s="31"/>
      <c r="AYY51" s="31"/>
      <c r="AZA51" s="31"/>
      <c r="AZC51" s="31"/>
      <c r="AZE51" s="31"/>
      <c r="AZG51" s="31"/>
      <c r="AZI51" s="31"/>
      <c r="AZK51" s="31"/>
      <c r="AZM51" s="31"/>
      <c r="AZO51" s="31"/>
      <c r="AZQ51" s="31"/>
      <c r="AZS51" s="31"/>
      <c r="AZU51" s="31"/>
      <c r="AZW51" s="31"/>
      <c r="AZY51" s="31"/>
      <c r="BAA51" s="31"/>
      <c r="BAC51" s="31"/>
      <c r="BAE51" s="31"/>
      <c r="BAG51" s="31"/>
      <c r="BAI51" s="31"/>
      <c r="BAK51" s="31"/>
      <c r="BAM51" s="31"/>
      <c r="BAO51" s="31"/>
      <c r="BAQ51" s="31"/>
      <c r="BAS51" s="31"/>
      <c r="BAU51" s="31"/>
      <c r="BAW51" s="31"/>
      <c r="BAY51" s="31"/>
      <c r="BBA51" s="31"/>
      <c r="BBC51" s="31"/>
      <c r="BBE51" s="31"/>
      <c r="BBG51" s="31"/>
      <c r="BBI51" s="31"/>
      <c r="BBK51" s="31"/>
      <c r="BBM51" s="31"/>
      <c r="BBO51" s="31"/>
      <c r="BBQ51" s="31"/>
      <c r="BBS51" s="31"/>
      <c r="BBU51" s="31"/>
      <c r="BBW51" s="31"/>
      <c r="BBY51" s="31"/>
      <c r="BCA51" s="31"/>
      <c r="BCC51" s="31"/>
      <c r="BCE51" s="31"/>
      <c r="BCG51" s="31"/>
      <c r="BCI51" s="31"/>
      <c r="BCK51" s="31"/>
      <c r="BCM51" s="31"/>
      <c r="BCO51" s="31"/>
      <c r="BCQ51" s="31"/>
      <c r="BCS51" s="31"/>
      <c r="BCU51" s="31"/>
      <c r="BCW51" s="31"/>
      <c r="BCY51" s="31"/>
      <c r="BDA51" s="31"/>
      <c r="BDC51" s="31"/>
      <c r="BDE51" s="31"/>
      <c r="BDG51" s="31"/>
      <c r="BDI51" s="31"/>
      <c r="BDK51" s="31"/>
      <c r="BDM51" s="31"/>
      <c r="BDO51" s="31"/>
      <c r="BDQ51" s="31"/>
      <c r="BDS51" s="31"/>
      <c r="BDU51" s="31"/>
      <c r="BDW51" s="31"/>
      <c r="BDY51" s="31"/>
      <c r="BEA51" s="31"/>
      <c r="BEC51" s="31"/>
      <c r="BEE51" s="31"/>
      <c r="BEG51" s="31"/>
      <c r="BEI51" s="31"/>
      <c r="BEK51" s="31"/>
      <c r="BEM51" s="31"/>
      <c r="BEO51" s="31"/>
      <c r="BEQ51" s="31"/>
      <c r="BES51" s="31"/>
      <c r="BEU51" s="31"/>
      <c r="BEW51" s="31"/>
      <c r="BEY51" s="31"/>
      <c r="BFA51" s="31"/>
      <c r="BFC51" s="31"/>
      <c r="BFE51" s="31"/>
      <c r="BFG51" s="31"/>
      <c r="BFI51" s="31"/>
      <c r="BFK51" s="31"/>
      <c r="BFM51" s="31"/>
      <c r="BFO51" s="31"/>
      <c r="BFQ51" s="31"/>
      <c r="BFS51" s="31"/>
      <c r="BFU51" s="31"/>
      <c r="BFW51" s="31"/>
      <c r="BFY51" s="31"/>
      <c r="BGA51" s="31"/>
      <c r="BGC51" s="31"/>
      <c r="BGE51" s="31"/>
      <c r="BGG51" s="31"/>
      <c r="BGI51" s="31"/>
      <c r="BGK51" s="31"/>
      <c r="BGM51" s="31"/>
      <c r="BGO51" s="31"/>
      <c r="BGQ51" s="31"/>
      <c r="BGS51" s="31"/>
      <c r="BGU51" s="31"/>
      <c r="BGW51" s="31"/>
      <c r="BGY51" s="31"/>
      <c r="BHA51" s="31"/>
      <c r="BHC51" s="31"/>
      <c r="BHE51" s="31"/>
      <c r="BHG51" s="31"/>
      <c r="BHI51" s="31"/>
      <c r="BHK51" s="31"/>
      <c r="BHM51" s="31"/>
      <c r="BHO51" s="31"/>
      <c r="BHQ51" s="31"/>
      <c r="BHS51" s="31"/>
      <c r="BHU51" s="31"/>
      <c r="BHW51" s="31"/>
      <c r="BHY51" s="31"/>
      <c r="BIA51" s="31"/>
      <c r="BIC51" s="31"/>
      <c r="BIE51" s="31"/>
      <c r="BIG51" s="31"/>
      <c r="BII51" s="31"/>
      <c r="BIK51" s="31"/>
      <c r="BIM51" s="31"/>
      <c r="BIO51" s="31"/>
      <c r="BIQ51" s="31"/>
      <c r="BIS51" s="31"/>
      <c r="BIU51" s="31"/>
      <c r="BIW51" s="31"/>
      <c r="BIY51" s="31"/>
      <c r="BJA51" s="31"/>
      <c r="BJC51" s="31"/>
      <c r="BJE51" s="31"/>
      <c r="BJG51" s="31"/>
      <c r="BJI51" s="31"/>
      <c r="BJK51" s="31"/>
      <c r="BJM51" s="31"/>
      <c r="BJO51" s="31"/>
      <c r="BJQ51" s="31"/>
      <c r="BJS51" s="31"/>
      <c r="BJU51" s="31"/>
      <c r="BJW51" s="31"/>
      <c r="BJY51" s="31"/>
      <c r="BKA51" s="31"/>
      <c r="BKC51" s="31"/>
      <c r="BKE51" s="31"/>
      <c r="BKG51" s="31"/>
      <c r="BKI51" s="31"/>
      <c r="BKK51" s="31"/>
      <c r="BKM51" s="31"/>
      <c r="BKO51" s="31"/>
      <c r="BKQ51" s="31"/>
      <c r="BKS51" s="31"/>
      <c r="BKU51" s="31"/>
      <c r="BKW51" s="31"/>
      <c r="BKY51" s="31"/>
      <c r="BLA51" s="31"/>
      <c r="BLC51" s="31"/>
      <c r="BLE51" s="31"/>
      <c r="BLG51" s="31"/>
      <c r="BLI51" s="31"/>
      <c r="BLK51" s="31"/>
      <c r="BLM51" s="31"/>
      <c r="BLO51" s="31"/>
      <c r="BLQ51" s="31"/>
      <c r="BLS51" s="31"/>
      <c r="BLU51" s="31"/>
      <c r="BLW51" s="31"/>
      <c r="BLY51" s="31"/>
      <c r="BMA51" s="31"/>
      <c r="BMC51" s="31"/>
      <c r="BME51" s="31"/>
      <c r="BMG51" s="31"/>
      <c r="BMI51" s="31"/>
      <c r="BMK51" s="31"/>
      <c r="BMM51" s="31"/>
      <c r="BMO51" s="31"/>
      <c r="BMQ51" s="31"/>
      <c r="BMS51" s="31"/>
      <c r="BMU51" s="31"/>
      <c r="BMW51" s="31"/>
      <c r="BMY51" s="31"/>
      <c r="BNA51" s="31"/>
      <c r="BNC51" s="31"/>
      <c r="BNE51" s="31"/>
      <c r="BNG51" s="31"/>
      <c r="BNI51" s="31"/>
      <c r="BNK51" s="31"/>
      <c r="BNM51" s="31"/>
      <c r="BNO51" s="31"/>
      <c r="BNQ51" s="31"/>
      <c r="BNS51" s="31"/>
      <c r="BNU51" s="31"/>
      <c r="BNW51" s="31"/>
      <c r="BNY51" s="31"/>
      <c r="BOA51" s="31"/>
      <c r="BOC51" s="31"/>
      <c r="BOE51" s="31"/>
      <c r="BOG51" s="31"/>
      <c r="BOI51" s="31"/>
      <c r="BOK51" s="31"/>
      <c r="BOM51" s="31"/>
      <c r="BOO51" s="31"/>
      <c r="BOQ51" s="31"/>
      <c r="BOS51" s="31"/>
      <c r="BOU51" s="31"/>
      <c r="BOW51" s="31"/>
      <c r="BOY51" s="31"/>
      <c r="BPA51" s="31"/>
      <c r="BPC51" s="31"/>
      <c r="BPE51" s="31"/>
      <c r="BPG51" s="31"/>
      <c r="BPI51" s="31"/>
      <c r="BPK51" s="31"/>
      <c r="BPM51" s="31"/>
      <c r="BPO51" s="31"/>
      <c r="BPQ51" s="31"/>
      <c r="BPS51" s="31"/>
      <c r="BPU51" s="31"/>
      <c r="BPW51" s="31"/>
      <c r="BPY51" s="31"/>
      <c r="BQA51" s="31"/>
      <c r="BQC51" s="31"/>
      <c r="BQE51" s="31"/>
      <c r="BQG51" s="31"/>
      <c r="BQI51" s="31"/>
      <c r="BQK51" s="31"/>
      <c r="BQM51" s="31"/>
      <c r="BQO51" s="31"/>
      <c r="BQQ51" s="31"/>
      <c r="BQS51" s="31"/>
      <c r="BQU51" s="31"/>
      <c r="BQW51" s="31"/>
      <c r="BQY51" s="31"/>
      <c r="BRA51" s="31"/>
      <c r="BRC51" s="31"/>
      <c r="BRE51" s="31"/>
      <c r="BRG51" s="31"/>
      <c r="BRI51" s="31"/>
      <c r="BRK51" s="31"/>
      <c r="BRM51" s="31"/>
      <c r="BRO51" s="31"/>
      <c r="BRQ51" s="31"/>
      <c r="BRS51" s="31"/>
      <c r="BRU51" s="31"/>
      <c r="BRW51" s="31"/>
      <c r="BRY51" s="31"/>
      <c r="BSA51" s="31"/>
      <c r="BSC51" s="31"/>
      <c r="BSE51" s="31"/>
      <c r="BSG51" s="31"/>
      <c r="BSI51" s="31"/>
      <c r="BSK51" s="31"/>
      <c r="BSM51" s="31"/>
      <c r="BSO51" s="31"/>
      <c r="BSQ51" s="31"/>
      <c r="BSS51" s="31"/>
      <c r="BSU51" s="31"/>
      <c r="BSW51" s="31"/>
      <c r="BSY51" s="31"/>
      <c r="BTA51" s="31"/>
      <c r="BTC51" s="31"/>
      <c r="BTE51" s="31"/>
      <c r="BTG51" s="31"/>
      <c r="BTI51" s="31"/>
      <c r="BTK51" s="31"/>
      <c r="BTM51" s="31"/>
      <c r="BTO51" s="31"/>
      <c r="BTQ51" s="31"/>
      <c r="BTS51" s="31"/>
      <c r="BTU51" s="31"/>
      <c r="BTW51" s="31"/>
      <c r="BTY51" s="31"/>
      <c r="BUA51" s="31"/>
      <c r="BUC51" s="31"/>
      <c r="BUE51" s="31"/>
      <c r="BUG51" s="31"/>
      <c r="BUI51" s="31"/>
      <c r="BUK51" s="31"/>
      <c r="BUM51" s="31"/>
      <c r="BUO51" s="31"/>
      <c r="BUQ51" s="31"/>
      <c r="BUS51" s="31"/>
      <c r="BUU51" s="31"/>
      <c r="BUW51" s="31"/>
      <c r="BUY51" s="31"/>
      <c r="BVA51" s="31"/>
      <c r="BVC51" s="31"/>
      <c r="BVE51" s="31"/>
      <c r="BVG51" s="31"/>
      <c r="BVI51" s="31"/>
      <c r="BVK51" s="31"/>
      <c r="BVM51" s="31"/>
      <c r="BVO51" s="31"/>
      <c r="BVQ51" s="31"/>
      <c r="BVS51" s="31"/>
      <c r="BVU51" s="31"/>
      <c r="BVW51" s="31"/>
      <c r="BVY51" s="31"/>
      <c r="BWA51" s="31"/>
      <c r="BWC51" s="31"/>
      <c r="BWE51" s="31"/>
      <c r="BWG51" s="31"/>
      <c r="BWI51" s="31"/>
      <c r="BWK51" s="31"/>
      <c r="BWM51" s="31"/>
      <c r="BWO51" s="31"/>
      <c r="BWQ51" s="31"/>
      <c r="BWS51" s="31"/>
      <c r="BWU51" s="31"/>
      <c r="BWW51" s="31"/>
      <c r="BWY51" s="31"/>
      <c r="BXA51" s="31"/>
      <c r="BXC51" s="31"/>
      <c r="BXE51" s="31"/>
      <c r="BXG51" s="31"/>
      <c r="BXI51" s="31"/>
      <c r="BXK51" s="31"/>
      <c r="BXM51" s="31"/>
      <c r="BXO51" s="31"/>
      <c r="BXQ51" s="31"/>
      <c r="BXS51" s="31"/>
      <c r="BXU51" s="31"/>
      <c r="BXW51" s="31"/>
      <c r="BXY51" s="31"/>
      <c r="BYA51" s="31"/>
      <c r="BYC51" s="31"/>
      <c r="BYE51" s="31"/>
      <c r="BYG51" s="31"/>
      <c r="BYI51" s="31"/>
      <c r="BYK51" s="31"/>
      <c r="BYM51" s="31"/>
      <c r="BYO51" s="31"/>
      <c r="BYQ51" s="31"/>
      <c r="BYS51" s="31"/>
      <c r="BYU51" s="31"/>
      <c r="BYW51" s="31"/>
      <c r="BYY51" s="31"/>
      <c r="BZA51" s="31"/>
      <c r="BZC51" s="31"/>
      <c r="BZE51" s="31"/>
      <c r="BZG51" s="31"/>
      <c r="BZI51" s="31"/>
      <c r="BZK51" s="31"/>
      <c r="BZM51" s="31"/>
      <c r="BZO51" s="31"/>
      <c r="BZQ51" s="31"/>
      <c r="BZS51" s="31"/>
      <c r="BZU51" s="31"/>
      <c r="BZW51" s="31"/>
      <c r="BZY51" s="31"/>
      <c r="CAA51" s="31"/>
      <c r="CAC51" s="31"/>
      <c r="CAE51" s="31"/>
      <c r="CAG51" s="31"/>
      <c r="CAI51" s="31"/>
      <c r="CAK51" s="31"/>
      <c r="CAM51" s="31"/>
      <c r="CAO51" s="31"/>
      <c r="CAQ51" s="31"/>
      <c r="CAS51" s="31"/>
      <c r="CAU51" s="31"/>
      <c r="CAW51" s="31"/>
      <c r="CAY51" s="31"/>
      <c r="CBA51" s="31"/>
      <c r="CBC51" s="31"/>
      <c r="CBE51" s="31"/>
      <c r="CBG51" s="31"/>
      <c r="CBI51" s="31"/>
      <c r="CBK51" s="31"/>
      <c r="CBM51" s="31"/>
      <c r="CBO51" s="31"/>
      <c r="CBQ51" s="31"/>
      <c r="CBS51" s="31"/>
      <c r="CBU51" s="31"/>
      <c r="CBW51" s="31"/>
      <c r="CBY51" s="31"/>
      <c r="CCA51" s="31"/>
      <c r="CCC51" s="31"/>
      <c r="CCE51" s="31"/>
      <c r="CCG51" s="31"/>
      <c r="CCI51" s="31"/>
      <c r="CCK51" s="31"/>
      <c r="CCM51" s="31"/>
      <c r="CCO51" s="31"/>
      <c r="CCQ51" s="31"/>
      <c r="CCS51" s="31"/>
      <c r="CCU51" s="31"/>
      <c r="CCW51" s="31"/>
      <c r="CCY51" s="31"/>
      <c r="CDA51" s="31"/>
      <c r="CDC51" s="31"/>
      <c r="CDE51" s="31"/>
      <c r="CDG51" s="31"/>
      <c r="CDI51" s="31"/>
      <c r="CDK51" s="31"/>
      <c r="CDM51" s="31"/>
      <c r="CDO51" s="31"/>
      <c r="CDQ51" s="31"/>
      <c r="CDS51" s="31"/>
      <c r="CDU51" s="31"/>
      <c r="CDW51" s="31"/>
      <c r="CDY51" s="31"/>
      <c r="CEA51" s="31"/>
      <c r="CEC51" s="31"/>
      <c r="CEE51" s="31"/>
      <c r="CEG51" s="31"/>
      <c r="CEI51" s="31"/>
      <c r="CEK51" s="31"/>
      <c r="CEM51" s="31"/>
      <c r="CEO51" s="31"/>
      <c r="CEQ51" s="31"/>
      <c r="CES51" s="31"/>
      <c r="CEU51" s="31"/>
      <c r="CEW51" s="31"/>
      <c r="CEY51" s="31"/>
      <c r="CFA51" s="31"/>
      <c r="CFC51" s="31"/>
      <c r="CFE51" s="31"/>
      <c r="CFG51" s="31"/>
      <c r="CFI51" s="31"/>
      <c r="CFK51" s="31"/>
      <c r="CFM51" s="31"/>
      <c r="CFO51" s="31"/>
      <c r="CFQ51" s="31"/>
      <c r="CFS51" s="31"/>
      <c r="CFU51" s="31"/>
      <c r="CFW51" s="31"/>
      <c r="CFY51" s="31"/>
      <c r="CGA51" s="31"/>
      <c r="CGC51" s="31"/>
      <c r="CGE51" s="31"/>
      <c r="CGG51" s="31"/>
      <c r="CGI51" s="31"/>
      <c r="CGK51" s="31"/>
      <c r="CGM51" s="31"/>
      <c r="CGO51" s="31"/>
      <c r="CGQ51" s="31"/>
      <c r="CGS51" s="31"/>
      <c r="CGU51" s="31"/>
      <c r="CGW51" s="31"/>
      <c r="CGY51" s="31"/>
      <c r="CHA51" s="31"/>
      <c r="CHC51" s="31"/>
      <c r="CHE51" s="31"/>
      <c r="CHG51" s="31"/>
      <c r="CHI51" s="31"/>
      <c r="CHK51" s="31"/>
      <c r="CHM51" s="31"/>
      <c r="CHO51" s="31"/>
      <c r="CHQ51" s="31"/>
      <c r="CHS51" s="31"/>
      <c r="CHU51" s="31"/>
      <c r="CHW51" s="31"/>
      <c r="CHY51" s="31"/>
      <c r="CIA51" s="31"/>
      <c r="CIC51" s="31"/>
      <c r="CIE51" s="31"/>
      <c r="CIG51" s="31"/>
      <c r="CII51" s="31"/>
      <c r="CIK51" s="31"/>
      <c r="CIM51" s="31"/>
      <c r="CIO51" s="31"/>
      <c r="CIQ51" s="31"/>
      <c r="CIS51" s="31"/>
      <c r="CIU51" s="31"/>
      <c r="CIW51" s="31"/>
      <c r="CIY51" s="31"/>
      <c r="CJA51" s="31"/>
      <c r="CJC51" s="31"/>
      <c r="CJE51" s="31"/>
      <c r="CJG51" s="31"/>
      <c r="CJI51" s="31"/>
      <c r="CJK51" s="31"/>
      <c r="CJM51" s="31"/>
      <c r="CJO51" s="31"/>
      <c r="CJQ51" s="31"/>
      <c r="CJS51" s="31"/>
      <c r="CJU51" s="31"/>
      <c r="CJW51" s="31"/>
      <c r="CJY51" s="31"/>
      <c r="CKA51" s="31"/>
      <c r="CKC51" s="31"/>
      <c r="CKE51" s="31"/>
      <c r="CKG51" s="31"/>
      <c r="CKI51" s="31"/>
      <c r="CKK51" s="31"/>
      <c r="CKM51" s="31"/>
      <c r="CKO51" s="31"/>
      <c r="CKQ51" s="31"/>
      <c r="CKS51" s="31"/>
      <c r="CKU51" s="31"/>
      <c r="CKW51" s="31"/>
      <c r="CKY51" s="31"/>
      <c r="CLA51" s="31"/>
      <c r="CLC51" s="31"/>
      <c r="CLE51" s="31"/>
      <c r="CLG51" s="31"/>
      <c r="CLI51" s="31"/>
      <c r="CLK51" s="31"/>
      <c r="CLM51" s="31"/>
      <c r="CLO51" s="31"/>
      <c r="CLQ51" s="31"/>
      <c r="CLS51" s="31"/>
      <c r="CLU51" s="31"/>
      <c r="CLW51" s="31"/>
      <c r="CLY51" s="31"/>
      <c r="CMA51" s="31"/>
      <c r="CMC51" s="31"/>
      <c r="CME51" s="31"/>
      <c r="CMG51" s="31"/>
      <c r="CMI51" s="31"/>
      <c r="CMK51" s="31"/>
      <c r="CMM51" s="31"/>
      <c r="CMO51" s="31"/>
      <c r="CMQ51" s="31"/>
      <c r="CMS51" s="31"/>
      <c r="CMU51" s="31"/>
      <c r="CMW51" s="31"/>
      <c r="CMY51" s="31"/>
      <c r="CNA51" s="31"/>
      <c r="CNC51" s="31"/>
      <c r="CNE51" s="31"/>
      <c r="CNG51" s="31"/>
      <c r="CNI51" s="31"/>
      <c r="CNK51" s="31"/>
      <c r="CNM51" s="31"/>
      <c r="CNO51" s="31"/>
      <c r="CNQ51" s="31"/>
      <c r="CNS51" s="31"/>
      <c r="CNU51" s="31"/>
      <c r="CNW51" s="31"/>
      <c r="CNY51" s="31"/>
      <c r="COA51" s="31"/>
      <c r="COC51" s="31"/>
      <c r="COE51" s="31"/>
      <c r="COG51" s="31"/>
      <c r="COI51" s="31"/>
      <c r="COK51" s="31"/>
      <c r="COM51" s="31"/>
      <c r="COO51" s="31"/>
      <c r="COQ51" s="31"/>
      <c r="COS51" s="31"/>
      <c r="COU51" s="31"/>
      <c r="COW51" s="31"/>
      <c r="COY51" s="31"/>
      <c r="CPA51" s="31"/>
      <c r="CPC51" s="31"/>
      <c r="CPE51" s="31"/>
      <c r="CPG51" s="31"/>
      <c r="CPI51" s="31"/>
      <c r="CPK51" s="31"/>
      <c r="CPM51" s="31"/>
      <c r="CPO51" s="31"/>
      <c r="CPQ51" s="31"/>
      <c r="CPS51" s="31"/>
      <c r="CPU51" s="31"/>
      <c r="CPW51" s="31"/>
      <c r="CPY51" s="31"/>
      <c r="CQA51" s="31"/>
      <c r="CQC51" s="31"/>
      <c r="CQE51" s="31"/>
      <c r="CQG51" s="31"/>
      <c r="CQI51" s="31"/>
      <c r="CQK51" s="31"/>
      <c r="CQM51" s="31"/>
      <c r="CQO51" s="31"/>
      <c r="CQQ51" s="31"/>
      <c r="CQS51" s="31"/>
      <c r="CQU51" s="31"/>
      <c r="CQW51" s="31"/>
      <c r="CQY51" s="31"/>
      <c r="CRA51" s="31"/>
      <c r="CRC51" s="31"/>
      <c r="CRE51" s="31"/>
      <c r="CRG51" s="31"/>
      <c r="CRI51" s="31"/>
      <c r="CRK51" s="31"/>
      <c r="CRM51" s="31"/>
      <c r="CRO51" s="31"/>
      <c r="CRQ51" s="31"/>
      <c r="CRS51" s="31"/>
      <c r="CRU51" s="31"/>
      <c r="CRW51" s="31"/>
      <c r="CRY51" s="31"/>
      <c r="CSA51" s="31"/>
      <c r="CSC51" s="31"/>
      <c r="CSE51" s="31"/>
      <c r="CSG51" s="31"/>
      <c r="CSI51" s="31"/>
      <c r="CSK51" s="31"/>
      <c r="CSM51" s="31"/>
      <c r="CSO51" s="31"/>
      <c r="CSQ51" s="31"/>
      <c r="CSS51" s="31"/>
      <c r="CSU51" s="31"/>
      <c r="CSW51" s="31"/>
      <c r="CSY51" s="31"/>
      <c r="CTA51" s="31"/>
      <c r="CTC51" s="31"/>
      <c r="CTE51" s="31"/>
      <c r="CTG51" s="31"/>
      <c r="CTI51" s="31"/>
      <c r="CTK51" s="31"/>
      <c r="CTM51" s="31"/>
      <c r="CTO51" s="31"/>
      <c r="CTQ51" s="31"/>
      <c r="CTS51" s="31"/>
      <c r="CTU51" s="31"/>
      <c r="CTW51" s="31"/>
      <c r="CTY51" s="31"/>
      <c r="CUA51" s="31"/>
      <c r="CUC51" s="31"/>
      <c r="CUE51" s="31"/>
      <c r="CUG51" s="31"/>
      <c r="CUI51" s="31"/>
      <c r="CUK51" s="31"/>
      <c r="CUM51" s="31"/>
      <c r="CUO51" s="31"/>
      <c r="CUQ51" s="31"/>
      <c r="CUS51" s="31"/>
      <c r="CUU51" s="31"/>
      <c r="CUW51" s="31"/>
      <c r="CUY51" s="31"/>
      <c r="CVA51" s="31"/>
      <c r="CVC51" s="31"/>
      <c r="CVE51" s="31"/>
      <c r="CVG51" s="31"/>
      <c r="CVI51" s="31"/>
      <c r="CVK51" s="31"/>
      <c r="CVM51" s="31"/>
      <c r="CVO51" s="31"/>
      <c r="CVQ51" s="31"/>
      <c r="CVS51" s="31"/>
      <c r="CVU51" s="31"/>
      <c r="CVW51" s="31"/>
      <c r="CVY51" s="31"/>
      <c r="CWA51" s="31"/>
      <c r="CWC51" s="31"/>
      <c r="CWE51" s="31"/>
      <c r="CWG51" s="31"/>
      <c r="CWI51" s="31"/>
      <c r="CWK51" s="31"/>
      <c r="CWM51" s="31"/>
      <c r="CWO51" s="31"/>
      <c r="CWQ51" s="31"/>
      <c r="CWS51" s="31"/>
      <c r="CWU51" s="31"/>
      <c r="CWW51" s="31"/>
      <c r="CWY51" s="31"/>
      <c r="CXA51" s="31"/>
      <c r="CXC51" s="31"/>
      <c r="CXE51" s="31"/>
      <c r="CXG51" s="31"/>
      <c r="CXI51" s="31"/>
      <c r="CXK51" s="31"/>
      <c r="CXM51" s="31"/>
      <c r="CXO51" s="31"/>
      <c r="CXQ51" s="31"/>
      <c r="CXS51" s="31"/>
      <c r="CXU51" s="31"/>
      <c r="CXW51" s="31"/>
      <c r="CXY51" s="31"/>
      <c r="CYA51" s="31"/>
      <c r="CYC51" s="31"/>
      <c r="CYE51" s="31"/>
      <c r="CYG51" s="31"/>
      <c r="CYI51" s="31"/>
      <c r="CYK51" s="31"/>
      <c r="CYM51" s="31"/>
      <c r="CYO51" s="31"/>
      <c r="CYQ51" s="31"/>
      <c r="CYS51" s="31"/>
      <c r="CYU51" s="31"/>
      <c r="CYW51" s="31"/>
      <c r="CYY51" s="31"/>
      <c r="CZA51" s="31"/>
      <c r="CZC51" s="31"/>
      <c r="CZE51" s="31"/>
      <c r="CZG51" s="31"/>
      <c r="CZI51" s="31"/>
      <c r="CZK51" s="31"/>
      <c r="CZM51" s="31"/>
      <c r="CZO51" s="31"/>
      <c r="CZQ51" s="31"/>
      <c r="CZS51" s="31"/>
      <c r="CZU51" s="31"/>
      <c r="CZW51" s="31"/>
      <c r="CZY51" s="31"/>
      <c r="DAA51" s="31"/>
      <c r="DAC51" s="31"/>
      <c r="DAE51" s="31"/>
      <c r="DAG51" s="31"/>
      <c r="DAI51" s="31"/>
      <c r="DAK51" s="31"/>
      <c r="DAM51" s="31"/>
      <c r="DAO51" s="31"/>
      <c r="DAQ51" s="31"/>
      <c r="DAS51" s="31"/>
      <c r="DAU51" s="31"/>
      <c r="DAW51" s="31"/>
      <c r="DAY51" s="31"/>
      <c r="DBA51" s="31"/>
      <c r="DBC51" s="31"/>
      <c r="DBE51" s="31"/>
      <c r="DBG51" s="31"/>
      <c r="DBI51" s="31"/>
      <c r="DBK51" s="31"/>
      <c r="DBM51" s="31"/>
      <c r="DBO51" s="31"/>
      <c r="DBQ51" s="31"/>
      <c r="DBS51" s="31"/>
      <c r="DBU51" s="31"/>
      <c r="DBW51" s="31"/>
      <c r="DBY51" s="31"/>
      <c r="DCA51" s="31"/>
      <c r="DCC51" s="31"/>
      <c r="DCE51" s="31"/>
      <c r="DCG51" s="31"/>
      <c r="DCI51" s="31"/>
      <c r="DCK51" s="31"/>
      <c r="DCM51" s="31"/>
      <c r="DCO51" s="31"/>
      <c r="DCQ51" s="31"/>
      <c r="DCS51" s="31"/>
      <c r="DCU51" s="31"/>
      <c r="DCW51" s="31"/>
      <c r="DCY51" s="31"/>
      <c r="DDA51" s="31"/>
      <c r="DDC51" s="31"/>
      <c r="DDE51" s="31"/>
      <c r="DDG51" s="31"/>
      <c r="DDI51" s="31"/>
      <c r="DDK51" s="31"/>
      <c r="DDM51" s="31"/>
      <c r="DDO51" s="31"/>
      <c r="DDQ51" s="31"/>
      <c r="DDS51" s="31"/>
      <c r="DDU51" s="31"/>
      <c r="DDW51" s="31"/>
      <c r="DDY51" s="31"/>
      <c r="DEA51" s="31"/>
      <c r="DEC51" s="31"/>
      <c r="DEE51" s="31"/>
      <c r="DEG51" s="31"/>
      <c r="DEI51" s="31"/>
      <c r="DEK51" s="31"/>
      <c r="DEM51" s="31"/>
      <c r="DEO51" s="31"/>
      <c r="DEQ51" s="31"/>
      <c r="DES51" s="31"/>
      <c r="DEU51" s="31"/>
      <c r="DEW51" s="31"/>
      <c r="DEY51" s="31"/>
      <c r="DFA51" s="31"/>
      <c r="DFC51" s="31"/>
      <c r="DFE51" s="31"/>
      <c r="DFG51" s="31"/>
      <c r="DFI51" s="31"/>
      <c r="DFK51" s="31"/>
      <c r="DFM51" s="31"/>
      <c r="DFO51" s="31"/>
      <c r="DFQ51" s="31"/>
      <c r="DFS51" s="31"/>
      <c r="DFU51" s="31"/>
      <c r="DFW51" s="31"/>
      <c r="DFY51" s="31"/>
      <c r="DGA51" s="31"/>
      <c r="DGC51" s="31"/>
      <c r="DGE51" s="31"/>
      <c r="DGG51" s="31"/>
      <c r="DGI51" s="31"/>
      <c r="DGK51" s="31"/>
      <c r="DGM51" s="31"/>
      <c r="DGO51" s="31"/>
      <c r="DGQ51" s="31"/>
      <c r="DGS51" s="31"/>
      <c r="DGU51" s="31"/>
      <c r="DGW51" s="31"/>
      <c r="DGY51" s="31"/>
      <c r="DHA51" s="31"/>
      <c r="DHC51" s="31"/>
      <c r="DHE51" s="31"/>
      <c r="DHG51" s="31"/>
      <c r="DHI51" s="31"/>
      <c r="DHK51" s="31"/>
      <c r="DHM51" s="31"/>
      <c r="DHO51" s="31"/>
      <c r="DHQ51" s="31"/>
      <c r="DHS51" s="31"/>
      <c r="DHU51" s="31"/>
      <c r="DHW51" s="31"/>
      <c r="DHY51" s="31"/>
      <c r="DIA51" s="31"/>
      <c r="DIC51" s="31"/>
      <c r="DIE51" s="31"/>
      <c r="DIG51" s="31"/>
      <c r="DII51" s="31"/>
      <c r="DIK51" s="31"/>
      <c r="DIM51" s="31"/>
      <c r="DIO51" s="31"/>
      <c r="DIQ51" s="31"/>
      <c r="DIS51" s="31"/>
      <c r="DIU51" s="31"/>
      <c r="DIW51" s="31"/>
      <c r="DIY51" s="31"/>
      <c r="DJA51" s="31"/>
      <c r="DJC51" s="31"/>
      <c r="DJE51" s="31"/>
      <c r="DJG51" s="31"/>
      <c r="DJI51" s="31"/>
      <c r="DJK51" s="31"/>
      <c r="DJM51" s="31"/>
      <c r="DJO51" s="31"/>
      <c r="DJQ51" s="31"/>
      <c r="DJS51" s="31"/>
      <c r="DJU51" s="31"/>
      <c r="DJW51" s="31"/>
      <c r="DJY51" s="31"/>
      <c r="DKA51" s="31"/>
      <c r="DKC51" s="31"/>
      <c r="DKE51" s="31"/>
      <c r="DKG51" s="31"/>
      <c r="DKI51" s="31"/>
      <c r="DKK51" s="31"/>
      <c r="DKM51" s="31"/>
      <c r="DKO51" s="31"/>
      <c r="DKQ51" s="31"/>
      <c r="DKS51" s="31"/>
      <c r="DKU51" s="31"/>
      <c r="DKW51" s="31"/>
      <c r="DKY51" s="31"/>
      <c r="DLA51" s="31"/>
      <c r="DLC51" s="31"/>
      <c r="DLE51" s="31"/>
      <c r="DLG51" s="31"/>
      <c r="DLI51" s="31"/>
      <c r="DLK51" s="31"/>
      <c r="DLM51" s="31"/>
      <c r="DLO51" s="31"/>
      <c r="DLQ51" s="31"/>
      <c r="DLS51" s="31"/>
      <c r="DLU51" s="31"/>
      <c r="DLW51" s="31"/>
      <c r="DLY51" s="31"/>
      <c r="DMA51" s="31"/>
      <c r="DMC51" s="31"/>
      <c r="DME51" s="31"/>
      <c r="DMG51" s="31"/>
      <c r="DMI51" s="31"/>
      <c r="DMK51" s="31"/>
      <c r="DMM51" s="31"/>
      <c r="DMO51" s="31"/>
      <c r="DMQ51" s="31"/>
      <c r="DMS51" s="31"/>
      <c r="DMU51" s="31"/>
      <c r="DMW51" s="31"/>
      <c r="DMY51" s="31"/>
      <c r="DNA51" s="31"/>
      <c r="DNC51" s="31"/>
      <c r="DNE51" s="31"/>
      <c r="DNG51" s="31"/>
      <c r="DNI51" s="31"/>
      <c r="DNK51" s="31"/>
      <c r="DNM51" s="31"/>
      <c r="DNO51" s="31"/>
      <c r="DNQ51" s="31"/>
      <c r="DNS51" s="31"/>
      <c r="DNU51" s="31"/>
      <c r="DNW51" s="31"/>
      <c r="DNY51" s="31"/>
      <c r="DOA51" s="31"/>
      <c r="DOC51" s="31"/>
      <c r="DOE51" s="31"/>
      <c r="DOG51" s="31"/>
      <c r="DOI51" s="31"/>
      <c r="DOK51" s="31"/>
      <c r="DOM51" s="31"/>
      <c r="DOO51" s="31"/>
      <c r="DOQ51" s="31"/>
      <c r="DOS51" s="31"/>
      <c r="DOU51" s="31"/>
      <c r="DOW51" s="31"/>
      <c r="DOY51" s="31"/>
      <c r="DPA51" s="31"/>
      <c r="DPC51" s="31"/>
      <c r="DPE51" s="31"/>
      <c r="DPG51" s="31"/>
      <c r="DPI51" s="31"/>
      <c r="DPK51" s="31"/>
      <c r="DPM51" s="31"/>
      <c r="DPO51" s="31"/>
      <c r="DPQ51" s="31"/>
      <c r="DPS51" s="31"/>
      <c r="DPU51" s="31"/>
      <c r="DPW51" s="31"/>
      <c r="DPY51" s="31"/>
      <c r="DQA51" s="31"/>
      <c r="DQC51" s="31"/>
      <c r="DQE51" s="31"/>
      <c r="DQG51" s="31"/>
      <c r="DQI51" s="31"/>
      <c r="DQK51" s="31"/>
      <c r="DQM51" s="31"/>
      <c r="DQO51" s="31"/>
      <c r="DQQ51" s="31"/>
      <c r="DQS51" s="31"/>
      <c r="DQU51" s="31"/>
      <c r="DQW51" s="31"/>
      <c r="DQY51" s="31"/>
      <c r="DRA51" s="31"/>
      <c r="DRC51" s="31"/>
      <c r="DRE51" s="31"/>
      <c r="DRG51" s="31"/>
      <c r="DRI51" s="31"/>
      <c r="DRK51" s="31"/>
      <c r="DRM51" s="31"/>
      <c r="DRO51" s="31"/>
      <c r="DRQ51" s="31"/>
      <c r="DRS51" s="31"/>
      <c r="DRU51" s="31"/>
      <c r="DRW51" s="31"/>
      <c r="DRY51" s="31"/>
      <c r="DSA51" s="31"/>
      <c r="DSC51" s="31"/>
      <c r="DSE51" s="31"/>
      <c r="DSG51" s="31"/>
      <c r="DSI51" s="31"/>
      <c r="DSK51" s="31"/>
      <c r="DSM51" s="31"/>
      <c r="DSO51" s="31"/>
      <c r="DSQ51" s="31"/>
      <c r="DSS51" s="31"/>
      <c r="DSU51" s="31"/>
      <c r="DSW51" s="31"/>
      <c r="DSY51" s="31"/>
      <c r="DTA51" s="31"/>
      <c r="DTC51" s="31"/>
      <c r="DTE51" s="31"/>
      <c r="DTG51" s="31"/>
      <c r="DTI51" s="31"/>
      <c r="DTK51" s="31"/>
      <c r="DTM51" s="31"/>
      <c r="DTO51" s="31"/>
      <c r="DTQ51" s="31"/>
      <c r="DTS51" s="31"/>
      <c r="DTU51" s="31"/>
      <c r="DTW51" s="31"/>
      <c r="DTY51" s="31"/>
      <c r="DUA51" s="31"/>
      <c r="DUC51" s="31"/>
      <c r="DUE51" s="31"/>
      <c r="DUG51" s="31"/>
      <c r="DUI51" s="31"/>
      <c r="DUK51" s="31"/>
      <c r="DUM51" s="31"/>
      <c r="DUO51" s="31"/>
      <c r="DUQ51" s="31"/>
      <c r="DUS51" s="31"/>
      <c r="DUU51" s="31"/>
      <c r="DUW51" s="31"/>
      <c r="DUY51" s="31"/>
      <c r="DVA51" s="31"/>
      <c r="DVC51" s="31"/>
      <c r="DVE51" s="31"/>
      <c r="DVG51" s="31"/>
      <c r="DVI51" s="31"/>
      <c r="DVK51" s="31"/>
      <c r="DVM51" s="31"/>
      <c r="DVO51" s="31"/>
      <c r="DVQ51" s="31"/>
      <c r="DVS51" s="31"/>
      <c r="DVU51" s="31"/>
      <c r="DVW51" s="31"/>
      <c r="DVY51" s="31"/>
      <c r="DWA51" s="31"/>
      <c r="DWC51" s="31"/>
      <c r="DWE51" s="31"/>
      <c r="DWG51" s="31"/>
      <c r="DWI51" s="31"/>
      <c r="DWK51" s="31"/>
      <c r="DWM51" s="31"/>
      <c r="DWO51" s="31"/>
      <c r="DWQ51" s="31"/>
      <c r="DWS51" s="31"/>
      <c r="DWU51" s="31"/>
      <c r="DWW51" s="31"/>
      <c r="DWY51" s="31"/>
      <c r="DXA51" s="31"/>
      <c r="DXC51" s="31"/>
      <c r="DXE51" s="31"/>
      <c r="DXG51" s="31"/>
      <c r="DXI51" s="31"/>
      <c r="DXK51" s="31"/>
      <c r="DXM51" s="31"/>
      <c r="DXO51" s="31"/>
      <c r="DXQ51" s="31"/>
      <c r="DXS51" s="31"/>
      <c r="DXU51" s="31"/>
      <c r="DXW51" s="31"/>
      <c r="DXY51" s="31"/>
      <c r="DYA51" s="31"/>
      <c r="DYC51" s="31"/>
      <c r="DYE51" s="31"/>
      <c r="DYG51" s="31"/>
      <c r="DYI51" s="31"/>
      <c r="DYK51" s="31"/>
      <c r="DYM51" s="31"/>
      <c r="DYO51" s="31"/>
      <c r="DYQ51" s="31"/>
      <c r="DYS51" s="31"/>
      <c r="DYU51" s="31"/>
      <c r="DYW51" s="31"/>
      <c r="DYY51" s="31"/>
      <c r="DZA51" s="31"/>
      <c r="DZC51" s="31"/>
      <c r="DZE51" s="31"/>
      <c r="DZG51" s="31"/>
      <c r="DZI51" s="31"/>
      <c r="DZK51" s="31"/>
      <c r="DZM51" s="31"/>
      <c r="DZO51" s="31"/>
      <c r="DZQ51" s="31"/>
      <c r="DZS51" s="31"/>
      <c r="DZU51" s="31"/>
      <c r="DZW51" s="31"/>
      <c r="DZY51" s="31"/>
      <c r="EAA51" s="31"/>
      <c r="EAC51" s="31"/>
      <c r="EAE51" s="31"/>
      <c r="EAG51" s="31"/>
      <c r="EAI51" s="31"/>
      <c r="EAK51" s="31"/>
      <c r="EAM51" s="31"/>
      <c r="EAO51" s="31"/>
      <c r="EAQ51" s="31"/>
      <c r="EAS51" s="31"/>
      <c r="EAU51" s="31"/>
      <c r="EAW51" s="31"/>
      <c r="EAY51" s="31"/>
      <c r="EBA51" s="31"/>
      <c r="EBC51" s="31"/>
      <c r="EBE51" s="31"/>
      <c r="EBG51" s="31"/>
      <c r="EBI51" s="31"/>
      <c r="EBK51" s="31"/>
      <c r="EBM51" s="31"/>
      <c r="EBO51" s="31"/>
      <c r="EBQ51" s="31"/>
      <c r="EBS51" s="31"/>
      <c r="EBU51" s="31"/>
      <c r="EBW51" s="31"/>
      <c r="EBY51" s="31"/>
      <c r="ECA51" s="31"/>
      <c r="ECC51" s="31"/>
      <c r="ECE51" s="31"/>
      <c r="ECG51" s="31"/>
      <c r="ECI51" s="31"/>
      <c r="ECK51" s="31"/>
      <c r="ECM51" s="31"/>
      <c r="ECO51" s="31"/>
      <c r="ECQ51" s="31"/>
      <c r="ECS51" s="31"/>
      <c r="ECU51" s="31"/>
      <c r="ECW51" s="31"/>
      <c r="ECY51" s="31"/>
      <c r="EDA51" s="31"/>
      <c r="EDC51" s="31"/>
      <c r="EDE51" s="31"/>
      <c r="EDG51" s="31"/>
      <c r="EDI51" s="31"/>
      <c r="EDK51" s="31"/>
      <c r="EDM51" s="31"/>
      <c r="EDO51" s="31"/>
      <c r="EDQ51" s="31"/>
      <c r="EDS51" s="31"/>
      <c r="EDU51" s="31"/>
      <c r="EDW51" s="31"/>
      <c r="EDY51" s="31"/>
      <c r="EEA51" s="31"/>
      <c r="EEC51" s="31"/>
      <c r="EEE51" s="31"/>
      <c r="EEG51" s="31"/>
      <c r="EEI51" s="31"/>
      <c r="EEK51" s="31"/>
      <c r="EEM51" s="31"/>
      <c r="EEO51" s="31"/>
      <c r="EEQ51" s="31"/>
      <c r="EES51" s="31"/>
      <c r="EEU51" s="31"/>
      <c r="EEW51" s="31"/>
      <c r="EEY51" s="31"/>
      <c r="EFA51" s="31"/>
      <c r="EFC51" s="31"/>
      <c r="EFE51" s="31"/>
      <c r="EFG51" s="31"/>
      <c r="EFI51" s="31"/>
      <c r="EFK51" s="31"/>
      <c r="EFM51" s="31"/>
      <c r="EFO51" s="31"/>
      <c r="EFQ51" s="31"/>
      <c r="EFS51" s="31"/>
      <c r="EFU51" s="31"/>
      <c r="EFW51" s="31"/>
      <c r="EFY51" s="31"/>
      <c r="EGA51" s="31"/>
      <c r="EGC51" s="31"/>
      <c r="EGE51" s="31"/>
      <c r="EGG51" s="31"/>
      <c r="EGI51" s="31"/>
      <c r="EGK51" s="31"/>
      <c r="EGM51" s="31"/>
      <c r="EGO51" s="31"/>
      <c r="EGQ51" s="31"/>
      <c r="EGS51" s="31"/>
      <c r="EGU51" s="31"/>
      <c r="EGW51" s="31"/>
      <c r="EGY51" s="31"/>
      <c r="EHA51" s="31"/>
      <c r="EHC51" s="31"/>
      <c r="EHE51" s="31"/>
      <c r="EHG51" s="31"/>
      <c r="EHI51" s="31"/>
      <c r="EHK51" s="31"/>
      <c r="EHM51" s="31"/>
      <c r="EHO51" s="31"/>
      <c r="EHQ51" s="31"/>
      <c r="EHS51" s="31"/>
      <c r="EHU51" s="31"/>
      <c r="EHW51" s="31"/>
      <c r="EHY51" s="31"/>
      <c r="EIA51" s="31"/>
      <c r="EIC51" s="31"/>
      <c r="EIE51" s="31"/>
      <c r="EIG51" s="31"/>
      <c r="EII51" s="31"/>
      <c r="EIK51" s="31"/>
      <c r="EIM51" s="31"/>
      <c r="EIO51" s="31"/>
      <c r="EIQ51" s="31"/>
      <c r="EIS51" s="31"/>
      <c r="EIU51" s="31"/>
      <c r="EIW51" s="31"/>
      <c r="EIY51" s="31"/>
      <c r="EJA51" s="31"/>
      <c r="EJC51" s="31"/>
      <c r="EJE51" s="31"/>
      <c r="EJG51" s="31"/>
      <c r="EJI51" s="31"/>
      <c r="EJK51" s="31"/>
      <c r="EJM51" s="31"/>
      <c r="EJO51" s="31"/>
      <c r="EJQ51" s="31"/>
      <c r="EJS51" s="31"/>
      <c r="EJU51" s="31"/>
      <c r="EJW51" s="31"/>
      <c r="EJY51" s="31"/>
      <c r="EKA51" s="31"/>
      <c r="EKC51" s="31"/>
      <c r="EKE51" s="31"/>
      <c r="EKG51" s="31"/>
      <c r="EKI51" s="31"/>
      <c r="EKK51" s="31"/>
      <c r="EKM51" s="31"/>
      <c r="EKO51" s="31"/>
      <c r="EKQ51" s="31"/>
      <c r="EKS51" s="31"/>
      <c r="EKU51" s="31"/>
      <c r="EKW51" s="31"/>
      <c r="EKY51" s="31"/>
      <c r="ELA51" s="31"/>
      <c r="ELC51" s="31"/>
      <c r="ELE51" s="31"/>
      <c r="ELG51" s="31"/>
      <c r="ELI51" s="31"/>
      <c r="ELK51" s="31"/>
      <c r="ELM51" s="31"/>
      <c r="ELO51" s="31"/>
      <c r="ELQ51" s="31"/>
      <c r="ELS51" s="31"/>
      <c r="ELU51" s="31"/>
      <c r="ELW51" s="31"/>
      <c r="ELY51" s="31"/>
      <c r="EMA51" s="31"/>
      <c r="EMC51" s="31"/>
      <c r="EME51" s="31"/>
      <c r="EMG51" s="31"/>
      <c r="EMI51" s="31"/>
      <c r="EMK51" s="31"/>
      <c r="EMM51" s="31"/>
      <c r="EMO51" s="31"/>
      <c r="EMQ51" s="31"/>
      <c r="EMS51" s="31"/>
      <c r="EMU51" s="31"/>
      <c r="EMW51" s="31"/>
      <c r="EMY51" s="31"/>
      <c r="ENA51" s="31"/>
      <c r="ENC51" s="31"/>
      <c r="ENE51" s="31"/>
      <c r="ENG51" s="31"/>
      <c r="ENI51" s="31"/>
      <c r="ENK51" s="31"/>
      <c r="ENM51" s="31"/>
      <c r="ENO51" s="31"/>
      <c r="ENQ51" s="31"/>
      <c r="ENS51" s="31"/>
      <c r="ENU51" s="31"/>
      <c r="ENW51" s="31"/>
      <c r="ENY51" s="31"/>
      <c r="EOA51" s="31"/>
      <c r="EOC51" s="31"/>
      <c r="EOE51" s="31"/>
      <c r="EOG51" s="31"/>
      <c r="EOI51" s="31"/>
      <c r="EOK51" s="31"/>
      <c r="EOM51" s="31"/>
      <c r="EOO51" s="31"/>
      <c r="EOQ51" s="31"/>
      <c r="EOS51" s="31"/>
      <c r="EOU51" s="31"/>
      <c r="EOW51" s="31"/>
      <c r="EOY51" s="31"/>
      <c r="EPA51" s="31"/>
      <c r="EPC51" s="31"/>
      <c r="EPE51" s="31"/>
      <c r="EPG51" s="31"/>
      <c r="EPI51" s="31"/>
      <c r="EPK51" s="31"/>
      <c r="EPM51" s="31"/>
      <c r="EPO51" s="31"/>
      <c r="EPQ51" s="31"/>
      <c r="EPS51" s="31"/>
      <c r="EPU51" s="31"/>
      <c r="EPW51" s="31"/>
      <c r="EPY51" s="31"/>
      <c r="EQA51" s="31"/>
      <c r="EQC51" s="31"/>
      <c r="EQE51" s="31"/>
      <c r="EQG51" s="31"/>
      <c r="EQI51" s="31"/>
      <c r="EQK51" s="31"/>
      <c r="EQM51" s="31"/>
      <c r="EQO51" s="31"/>
      <c r="EQQ51" s="31"/>
      <c r="EQS51" s="31"/>
      <c r="EQU51" s="31"/>
      <c r="EQW51" s="31"/>
      <c r="EQY51" s="31"/>
      <c r="ERA51" s="31"/>
      <c r="ERC51" s="31"/>
      <c r="ERE51" s="31"/>
      <c r="ERG51" s="31"/>
      <c r="ERI51" s="31"/>
      <c r="ERK51" s="31"/>
      <c r="ERM51" s="31"/>
      <c r="ERO51" s="31"/>
      <c r="ERQ51" s="31"/>
      <c r="ERS51" s="31"/>
      <c r="ERU51" s="31"/>
      <c r="ERW51" s="31"/>
      <c r="ERY51" s="31"/>
      <c r="ESA51" s="31"/>
      <c r="ESC51" s="31"/>
      <c r="ESE51" s="31"/>
      <c r="ESG51" s="31"/>
      <c r="ESI51" s="31"/>
      <c r="ESK51" s="31"/>
      <c r="ESM51" s="31"/>
      <c r="ESO51" s="31"/>
      <c r="ESQ51" s="31"/>
      <c r="ESS51" s="31"/>
      <c r="ESU51" s="31"/>
      <c r="ESW51" s="31"/>
      <c r="ESY51" s="31"/>
      <c r="ETA51" s="31"/>
      <c r="ETC51" s="31"/>
      <c r="ETE51" s="31"/>
      <c r="ETG51" s="31"/>
      <c r="ETI51" s="31"/>
      <c r="ETK51" s="31"/>
      <c r="ETM51" s="31"/>
      <c r="ETO51" s="31"/>
      <c r="ETQ51" s="31"/>
      <c r="ETS51" s="31"/>
      <c r="ETU51" s="31"/>
      <c r="ETW51" s="31"/>
      <c r="ETY51" s="31"/>
      <c r="EUA51" s="31"/>
      <c r="EUC51" s="31"/>
      <c r="EUE51" s="31"/>
      <c r="EUG51" s="31"/>
      <c r="EUI51" s="31"/>
      <c r="EUK51" s="31"/>
      <c r="EUM51" s="31"/>
      <c r="EUO51" s="31"/>
      <c r="EUQ51" s="31"/>
      <c r="EUS51" s="31"/>
      <c r="EUU51" s="31"/>
      <c r="EUW51" s="31"/>
      <c r="EUY51" s="31"/>
      <c r="EVA51" s="31"/>
      <c r="EVC51" s="31"/>
      <c r="EVE51" s="31"/>
      <c r="EVG51" s="31"/>
      <c r="EVI51" s="31"/>
      <c r="EVK51" s="31"/>
      <c r="EVM51" s="31"/>
      <c r="EVO51" s="31"/>
      <c r="EVQ51" s="31"/>
      <c r="EVS51" s="31"/>
      <c r="EVU51" s="31"/>
      <c r="EVW51" s="31"/>
      <c r="EVY51" s="31"/>
      <c r="EWA51" s="31"/>
      <c r="EWC51" s="31"/>
      <c r="EWE51" s="31"/>
      <c r="EWG51" s="31"/>
      <c r="EWI51" s="31"/>
      <c r="EWK51" s="31"/>
      <c r="EWM51" s="31"/>
      <c r="EWO51" s="31"/>
      <c r="EWQ51" s="31"/>
      <c r="EWS51" s="31"/>
      <c r="EWU51" s="31"/>
      <c r="EWW51" s="31"/>
      <c r="EWY51" s="31"/>
      <c r="EXA51" s="31"/>
      <c r="EXC51" s="31"/>
      <c r="EXE51" s="31"/>
      <c r="EXG51" s="31"/>
      <c r="EXI51" s="31"/>
      <c r="EXK51" s="31"/>
      <c r="EXM51" s="31"/>
      <c r="EXO51" s="31"/>
      <c r="EXQ51" s="31"/>
      <c r="EXS51" s="31"/>
      <c r="EXU51" s="31"/>
      <c r="EXW51" s="31"/>
      <c r="EXY51" s="31"/>
      <c r="EYA51" s="31"/>
      <c r="EYC51" s="31"/>
      <c r="EYE51" s="31"/>
      <c r="EYG51" s="31"/>
      <c r="EYI51" s="31"/>
      <c r="EYK51" s="31"/>
      <c r="EYM51" s="31"/>
      <c r="EYO51" s="31"/>
      <c r="EYQ51" s="31"/>
      <c r="EYS51" s="31"/>
      <c r="EYU51" s="31"/>
      <c r="EYW51" s="31"/>
      <c r="EYY51" s="31"/>
      <c r="EZA51" s="31"/>
      <c r="EZC51" s="31"/>
      <c r="EZE51" s="31"/>
      <c r="EZG51" s="31"/>
      <c r="EZI51" s="31"/>
      <c r="EZK51" s="31"/>
      <c r="EZM51" s="31"/>
      <c r="EZO51" s="31"/>
      <c r="EZQ51" s="31"/>
      <c r="EZS51" s="31"/>
      <c r="EZU51" s="31"/>
      <c r="EZW51" s="31"/>
      <c r="EZY51" s="31"/>
      <c r="FAA51" s="31"/>
      <c r="FAC51" s="31"/>
      <c r="FAE51" s="31"/>
      <c r="FAG51" s="31"/>
      <c r="FAI51" s="31"/>
      <c r="FAK51" s="31"/>
      <c r="FAM51" s="31"/>
      <c r="FAO51" s="31"/>
      <c r="FAQ51" s="31"/>
      <c r="FAS51" s="31"/>
      <c r="FAU51" s="31"/>
      <c r="FAW51" s="31"/>
      <c r="FAY51" s="31"/>
      <c r="FBA51" s="31"/>
      <c r="FBC51" s="31"/>
      <c r="FBE51" s="31"/>
      <c r="FBG51" s="31"/>
      <c r="FBI51" s="31"/>
      <c r="FBK51" s="31"/>
      <c r="FBM51" s="31"/>
      <c r="FBO51" s="31"/>
      <c r="FBQ51" s="31"/>
      <c r="FBS51" s="31"/>
      <c r="FBU51" s="31"/>
      <c r="FBW51" s="31"/>
      <c r="FBY51" s="31"/>
      <c r="FCA51" s="31"/>
      <c r="FCC51" s="31"/>
      <c r="FCE51" s="31"/>
      <c r="FCG51" s="31"/>
      <c r="FCI51" s="31"/>
      <c r="FCK51" s="31"/>
      <c r="FCM51" s="31"/>
      <c r="FCO51" s="31"/>
      <c r="FCQ51" s="31"/>
      <c r="FCS51" s="31"/>
      <c r="FCU51" s="31"/>
      <c r="FCW51" s="31"/>
      <c r="FCY51" s="31"/>
      <c r="FDA51" s="31"/>
      <c r="FDC51" s="31"/>
      <c r="FDE51" s="31"/>
      <c r="FDG51" s="31"/>
      <c r="FDI51" s="31"/>
      <c r="FDK51" s="31"/>
      <c r="FDM51" s="31"/>
      <c r="FDO51" s="31"/>
      <c r="FDQ51" s="31"/>
      <c r="FDS51" s="31"/>
      <c r="FDU51" s="31"/>
      <c r="FDW51" s="31"/>
      <c r="FDY51" s="31"/>
      <c r="FEA51" s="31"/>
      <c r="FEC51" s="31"/>
      <c r="FEE51" s="31"/>
      <c r="FEG51" s="31"/>
      <c r="FEI51" s="31"/>
      <c r="FEK51" s="31"/>
      <c r="FEM51" s="31"/>
      <c r="FEO51" s="31"/>
      <c r="FEQ51" s="31"/>
      <c r="FES51" s="31"/>
      <c r="FEU51" s="31"/>
      <c r="FEW51" s="31"/>
      <c r="FEY51" s="31"/>
      <c r="FFA51" s="31"/>
      <c r="FFC51" s="31"/>
      <c r="FFE51" s="31"/>
      <c r="FFG51" s="31"/>
      <c r="FFI51" s="31"/>
      <c r="FFK51" s="31"/>
      <c r="FFM51" s="31"/>
      <c r="FFO51" s="31"/>
      <c r="FFQ51" s="31"/>
      <c r="FFS51" s="31"/>
      <c r="FFU51" s="31"/>
      <c r="FFW51" s="31"/>
      <c r="FFY51" s="31"/>
      <c r="FGA51" s="31"/>
      <c r="FGC51" s="31"/>
      <c r="FGE51" s="31"/>
      <c r="FGG51" s="31"/>
      <c r="FGI51" s="31"/>
      <c r="FGK51" s="31"/>
      <c r="FGM51" s="31"/>
      <c r="FGO51" s="31"/>
      <c r="FGQ51" s="31"/>
      <c r="FGS51" s="31"/>
      <c r="FGU51" s="31"/>
      <c r="FGW51" s="31"/>
      <c r="FGY51" s="31"/>
      <c r="FHA51" s="31"/>
      <c r="FHC51" s="31"/>
      <c r="FHE51" s="31"/>
      <c r="FHG51" s="31"/>
      <c r="FHI51" s="31"/>
      <c r="FHK51" s="31"/>
      <c r="FHM51" s="31"/>
      <c r="FHO51" s="31"/>
      <c r="FHQ51" s="31"/>
      <c r="FHS51" s="31"/>
      <c r="FHU51" s="31"/>
      <c r="FHW51" s="31"/>
      <c r="FHY51" s="31"/>
      <c r="FIA51" s="31"/>
      <c r="FIC51" s="31"/>
      <c r="FIE51" s="31"/>
      <c r="FIG51" s="31"/>
      <c r="FII51" s="31"/>
      <c r="FIK51" s="31"/>
      <c r="FIM51" s="31"/>
      <c r="FIO51" s="31"/>
      <c r="FIQ51" s="31"/>
      <c r="FIS51" s="31"/>
      <c r="FIU51" s="31"/>
      <c r="FIW51" s="31"/>
      <c r="FIY51" s="31"/>
      <c r="FJA51" s="31"/>
      <c r="FJC51" s="31"/>
      <c r="FJE51" s="31"/>
      <c r="FJG51" s="31"/>
      <c r="FJI51" s="31"/>
      <c r="FJK51" s="31"/>
      <c r="FJM51" s="31"/>
      <c r="FJO51" s="31"/>
      <c r="FJQ51" s="31"/>
      <c r="FJS51" s="31"/>
      <c r="FJU51" s="31"/>
      <c r="FJW51" s="31"/>
      <c r="FJY51" s="31"/>
      <c r="FKA51" s="31"/>
      <c r="FKC51" s="31"/>
      <c r="FKE51" s="31"/>
      <c r="FKG51" s="31"/>
      <c r="FKI51" s="31"/>
      <c r="FKK51" s="31"/>
      <c r="FKM51" s="31"/>
      <c r="FKO51" s="31"/>
      <c r="FKQ51" s="31"/>
      <c r="FKS51" s="31"/>
      <c r="FKU51" s="31"/>
      <c r="FKW51" s="31"/>
      <c r="FKY51" s="31"/>
      <c r="FLA51" s="31"/>
      <c r="FLC51" s="31"/>
      <c r="FLE51" s="31"/>
      <c r="FLG51" s="31"/>
      <c r="FLI51" s="31"/>
      <c r="FLK51" s="31"/>
      <c r="FLM51" s="31"/>
      <c r="FLO51" s="31"/>
      <c r="FLQ51" s="31"/>
      <c r="FLS51" s="31"/>
      <c r="FLU51" s="31"/>
      <c r="FLW51" s="31"/>
      <c r="FLY51" s="31"/>
      <c r="FMA51" s="31"/>
      <c r="FMC51" s="31"/>
      <c r="FME51" s="31"/>
      <c r="FMG51" s="31"/>
      <c r="FMI51" s="31"/>
      <c r="FMK51" s="31"/>
      <c r="FMM51" s="31"/>
      <c r="FMO51" s="31"/>
      <c r="FMQ51" s="31"/>
      <c r="FMS51" s="31"/>
      <c r="FMU51" s="31"/>
      <c r="FMW51" s="31"/>
      <c r="FMY51" s="31"/>
      <c r="FNA51" s="31"/>
      <c r="FNC51" s="31"/>
      <c r="FNE51" s="31"/>
      <c r="FNG51" s="31"/>
      <c r="FNI51" s="31"/>
      <c r="FNK51" s="31"/>
      <c r="FNM51" s="31"/>
      <c r="FNO51" s="31"/>
      <c r="FNQ51" s="31"/>
      <c r="FNS51" s="31"/>
      <c r="FNU51" s="31"/>
      <c r="FNW51" s="31"/>
      <c r="FNY51" s="31"/>
      <c r="FOA51" s="31"/>
      <c r="FOC51" s="31"/>
      <c r="FOE51" s="31"/>
      <c r="FOG51" s="31"/>
      <c r="FOI51" s="31"/>
      <c r="FOK51" s="31"/>
      <c r="FOM51" s="31"/>
      <c r="FOO51" s="31"/>
      <c r="FOQ51" s="31"/>
      <c r="FOS51" s="31"/>
      <c r="FOU51" s="31"/>
      <c r="FOW51" s="31"/>
      <c r="FOY51" s="31"/>
      <c r="FPA51" s="31"/>
      <c r="FPC51" s="31"/>
      <c r="FPE51" s="31"/>
      <c r="FPG51" s="31"/>
      <c r="FPI51" s="31"/>
      <c r="FPK51" s="31"/>
      <c r="FPM51" s="31"/>
      <c r="FPO51" s="31"/>
      <c r="FPQ51" s="31"/>
      <c r="FPS51" s="31"/>
      <c r="FPU51" s="31"/>
      <c r="FPW51" s="31"/>
      <c r="FPY51" s="31"/>
      <c r="FQA51" s="31"/>
      <c r="FQC51" s="31"/>
      <c r="FQE51" s="31"/>
      <c r="FQG51" s="31"/>
      <c r="FQI51" s="31"/>
      <c r="FQK51" s="31"/>
      <c r="FQM51" s="31"/>
      <c r="FQO51" s="31"/>
      <c r="FQQ51" s="31"/>
      <c r="FQS51" s="31"/>
      <c r="FQU51" s="31"/>
      <c r="FQW51" s="31"/>
      <c r="FQY51" s="31"/>
      <c r="FRA51" s="31"/>
      <c r="FRC51" s="31"/>
      <c r="FRE51" s="31"/>
      <c r="FRG51" s="31"/>
      <c r="FRI51" s="31"/>
      <c r="FRK51" s="31"/>
      <c r="FRM51" s="31"/>
      <c r="FRO51" s="31"/>
      <c r="FRQ51" s="31"/>
      <c r="FRS51" s="31"/>
      <c r="FRU51" s="31"/>
      <c r="FRW51" s="31"/>
      <c r="FRY51" s="31"/>
      <c r="FSA51" s="31"/>
      <c r="FSC51" s="31"/>
      <c r="FSE51" s="31"/>
      <c r="FSG51" s="31"/>
      <c r="FSI51" s="31"/>
      <c r="FSK51" s="31"/>
      <c r="FSM51" s="31"/>
      <c r="FSO51" s="31"/>
      <c r="FSQ51" s="31"/>
      <c r="FSS51" s="31"/>
      <c r="FSU51" s="31"/>
      <c r="FSW51" s="31"/>
      <c r="FSY51" s="31"/>
      <c r="FTA51" s="31"/>
      <c r="FTC51" s="31"/>
      <c r="FTE51" s="31"/>
      <c r="FTG51" s="31"/>
      <c r="FTI51" s="31"/>
      <c r="FTK51" s="31"/>
      <c r="FTM51" s="31"/>
      <c r="FTO51" s="31"/>
      <c r="FTQ51" s="31"/>
      <c r="FTS51" s="31"/>
      <c r="FTU51" s="31"/>
      <c r="FTW51" s="31"/>
      <c r="FTY51" s="31"/>
      <c r="FUA51" s="31"/>
      <c r="FUC51" s="31"/>
      <c r="FUE51" s="31"/>
      <c r="FUG51" s="31"/>
      <c r="FUI51" s="31"/>
      <c r="FUK51" s="31"/>
      <c r="FUM51" s="31"/>
      <c r="FUO51" s="31"/>
      <c r="FUQ51" s="31"/>
      <c r="FUS51" s="31"/>
      <c r="FUU51" s="31"/>
      <c r="FUW51" s="31"/>
      <c r="FUY51" s="31"/>
      <c r="FVA51" s="31"/>
      <c r="FVC51" s="31"/>
      <c r="FVE51" s="31"/>
      <c r="FVG51" s="31"/>
      <c r="FVI51" s="31"/>
      <c r="FVK51" s="31"/>
      <c r="FVM51" s="31"/>
      <c r="FVO51" s="31"/>
      <c r="FVQ51" s="31"/>
      <c r="FVS51" s="31"/>
      <c r="FVU51" s="31"/>
      <c r="FVW51" s="31"/>
      <c r="FVY51" s="31"/>
      <c r="FWA51" s="31"/>
      <c r="FWC51" s="31"/>
      <c r="FWE51" s="31"/>
      <c r="FWG51" s="31"/>
      <c r="FWI51" s="31"/>
      <c r="FWK51" s="31"/>
      <c r="FWM51" s="31"/>
      <c r="FWO51" s="31"/>
      <c r="FWQ51" s="31"/>
      <c r="FWS51" s="31"/>
      <c r="FWU51" s="31"/>
      <c r="FWW51" s="31"/>
      <c r="FWY51" s="31"/>
      <c r="FXA51" s="31"/>
      <c r="FXC51" s="31"/>
      <c r="FXE51" s="31"/>
      <c r="FXG51" s="31"/>
      <c r="FXI51" s="31"/>
      <c r="FXK51" s="31"/>
      <c r="FXM51" s="31"/>
      <c r="FXO51" s="31"/>
      <c r="FXQ51" s="31"/>
      <c r="FXS51" s="31"/>
      <c r="FXU51" s="31"/>
      <c r="FXW51" s="31"/>
      <c r="FXY51" s="31"/>
      <c r="FYA51" s="31"/>
      <c r="FYC51" s="31"/>
      <c r="FYE51" s="31"/>
      <c r="FYG51" s="31"/>
      <c r="FYI51" s="31"/>
      <c r="FYK51" s="31"/>
      <c r="FYM51" s="31"/>
      <c r="FYO51" s="31"/>
      <c r="FYQ51" s="31"/>
      <c r="FYS51" s="31"/>
      <c r="FYU51" s="31"/>
      <c r="FYW51" s="31"/>
      <c r="FYY51" s="31"/>
      <c r="FZA51" s="31"/>
      <c r="FZC51" s="31"/>
      <c r="FZE51" s="31"/>
      <c r="FZG51" s="31"/>
      <c r="FZI51" s="31"/>
      <c r="FZK51" s="31"/>
      <c r="FZM51" s="31"/>
      <c r="FZO51" s="31"/>
      <c r="FZQ51" s="31"/>
      <c r="FZS51" s="31"/>
      <c r="FZU51" s="31"/>
      <c r="FZW51" s="31"/>
      <c r="FZY51" s="31"/>
      <c r="GAA51" s="31"/>
      <c r="GAC51" s="31"/>
      <c r="GAE51" s="31"/>
      <c r="GAG51" s="31"/>
      <c r="GAI51" s="31"/>
      <c r="GAK51" s="31"/>
      <c r="GAM51" s="31"/>
      <c r="GAO51" s="31"/>
      <c r="GAQ51" s="31"/>
      <c r="GAS51" s="31"/>
      <c r="GAU51" s="31"/>
      <c r="GAW51" s="31"/>
      <c r="GAY51" s="31"/>
      <c r="GBA51" s="31"/>
      <c r="GBC51" s="31"/>
      <c r="GBE51" s="31"/>
      <c r="GBG51" s="31"/>
      <c r="GBI51" s="31"/>
      <c r="GBK51" s="31"/>
      <c r="GBM51" s="31"/>
      <c r="GBO51" s="31"/>
      <c r="GBQ51" s="31"/>
      <c r="GBS51" s="31"/>
      <c r="GBU51" s="31"/>
      <c r="GBW51" s="31"/>
      <c r="GBY51" s="31"/>
      <c r="GCA51" s="31"/>
      <c r="GCC51" s="31"/>
      <c r="GCE51" s="31"/>
      <c r="GCG51" s="31"/>
      <c r="GCI51" s="31"/>
      <c r="GCK51" s="31"/>
      <c r="GCM51" s="31"/>
      <c r="GCO51" s="31"/>
      <c r="GCQ51" s="31"/>
      <c r="GCS51" s="31"/>
      <c r="GCU51" s="31"/>
      <c r="GCW51" s="31"/>
      <c r="GCY51" s="31"/>
      <c r="GDA51" s="31"/>
      <c r="GDC51" s="31"/>
      <c r="GDE51" s="31"/>
      <c r="GDG51" s="31"/>
      <c r="GDI51" s="31"/>
      <c r="GDK51" s="31"/>
      <c r="GDM51" s="31"/>
      <c r="GDO51" s="31"/>
      <c r="GDQ51" s="31"/>
      <c r="GDS51" s="31"/>
      <c r="GDU51" s="31"/>
      <c r="GDW51" s="31"/>
      <c r="GDY51" s="31"/>
      <c r="GEA51" s="31"/>
      <c r="GEC51" s="31"/>
      <c r="GEE51" s="31"/>
      <c r="GEG51" s="31"/>
      <c r="GEI51" s="31"/>
      <c r="GEK51" s="31"/>
      <c r="GEM51" s="31"/>
      <c r="GEO51" s="31"/>
      <c r="GEQ51" s="31"/>
      <c r="GES51" s="31"/>
      <c r="GEU51" s="31"/>
      <c r="GEW51" s="31"/>
      <c r="GEY51" s="31"/>
      <c r="GFA51" s="31"/>
      <c r="GFC51" s="31"/>
      <c r="GFE51" s="31"/>
      <c r="GFG51" s="31"/>
      <c r="GFI51" s="31"/>
      <c r="GFK51" s="31"/>
      <c r="GFM51" s="31"/>
      <c r="GFO51" s="31"/>
      <c r="GFQ51" s="31"/>
      <c r="GFS51" s="31"/>
      <c r="GFU51" s="31"/>
      <c r="GFW51" s="31"/>
      <c r="GFY51" s="31"/>
      <c r="GGA51" s="31"/>
      <c r="GGC51" s="31"/>
      <c r="GGE51" s="31"/>
      <c r="GGG51" s="31"/>
      <c r="GGI51" s="31"/>
      <c r="GGK51" s="31"/>
      <c r="GGM51" s="31"/>
      <c r="GGO51" s="31"/>
      <c r="GGQ51" s="31"/>
      <c r="GGS51" s="31"/>
      <c r="GGU51" s="31"/>
      <c r="GGW51" s="31"/>
      <c r="GGY51" s="31"/>
      <c r="GHA51" s="31"/>
      <c r="GHC51" s="31"/>
      <c r="GHE51" s="31"/>
      <c r="GHG51" s="31"/>
      <c r="GHI51" s="31"/>
      <c r="GHK51" s="31"/>
      <c r="GHM51" s="31"/>
      <c r="GHO51" s="31"/>
      <c r="GHQ51" s="31"/>
      <c r="GHS51" s="31"/>
      <c r="GHU51" s="31"/>
      <c r="GHW51" s="31"/>
      <c r="GHY51" s="31"/>
      <c r="GIA51" s="31"/>
      <c r="GIC51" s="31"/>
      <c r="GIE51" s="31"/>
      <c r="GIG51" s="31"/>
      <c r="GII51" s="31"/>
      <c r="GIK51" s="31"/>
      <c r="GIM51" s="31"/>
      <c r="GIO51" s="31"/>
      <c r="GIQ51" s="31"/>
      <c r="GIS51" s="31"/>
      <c r="GIU51" s="31"/>
      <c r="GIW51" s="31"/>
      <c r="GIY51" s="31"/>
      <c r="GJA51" s="31"/>
      <c r="GJC51" s="31"/>
      <c r="GJE51" s="31"/>
      <c r="GJG51" s="31"/>
      <c r="GJI51" s="31"/>
      <c r="GJK51" s="31"/>
      <c r="GJM51" s="31"/>
      <c r="GJO51" s="31"/>
      <c r="GJQ51" s="31"/>
      <c r="GJS51" s="31"/>
      <c r="GJU51" s="31"/>
      <c r="GJW51" s="31"/>
      <c r="GJY51" s="31"/>
      <c r="GKA51" s="31"/>
      <c r="GKC51" s="31"/>
      <c r="GKE51" s="31"/>
      <c r="GKG51" s="31"/>
      <c r="GKI51" s="31"/>
      <c r="GKK51" s="31"/>
      <c r="GKM51" s="31"/>
      <c r="GKO51" s="31"/>
      <c r="GKQ51" s="31"/>
      <c r="GKS51" s="31"/>
      <c r="GKU51" s="31"/>
      <c r="GKW51" s="31"/>
      <c r="GKY51" s="31"/>
      <c r="GLA51" s="31"/>
      <c r="GLC51" s="31"/>
      <c r="GLE51" s="31"/>
      <c r="GLG51" s="31"/>
      <c r="GLI51" s="31"/>
      <c r="GLK51" s="31"/>
      <c r="GLM51" s="31"/>
      <c r="GLO51" s="31"/>
      <c r="GLQ51" s="31"/>
      <c r="GLS51" s="31"/>
      <c r="GLU51" s="31"/>
      <c r="GLW51" s="31"/>
      <c r="GLY51" s="31"/>
      <c r="GMA51" s="31"/>
      <c r="GMC51" s="31"/>
      <c r="GME51" s="31"/>
      <c r="GMG51" s="31"/>
      <c r="GMI51" s="31"/>
      <c r="GMK51" s="31"/>
      <c r="GMM51" s="31"/>
      <c r="GMO51" s="31"/>
      <c r="GMQ51" s="31"/>
      <c r="GMS51" s="31"/>
      <c r="GMU51" s="31"/>
      <c r="GMW51" s="31"/>
      <c r="GMY51" s="31"/>
      <c r="GNA51" s="31"/>
      <c r="GNC51" s="31"/>
      <c r="GNE51" s="31"/>
      <c r="GNG51" s="31"/>
      <c r="GNI51" s="31"/>
      <c r="GNK51" s="31"/>
      <c r="GNM51" s="31"/>
      <c r="GNO51" s="31"/>
      <c r="GNQ51" s="31"/>
      <c r="GNS51" s="31"/>
      <c r="GNU51" s="31"/>
      <c r="GNW51" s="31"/>
      <c r="GNY51" s="31"/>
      <c r="GOA51" s="31"/>
      <c r="GOC51" s="31"/>
      <c r="GOE51" s="31"/>
      <c r="GOG51" s="31"/>
      <c r="GOI51" s="31"/>
      <c r="GOK51" s="31"/>
      <c r="GOM51" s="31"/>
      <c r="GOO51" s="31"/>
      <c r="GOQ51" s="31"/>
      <c r="GOS51" s="31"/>
      <c r="GOU51" s="31"/>
      <c r="GOW51" s="31"/>
      <c r="GOY51" s="31"/>
      <c r="GPA51" s="31"/>
      <c r="GPC51" s="31"/>
      <c r="GPE51" s="31"/>
      <c r="GPG51" s="31"/>
      <c r="GPI51" s="31"/>
      <c r="GPK51" s="31"/>
      <c r="GPM51" s="31"/>
      <c r="GPO51" s="31"/>
      <c r="GPQ51" s="31"/>
      <c r="GPS51" s="31"/>
      <c r="GPU51" s="31"/>
      <c r="GPW51" s="31"/>
      <c r="GPY51" s="31"/>
      <c r="GQA51" s="31"/>
      <c r="GQC51" s="31"/>
      <c r="GQE51" s="31"/>
      <c r="GQG51" s="31"/>
      <c r="GQI51" s="31"/>
      <c r="GQK51" s="31"/>
      <c r="GQM51" s="31"/>
      <c r="GQO51" s="31"/>
      <c r="GQQ51" s="31"/>
      <c r="GQS51" s="31"/>
      <c r="GQU51" s="31"/>
      <c r="GQW51" s="31"/>
      <c r="GQY51" s="31"/>
      <c r="GRA51" s="31"/>
      <c r="GRC51" s="31"/>
      <c r="GRE51" s="31"/>
      <c r="GRG51" s="31"/>
      <c r="GRI51" s="31"/>
      <c r="GRK51" s="31"/>
      <c r="GRM51" s="31"/>
      <c r="GRO51" s="31"/>
      <c r="GRQ51" s="31"/>
      <c r="GRS51" s="31"/>
      <c r="GRU51" s="31"/>
      <c r="GRW51" s="31"/>
      <c r="GRY51" s="31"/>
      <c r="GSA51" s="31"/>
      <c r="GSC51" s="31"/>
      <c r="GSE51" s="31"/>
      <c r="GSG51" s="31"/>
      <c r="GSI51" s="31"/>
      <c r="GSK51" s="31"/>
      <c r="GSM51" s="31"/>
      <c r="GSO51" s="31"/>
      <c r="GSQ51" s="31"/>
      <c r="GSS51" s="31"/>
      <c r="GSU51" s="31"/>
      <c r="GSW51" s="31"/>
      <c r="GSY51" s="31"/>
      <c r="GTA51" s="31"/>
      <c r="GTC51" s="31"/>
      <c r="GTE51" s="31"/>
      <c r="GTG51" s="31"/>
      <c r="GTI51" s="31"/>
      <c r="GTK51" s="31"/>
      <c r="GTM51" s="31"/>
      <c r="GTO51" s="31"/>
      <c r="GTQ51" s="31"/>
      <c r="GTS51" s="31"/>
      <c r="GTU51" s="31"/>
      <c r="GTW51" s="31"/>
      <c r="GTY51" s="31"/>
      <c r="GUA51" s="31"/>
      <c r="GUC51" s="31"/>
      <c r="GUE51" s="31"/>
      <c r="GUG51" s="31"/>
      <c r="GUI51" s="31"/>
      <c r="GUK51" s="31"/>
      <c r="GUM51" s="31"/>
      <c r="GUO51" s="31"/>
      <c r="GUQ51" s="31"/>
      <c r="GUS51" s="31"/>
      <c r="GUU51" s="31"/>
      <c r="GUW51" s="31"/>
      <c r="GUY51" s="31"/>
      <c r="GVA51" s="31"/>
      <c r="GVC51" s="31"/>
      <c r="GVE51" s="31"/>
      <c r="GVG51" s="31"/>
      <c r="GVI51" s="31"/>
      <c r="GVK51" s="31"/>
      <c r="GVM51" s="31"/>
      <c r="GVO51" s="31"/>
      <c r="GVQ51" s="31"/>
      <c r="GVS51" s="31"/>
      <c r="GVU51" s="31"/>
      <c r="GVW51" s="31"/>
      <c r="GVY51" s="31"/>
      <c r="GWA51" s="31"/>
      <c r="GWC51" s="31"/>
      <c r="GWE51" s="31"/>
      <c r="GWG51" s="31"/>
      <c r="GWI51" s="31"/>
      <c r="GWK51" s="31"/>
      <c r="GWM51" s="31"/>
      <c r="GWO51" s="31"/>
      <c r="GWQ51" s="31"/>
      <c r="GWS51" s="31"/>
      <c r="GWU51" s="31"/>
      <c r="GWW51" s="31"/>
      <c r="GWY51" s="31"/>
      <c r="GXA51" s="31"/>
      <c r="GXC51" s="31"/>
      <c r="GXE51" s="31"/>
      <c r="GXG51" s="31"/>
      <c r="GXI51" s="31"/>
      <c r="GXK51" s="31"/>
      <c r="GXM51" s="31"/>
      <c r="GXO51" s="31"/>
      <c r="GXQ51" s="31"/>
      <c r="GXS51" s="31"/>
      <c r="GXU51" s="31"/>
      <c r="GXW51" s="31"/>
      <c r="GXY51" s="31"/>
      <c r="GYA51" s="31"/>
      <c r="GYC51" s="31"/>
      <c r="GYE51" s="31"/>
      <c r="GYG51" s="31"/>
      <c r="GYI51" s="31"/>
      <c r="GYK51" s="31"/>
      <c r="GYM51" s="31"/>
      <c r="GYO51" s="31"/>
      <c r="GYQ51" s="31"/>
      <c r="GYS51" s="31"/>
      <c r="GYU51" s="31"/>
      <c r="GYW51" s="31"/>
      <c r="GYY51" s="31"/>
      <c r="GZA51" s="31"/>
      <c r="GZC51" s="31"/>
      <c r="GZE51" s="31"/>
      <c r="GZG51" s="31"/>
      <c r="GZI51" s="31"/>
      <c r="GZK51" s="31"/>
      <c r="GZM51" s="31"/>
      <c r="GZO51" s="31"/>
      <c r="GZQ51" s="31"/>
      <c r="GZS51" s="31"/>
      <c r="GZU51" s="31"/>
      <c r="GZW51" s="31"/>
      <c r="GZY51" s="31"/>
      <c r="HAA51" s="31"/>
      <c r="HAC51" s="31"/>
      <c r="HAE51" s="31"/>
      <c r="HAG51" s="31"/>
      <c r="HAI51" s="31"/>
      <c r="HAK51" s="31"/>
      <c r="HAM51" s="31"/>
      <c r="HAO51" s="31"/>
      <c r="HAQ51" s="31"/>
      <c r="HAS51" s="31"/>
      <c r="HAU51" s="31"/>
      <c r="HAW51" s="31"/>
      <c r="HAY51" s="31"/>
      <c r="HBA51" s="31"/>
      <c r="HBC51" s="31"/>
      <c r="HBE51" s="31"/>
      <c r="HBG51" s="31"/>
      <c r="HBI51" s="31"/>
      <c r="HBK51" s="31"/>
      <c r="HBM51" s="31"/>
      <c r="HBO51" s="31"/>
      <c r="HBQ51" s="31"/>
      <c r="HBS51" s="31"/>
      <c r="HBU51" s="31"/>
      <c r="HBW51" s="31"/>
      <c r="HBY51" s="31"/>
      <c r="HCA51" s="31"/>
      <c r="HCC51" s="31"/>
      <c r="HCE51" s="31"/>
      <c r="HCG51" s="31"/>
      <c r="HCI51" s="31"/>
      <c r="HCK51" s="31"/>
      <c r="HCM51" s="31"/>
      <c r="HCO51" s="31"/>
      <c r="HCQ51" s="31"/>
      <c r="HCS51" s="31"/>
      <c r="HCU51" s="31"/>
      <c r="HCW51" s="31"/>
      <c r="HCY51" s="31"/>
      <c r="HDA51" s="31"/>
      <c r="HDC51" s="31"/>
      <c r="HDE51" s="31"/>
      <c r="HDG51" s="31"/>
      <c r="HDI51" s="31"/>
      <c r="HDK51" s="31"/>
      <c r="HDM51" s="31"/>
      <c r="HDO51" s="31"/>
      <c r="HDQ51" s="31"/>
      <c r="HDS51" s="31"/>
      <c r="HDU51" s="31"/>
      <c r="HDW51" s="31"/>
      <c r="HDY51" s="31"/>
      <c r="HEA51" s="31"/>
      <c r="HEC51" s="31"/>
      <c r="HEE51" s="31"/>
      <c r="HEG51" s="31"/>
      <c r="HEI51" s="31"/>
      <c r="HEK51" s="31"/>
      <c r="HEM51" s="31"/>
      <c r="HEO51" s="31"/>
      <c r="HEQ51" s="31"/>
      <c r="HES51" s="31"/>
      <c r="HEU51" s="31"/>
      <c r="HEW51" s="31"/>
      <c r="HEY51" s="31"/>
      <c r="HFA51" s="31"/>
      <c r="HFC51" s="31"/>
      <c r="HFE51" s="31"/>
      <c r="HFG51" s="31"/>
      <c r="HFI51" s="31"/>
      <c r="HFK51" s="31"/>
      <c r="HFM51" s="31"/>
      <c r="HFO51" s="31"/>
      <c r="HFQ51" s="31"/>
      <c r="HFS51" s="31"/>
      <c r="HFU51" s="31"/>
      <c r="HFW51" s="31"/>
      <c r="HFY51" s="31"/>
      <c r="HGA51" s="31"/>
      <c r="HGC51" s="31"/>
      <c r="HGE51" s="31"/>
      <c r="HGG51" s="31"/>
      <c r="HGI51" s="31"/>
      <c r="HGK51" s="31"/>
      <c r="HGM51" s="31"/>
      <c r="HGO51" s="31"/>
      <c r="HGQ51" s="31"/>
      <c r="HGS51" s="31"/>
      <c r="HGU51" s="31"/>
      <c r="HGW51" s="31"/>
      <c r="HGY51" s="31"/>
      <c r="HHA51" s="31"/>
      <c r="HHC51" s="31"/>
      <c r="HHE51" s="31"/>
      <c r="HHG51" s="31"/>
      <c r="HHI51" s="31"/>
      <c r="HHK51" s="31"/>
      <c r="HHM51" s="31"/>
      <c r="HHO51" s="31"/>
      <c r="HHQ51" s="31"/>
      <c r="HHS51" s="31"/>
      <c r="HHU51" s="31"/>
      <c r="HHW51" s="31"/>
      <c r="HHY51" s="31"/>
      <c r="HIA51" s="31"/>
      <c r="HIC51" s="31"/>
      <c r="HIE51" s="31"/>
      <c r="HIG51" s="31"/>
      <c r="HII51" s="31"/>
      <c r="HIK51" s="31"/>
      <c r="HIM51" s="31"/>
      <c r="HIO51" s="31"/>
      <c r="HIQ51" s="31"/>
      <c r="HIS51" s="31"/>
      <c r="HIU51" s="31"/>
      <c r="HIW51" s="31"/>
      <c r="HIY51" s="31"/>
      <c r="HJA51" s="31"/>
      <c r="HJC51" s="31"/>
      <c r="HJE51" s="31"/>
      <c r="HJG51" s="31"/>
      <c r="HJI51" s="31"/>
      <c r="HJK51" s="31"/>
      <c r="HJM51" s="31"/>
      <c r="HJO51" s="31"/>
      <c r="HJQ51" s="31"/>
      <c r="HJS51" s="31"/>
      <c r="HJU51" s="31"/>
      <c r="HJW51" s="31"/>
      <c r="HJY51" s="31"/>
      <c r="HKA51" s="31"/>
      <c r="HKC51" s="31"/>
      <c r="HKE51" s="31"/>
      <c r="HKG51" s="31"/>
      <c r="HKI51" s="31"/>
      <c r="HKK51" s="31"/>
      <c r="HKM51" s="31"/>
      <c r="HKO51" s="31"/>
      <c r="HKQ51" s="31"/>
      <c r="HKS51" s="31"/>
      <c r="HKU51" s="31"/>
      <c r="HKW51" s="31"/>
      <c r="HKY51" s="31"/>
      <c r="HLA51" s="31"/>
      <c r="HLC51" s="31"/>
      <c r="HLE51" s="31"/>
      <c r="HLG51" s="31"/>
      <c r="HLI51" s="31"/>
      <c r="HLK51" s="31"/>
      <c r="HLM51" s="31"/>
      <c r="HLO51" s="31"/>
      <c r="HLQ51" s="31"/>
      <c r="HLS51" s="31"/>
      <c r="HLU51" s="31"/>
      <c r="HLW51" s="31"/>
      <c r="HLY51" s="31"/>
      <c r="HMA51" s="31"/>
      <c r="HMC51" s="31"/>
      <c r="HME51" s="31"/>
      <c r="HMG51" s="31"/>
      <c r="HMI51" s="31"/>
      <c r="HMK51" s="31"/>
      <c r="HMM51" s="31"/>
      <c r="HMO51" s="31"/>
      <c r="HMQ51" s="31"/>
      <c r="HMS51" s="31"/>
      <c r="HMU51" s="31"/>
      <c r="HMW51" s="31"/>
      <c r="HMY51" s="31"/>
      <c r="HNA51" s="31"/>
      <c r="HNC51" s="31"/>
      <c r="HNE51" s="31"/>
      <c r="HNG51" s="31"/>
      <c r="HNI51" s="31"/>
      <c r="HNK51" s="31"/>
      <c r="HNM51" s="31"/>
      <c r="HNO51" s="31"/>
      <c r="HNQ51" s="31"/>
      <c r="HNS51" s="31"/>
      <c r="HNU51" s="31"/>
      <c r="HNW51" s="31"/>
      <c r="HNY51" s="31"/>
      <c r="HOA51" s="31"/>
      <c r="HOC51" s="31"/>
      <c r="HOE51" s="31"/>
      <c r="HOG51" s="31"/>
      <c r="HOI51" s="31"/>
      <c r="HOK51" s="31"/>
      <c r="HOM51" s="31"/>
      <c r="HOO51" s="31"/>
      <c r="HOQ51" s="31"/>
      <c r="HOS51" s="31"/>
      <c r="HOU51" s="31"/>
      <c r="HOW51" s="31"/>
      <c r="HOY51" s="31"/>
      <c r="HPA51" s="31"/>
      <c r="HPC51" s="31"/>
      <c r="HPE51" s="31"/>
      <c r="HPG51" s="31"/>
      <c r="HPI51" s="31"/>
      <c r="HPK51" s="31"/>
      <c r="HPM51" s="31"/>
      <c r="HPO51" s="31"/>
      <c r="HPQ51" s="31"/>
      <c r="HPS51" s="31"/>
      <c r="HPU51" s="31"/>
      <c r="HPW51" s="31"/>
      <c r="HPY51" s="31"/>
      <c r="HQA51" s="31"/>
      <c r="HQC51" s="31"/>
      <c r="HQE51" s="31"/>
      <c r="HQG51" s="31"/>
      <c r="HQI51" s="31"/>
      <c r="HQK51" s="31"/>
      <c r="HQM51" s="31"/>
      <c r="HQO51" s="31"/>
      <c r="HQQ51" s="31"/>
      <c r="HQS51" s="31"/>
      <c r="HQU51" s="31"/>
      <c r="HQW51" s="31"/>
      <c r="HQY51" s="31"/>
      <c r="HRA51" s="31"/>
      <c r="HRC51" s="31"/>
      <c r="HRE51" s="31"/>
      <c r="HRG51" s="31"/>
      <c r="HRI51" s="31"/>
      <c r="HRK51" s="31"/>
      <c r="HRM51" s="31"/>
      <c r="HRO51" s="31"/>
      <c r="HRQ51" s="31"/>
      <c r="HRS51" s="31"/>
      <c r="HRU51" s="31"/>
      <c r="HRW51" s="31"/>
      <c r="HRY51" s="31"/>
      <c r="HSA51" s="31"/>
      <c r="HSC51" s="31"/>
      <c r="HSE51" s="31"/>
      <c r="HSG51" s="31"/>
      <c r="HSI51" s="31"/>
      <c r="HSK51" s="31"/>
      <c r="HSM51" s="31"/>
      <c r="HSO51" s="31"/>
      <c r="HSQ51" s="31"/>
      <c r="HSS51" s="31"/>
      <c r="HSU51" s="31"/>
      <c r="HSW51" s="31"/>
      <c r="HSY51" s="31"/>
      <c r="HTA51" s="31"/>
      <c r="HTC51" s="31"/>
      <c r="HTE51" s="31"/>
      <c r="HTG51" s="31"/>
      <c r="HTI51" s="31"/>
      <c r="HTK51" s="31"/>
      <c r="HTM51" s="31"/>
      <c r="HTO51" s="31"/>
      <c r="HTQ51" s="31"/>
      <c r="HTS51" s="31"/>
      <c r="HTU51" s="31"/>
      <c r="HTW51" s="31"/>
      <c r="HTY51" s="31"/>
      <c r="HUA51" s="31"/>
      <c r="HUC51" s="31"/>
      <c r="HUE51" s="31"/>
      <c r="HUG51" s="31"/>
      <c r="HUI51" s="31"/>
      <c r="HUK51" s="31"/>
      <c r="HUM51" s="31"/>
      <c r="HUO51" s="31"/>
      <c r="HUQ51" s="31"/>
      <c r="HUS51" s="31"/>
      <c r="HUU51" s="31"/>
      <c r="HUW51" s="31"/>
      <c r="HUY51" s="31"/>
      <c r="HVA51" s="31"/>
      <c r="HVC51" s="31"/>
      <c r="HVE51" s="31"/>
      <c r="HVG51" s="31"/>
      <c r="HVI51" s="31"/>
      <c r="HVK51" s="31"/>
      <c r="HVM51" s="31"/>
      <c r="HVO51" s="31"/>
      <c r="HVQ51" s="31"/>
      <c r="HVS51" s="31"/>
      <c r="HVU51" s="31"/>
      <c r="HVW51" s="31"/>
      <c r="HVY51" s="31"/>
      <c r="HWA51" s="31"/>
      <c r="HWC51" s="31"/>
      <c r="HWE51" s="31"/>
      <c r="HWG51" s="31"/>
      <c r="HWI51" s="31"/>
      <c r="HWK51" s="31"/>
      <c r="HWM51" s="31"/>
      <c r="HWO51" s="31"/>
      <c r="HWQ51" s="31"/>
      <c r="HWS51" s="31"/>
      <c r="HWU51" s="31"/>
      <c r="HWW51" s="31"/>
      <c r="HWY51" s="31"/>
      <c r="HXA51" s="31"/>
      <c r="HXC51" s="31"/>
      <c r="HXE51" s="31"/>
      <c r="HXG51" s="31"/>
      <c r="HXI51" s="31"/>
      <c r="HXK51" s="31"/>
      <c r="HXM51" s="31"/>
      <c r="HXO51" s="31"/>
      <c r="HXQ51" s="31"/>
      <c r="HXS51" s="31"/>
      <c r="HXU51" s="31"/>
      <c r="HXW51" s="31"/>
      <c r="HXY51" s="31"/>
      <c r="HYA51" s="31"/>
      <c r="HYC51" s="31"/>
      <c r="HYE51" s="31"/>
      <c r="HYG51" s="31"/>
      <c r="HYI51" s="31"/>
      <c r="HYK51" s="31"/>
      <c r="HYM51" s="31"/>
      <c r="HYO51" s="31"/>
      <c r="HYQ51" s="31"/>
      <c r="HYS51" s="31"/>
      <c r="HYU51" s="31"/>
      <c r="HYW51" s="31"/>
      <c r="HYY51" s="31"/>
      <c r="HZA51" s="31"/>
      <c r="HZC51" s="31"/>
      <c r="HZE51" s="31"/>
      <c r="HZG51" s="31"/>
      <c r="HZI51" s="31"/>
      <c r="HZK51" s="31"/>
      <c r="HZM51" s="31"/>
      <c r="HZO51" s="31"/>
      <c r="HZQ51" s="31"/>
      <c r="HZS51" s="31"/>
      <c r="HZU51" s="31"/>
      <c r="HZW51" s="31"/>
      <c r="HZY51" s="31"/>
      <c r="IAA51" s="31"/>
      <c r="IAC51" s="31"/>
      <c r="IAE51" s="31"/>
      <c r="IAG51" s="31"/>
      <c r="IAI51" s="31"/>
      <c r="IAK51" s="31"/>
      <c r="IAM51" s="31"/>
      <c r="IAO51" s="31"/>
      <c r="IAQ51" s="31"/>
      <c r="IAS51" s="31"/>
      <c r="IAU51" s="31"/>
      <c r="IAW51" s="31"/>
      <c r="IAY51" s="31"/>
      <c r="IBA51" s="31"/>
      <c r="IBC51" s="31"/>
      <c r="IBE51" s="31"/>
      <c r="IBG51" s="31"/>
      <c r="IBI51" s="31"/>
      <c r="IBK51" s="31"/>
      <c r="IBM51" s="31"/>
      <c r="IBO51" s="31"/>
      <c r="IBQ51" s="31"/>
      <c r="IBS51" s="31"/>
      <c r="IBU51" s="31"/>
      <c r="IBW51" s="31"/>
      <c r="IBY51" s="31"/>
      <c r="ICA51" s="31"/>
      <c r="ICC51" s="31"/>
      <c r="ICE51" s="31"/>
      <c r="ICG51" s="31"/>
      <c r="ICI51" s="31"/>
      <c r="ICK51" s="31"/>
      <c r="ICM51" s="31"/>
      <c r="ICO51" s="31"/>
      <c r="ICQ51" s="31"/>
      <c r="ICS51" s="31"/>
      <c r="ICU51" s="31"/>
      <c r="ICW51" s="31"/>
      <c r="ICY51" s="31"/>
      <c r="IDA51" s="31"/>
      <c r="IDC51" s="31"/>
      <c r="IDE51" s="31"/>
      <c r="IDG51" s="31"/>
      <c r="IDI51" s="31"/>
      <c r="IDK51" s="31"/>
      <c r="IDM51" s="31"/>
      <c r="IDO51" s="31"/>
      <c r="IDQ51" s="31"/>
      <c r="IDS51" s="31"/>
      <c r="IDU51" s="31"/>
      <c r="IDW51" s="31"/>
      <c r="IDY51" s="31"/>
      <c r="IEA51" s="31"/>
      <c r="IEC51" s="31"/>
      <c r="IEE51" s="31"/>
      <c r="IEG51" s="31"/>
      <c r="IEI51" s="31"/>
      <c r="IEK51" s="31"/>
      <c r="IEM51" s="31"/>
      <c r="IEO51" s="31"/>
      <c r="IEQ51" s="31"/>
      <c r="IES51" s="31"/>
      <c r="IEU51" s="31"/>
      <c r="IEW51" s="31"/>
      <c r="IEY51" s="31"/>
      <c r="IFA51" s="31"/>
      <c r="IFC51" s="31"/>
      <c r="IFE51" s="31"/>
      <c r="IFG51" s="31"/>
      <c r="IFI51" s="31"/>
      <c r="IFK51" s="31"/>
      <c r="IFM51" s="31"/>
      <c r="IFO51" s="31"/>
      <c r="IFQ51" s="31"/>
      <c r="IFS51" s="31"/>
      <c r="IFU51" s="31"/>
      <c r="IFW51" s="31"/>
      <c r="IFY51" s="31"/>
      <c r="IGA51" s="31"/>
      <c r="IGC51" s="31"/>
      <c r="IGE51" s="31"/>
      <c r="IGG51" s="31"/>
      <c r="IGI51" s="31"/>
      <c r="IGK51" s="31"/>
      <c r="IGM51" s="31"/>
      <c r="IGO51" s="31"/>
      <c r="IGQ51" s="31"/>
      <c r="IGS51" s="31"/>
      <c r="IGU51" s="31"/>
      <c r="IGW51" s="31"/>
      <c r="IGY51" s="31"/>
      <c r="IHA51" s="31"/>
      <c r="IHC51" s="31"/>
      <c r="IHE51" s="31"/>
      <c r="IHG51" s="31"/>
      <c r="IHI51" s="31"/>
      <c r="IHK51" s="31"/>
      <c r="IHM51" s="31"/>
      <c r="IHO51" s="31"/>
      <c r="IHQ51" s="31"/>
      <c r="IHS51" s="31"/>
      <c r="IHU51" s="31"/>
      <c r="IHW51" s="31"/>
      <c r="IHY51" s="31"/>
      <c r="IIA51" s="31"/>
      <c r="IIC51" s="31"/>
      <c r="IIE51" s="31"/>
      <c r="IIG51" s="31"/>
      <c r="III51" s="31"/>
      <c r="IIK51" s="31"/>
      <c r="IIM51" s="31"/>
      <c r="IIO51" s="31"/>
      <c r="IIQ51" s="31"/>
      <c r="IIS51" s="31"/>
      <c r="IIU51" s="31"/>
      <c r="IIW51" s="31"/>
      <c r="IIY51" s="31"/>
      <c r="IJA51" s="31"/>
      <c r="IJC51" s="31"/>
      <c r="IJE51" s="31"/>
      <c r="IJG51" s="31"/>
      <c r="IJI51" s="31"/>
      <c r="IJK51" s="31"/>
      <c r="IJM51" s="31"/>
      <c r="IJO51" s="31"/>
      <c r="IJQ51" s="31"/>
      <c r="IJS51" s="31"/>
      <c r="IJU51" s="31"/>
      <c r="IJW51" s="31"/>
      <c r="IJY51" s="31"/>
      <c r="IKA51" s="31"/>
      <c r="IKC51" s="31"/>
      <c r="IKE51" s="31"/>
      <c r="IKG51" s="31"/>
      <c r="IKI51" s="31"/>
      <c r="IKK51" s="31"/>
      <c r="IKM51" s="31"/>
      <c r="IKO51" s="31"/>
      <c r="IKQ51" s="31"/>
      <c r="IKS51" s="31"/>
      <c r="IKU51" s="31"/>
      <c r="IKW51" s="31"/>
      <c r="IKY51" s="31"/>
      <c r="ILA51" s="31"/>
      <c r="ILC51" s="31"/>
      <c r="ILE51" s="31"/>
      <c r="ILG51" s="31"/>
      <c r="ILI51" s="31"/>
      <c r="ILK51" s="31"/>
      <c r="ILM51" s="31"/>
      <c r="ILO51" s="31"/>
      <c r="ILQ51" s="31"/>
      <c r="ILS51" s="31"/>
      <c r="ILU51" s="31"/>
      <c r="ILW51" s="31"/>
      <c r="ILY51" s="31"/>
      <c r="IMA51" s="31"/>
      <c r="IMC51" s="31"/>
      <c r="IME51" s="31"/>
      <c r="IMG51" s="31"/>
      <c r="IMI51" s="31"/>
      <c r="IMK51" s="31"/>
      <c r="IMM51" s="31"/>
      <c r="IMO51" s="31"/>
      <c r="IMQ51" s="31"/>
      <c r="IMS51" s="31"/>
      <c r="IMU51" s="31"/>
      <c r="IMW51" s="31"/>
      <c r="IMY51" s="31"/>
      <c r="INA51" s="31"/>
      <c r="INC51" s="31"/>
      <c r="INE51" s="31"/>
      <c r="ING51" s="31"/>
      <c r="INI51" s="31"/>
      <c r="INK51" s="31"/>
      <c r="INM51" s="31"/>
      <c r="INO51" s="31"/>
      <c r="INQ51" s="31"/>
      <c r="INS51" s="31"/>
      <c r="INU51" s="31"/>
      <c r="INW51" s="31"/>
      <c r="INY51" s="31"/>
      <c r="IOA51" s="31"/>
      <c r="IOC51" s="31"/>
      <c r="IOE51" s="31"/>
      <c r="IOG51" s="31"/>
      <c r="IOI51" s="31"/>
      <c r="IOK51" s="31"/>
      <c r="IOM51" s="31"/>
      <c r="IOO51" s="31"/>
      <c r="IOQ51" s="31"/>
      <c r="IOS51" s="31"/>
      <c r="IOU51" s="31"/>
      <c r="IOW51" s="31"/>
      <c r="IOY51" s="31"/>
      <c r="IPA51" s="31"/>
      <c r="IPC51" s="31"/>
      <c r="IPE51" s="31"/>
      <c r="IPG51" s="31"/>
      <c r="IPI51" s="31"/>
      <c r="IPK51" s="31"/>
      <c r="IPM51" s="31"/>
      <c r="IPO51" s="31"/>
      <c r="IPQ51" s="31"/>
      <c r="IPS51" s="31"/>
      <c r="IPU51" s="31"/>
      <c r="IPW51" s="31"/>
      <c r="IPY51" s="31"/>
      <c r="IQA51" s="31"/>
      <c r="IQC51" s="31"/>
      <c r="IQE51" s="31"/>
      <c r="IQG51" s="31"/>
      <c r="IQI51" s="31"/>
      <c r="IQK51" s="31"/>
      <c r="IQM51" s="31"/>
      <c r="IQO51" s="31"/>
      <c r="IQQ51" s="31"/>
      <c r="IQS51" s="31"/>
      <c r="IQU51" s="31"/>
      <c r="IQW51" s="31"/>
      <c r="IQY51" s="31"/>
      <c r="IRA51" s="31"/>
      <c r="IRC51" s="31"/>
      <c r="IRE51" s="31"/>
      <c r="IRG51" s="31"/>
      <c r="IRI51" s="31"/>
      <c r="IRK51" s="31"/>
      <c r="IRM51" s="31"/>
      <c r="IRO51" s="31"/>
      <c r="IRQ51" s="31"/>
      <c r="IRS51" s="31"/>
      <c r="IRU51" s="31"/>
      <c r="IRW51" s="31"/>
      <c r="IRY51" s="31"/>
      <c r="ISA51" s="31"/>
      <c r="ISC51" s="31"/>
      <c r="ISE51" s="31"/>
      <c r="ISG51" s="31"/>
      <c r="ISI51" s="31"/>
      <c r="ISK51" s="31"/>
      <c r="ISM51" s="31"/>
      <c r="ISO51" s="31"/>
      <c r="ISQ51" s="31"/>
      <c r="ISS51" s="31"/>
      <c r="ISU51" s="31"/>
      <c r="ISW51" s="31"/>
      <c r="ISY51" s="31"/>
      <c r="ITA51" s="31"/>
      <c r="ITC51" s="31"/>
      <c r="ITE51" s="31"/>
      <c r="ITG51" s="31"/>
      <c r="ITI51" s="31"/>
      <c r="ITK51" s="31"/>
      <c r="ITM51" s="31"/>
      <c r="ITO51" s="31"/>
      <c r="ITQ51" s="31"/>
      <c r="ITS51" s="31"/>
      <c r="ITU51" s="31"/>
      <c r="ITW51" s="31"/>
      <c r="ITY51" s="31"/>
      <c r="IUA51" s="31"/>
      <c r="IUC51" s="31"/>
      <c r="IUE51" s="31"/>
      <c r="IUG51" s="31"/>
      <c r="IUI51" s="31"/>
      <c r="IUK51" s="31"/>
      <c r="IUM51" s="31"/>
      <c r="IUO51" s="31"/>
      <c r="IUQ51" s="31"/>
      <c r="IUS51" s="31"/>
      <c r="IUU51" s="31"/>
      <c r="IUW51" s="31"/>
      <c r="IUY51" s="31"/>
      <c r="IVA51" s="31"/>
      <c r="IVC51" s="31"/>
      <c r="IVE51" s="31"/>
      <c r="IVG51" s="31"/>
      <c r="IVI51" s="31"/>
      <c r="IVK51" s="31"/>
      <c r="IVM51" s="31"/>
      <c r="IVO51" s="31"/>
      <c r="IVQ51" s="31"/>
      <c r="IVS51" s="31"/>
      <c r="IVU51" s="31"/>
      <c r="IVW51" s="31"/>
      <c r="IVY51" s="31"/>
      <c r="IWA51" s="31"/>
      <c r="IWC51" s="31"/>
      <c r="IWE51" s="31"/>
      <c r="IWG51" s="31"/>
      <c r="IWI51" s="31"/>
      <c r="IWK51" s="31"/>
      <c r="IWM51" s="31"/>
      <c r="IWO51" s="31"/>
      <c r="IWQ51" s="31"/>
      <c r="IWS51" s="31"/>
      <c r="IWU51" s="31"/>
      <c r="IWW51" s="31"/>
      <c r="IWY51" s="31"/>
      <c r="IXA51" s="31"/>
      <c r="IXC51" s="31"/>
      <c r="IXE51" s="31"/>
      <c r="IXG51" s="31"/>
      <c r="IXI51" s="31"/>
      <c r="IXK51" s="31"/>
      <c r="IXM51" s="31"/>
      <c r="IXO51" s="31"/>
      <c r="IXQ51" s="31"/>
      <c r="IXS51" s="31"/>
      <c r="IXU51" s="31"/>
      <c r="IXW51" s="31"/>
      <c r="IXY51" s="31"/>
      <c r="IYA51" s="31"/>
      <c r="IYC51" s="31"/>
      <c r="IYE51" s="31"/>
      <c r="IYG51" s="31"/>
      <c r="IYI51" s="31"/>
      <c r="IYK51" s="31"/>
      <c r="IYM51" s="31"/>
      <c r="IYO51" s="31"/>
      <c r="IYQ51" s="31"/>
      <c r="IYS51" s="31"/>
      <c r="IYU51" s="31"/>
      <c r="IYW51" s="31"/>
      <c r="IYY51" s="31"/>
      <c r="IZA51" s="31"/>
      <c r="IZC51" s="31"/>
      <c r="IZE51" s="31"/>
      <c r="IZG51" s="31"/>
      <c r="IZI51" s="31"/>
      <c r="IZK51" s="31"/>
      <c r="IZM51" s="31"/>
      <c r="IZO51" s="31"/>
      <c r="IZQ51" s="31"/>
      <c r="IZS51" s="31"/>
      <c r="IZU51" s="31"/>
      <c r="IZW51" s="31"/>
      <c r="IZY51" s="31"/>
      <c r="JAA51" s="31"/>
      <c r="JAC51" s="31"/>
      <c r="JAE51" s="31"/>
      <c r="JAG51" s="31"/>
      <c r="JAI51" s="31"/>
      <c r="JAK51" s="31"/>
      <c r="JAM51" s="31"/>
      <c r="JAO51" s="31"/>
      <c r="JAQ51" s="31"/>
      <c r="JAS51" s="31"/>
      <c r="JAU51" s="31"/>
      <c r="JAW51" s="31"/>
      <c r="JAY51" s="31"/>
      <c r="JBA51" s="31"/>
      <c r="JBC51" s="31"/>
      <c r="JBE51" s="31"/>
      <c r="JBG51" s="31"/>
      <c r="JBI51" s="31"/>
      <c r="JBK51" s="31"/>
      <c r="JBM51" s="31"/>
      <c r="JBO51" s="31"/>
      <c r="JBQ51" s="31"/>
      <c r="JBS51" s="31"/>
      <c r="JBU51" s="31"/>
      <c r="JBW51" s="31"/>
      <c r="JBY51" s="31"/>
      <c r="JCA51" s="31"/>
      <c r="JCC51" s="31"/>
      <c r="JCE51" s="31"/>
      <c r="JCG51" s="31"/>
      <c r="JCI51" s="31"/>
      <c r="JCK51" s="31"/>
      <c r="JCM51" s="31"/>
      <c r="JCO51" s="31"/>
      <c r="JCQ51" s="31"/>
      <c r="JCS51" s="31"/>
      <c r="JCU51" s="31"/>
      <c r="JCW51" s="31"/>
      <c r="JCY51" s="31"/>
      <c r="JDA51" s="31"/>
      <c r="JDC51" s="31"/>
      <c r="JDE51" s="31"/>
      <c r="JDG51" s="31"/>
      <c r="JDI51" s="31"/>
      <c r="JDK51" s="31"/>
      <c r="JDM51" s="31"/>
      <c r="JDO51" s="31"/>
      <c r="JDQ51" s="31"/>
      <c r="JDS51" s="31"/>
      <c r="JDU51" s="31"/>
      <c r="JDW51" s="31"/>
      <c r="JDY51" s="31"/>
      <c r="JEA51" s="31"/>
      <c r="JEC51" s="31"/>
      <c r="JEE51" s="31"/>
      <c r="JEG51" s="31"/>
      <c r="JEI51" s="31"/>
      <c r="JEK51" s="31"/>
      <c r="JEM51" s="31"/>
      <c r="JEO51" s="31"/>
      <c r="JEQ51" s="31"/>
      <c r="JES51" s="31"/>
      <c r="JEU51" s="31"/>
      <c r="JEW51" s="31"/>
      <c r="JEY51" s="31"/>
      <c r="JFA51" s="31"/>
      <c r="JFC51" s="31"/>
      <c r="JFE51" s="31"/>
      <c r="JFG51" s="31"/>
      <c r="JFI51" s="31"/>
      <c r="JFK51" s="31"/>
      <c r="JFM51" s="31"/>
      <c r="JFO51" s="31"/>
      <c r="JFQ51" s="31"/>
      <c r="JFS51" s="31"/>
      <c r="JFU51" s="31"/>
      <c r="JFW51" s="31"/>
      <c r="JFY51" s="31"/>
      <c r="JGA51" s="31"/>
      <c r="JGC51" s="31"/>
      <c r="JGE51" s="31"/>
      <c r="JGG51" s="31"/>
      <c r="JGI51" s="31"/>
      <c r="JGK51" s="31"/>
      <c r="JGM51" s="31"/>
      <c r="JGO51" s="31"/>
      <c r="JGQ51" s="31"/>
      <c r="JGS51" s="31"/>
      <c r="JGU51" s="31"/>
      <c r="JGW51" s="31"/>
      <c r="JGY51" s="31"/>
      <c r="JHA51" s="31"/>
      <c r="JHC51" s="31"/>
      <c r="JHE51" s="31"/>
      <c r="JHG51" s="31"/>
      <c r="JHI51" s="31"/>
      <c r="JHK51" s="31"/>
      <c r="JHM51" s="31"/>
      <c r="JHO51" s="31"/>
      <c r="JHQ51" s="31"/>
      <c r="JHS51" s="31"/>
      <c r="JHU51" s="31"/>
      <c r="JHW51" s="31"/>
      <c r="JHY51" s="31"/>
      <c r="JIA51" s="31"/>
      <c r="JIC51" s="31"/>
      <c r="JIE51" s="31"/>
      <c r="JIG51" s="31"/>
      <c r="JII51" s="31"/>
      <c r="JIK51" s="31"/>
      <c r="JIM51" s="31"/>
      <c r="JIO51" s="31"/>
      <c r="JIQ51" s="31"/>
      <c r="JIS51" s="31"/>
      <c r="JIU51" s="31"/>
      <c r="JIW51" s="31"/>
      <c r="JIY51" s="31"/>
      <c r="JJA51" s="31"/>
      <c r="JJC51" s="31"/>
      <c r="JJE51" s="31"/>
      <c r="JJG51" s="31"/>
      <c r="JJI51" s="31"/>
      <c r="JJK51" s="31"/>
      <c r="JJM51" s="31"/>
      <c r="JJO51" s="31"/>
      <c r="JJQ51" s="31"/>
      <c r="JJS51" s="31"/>
      <c r="JJU51" s="31"/>
      <c r="JJW51" s="31"/>
      <c r="JJY51" s="31"/>
      <c r="JKA51" s="31"/>
      <c r="JKC51" s="31"/>
      <c r="JKE51" s="31"/>
      <c r="JKG51" s="31"/>
      <c r="JKI51" s="31"/>
      <c r="JKK51" s="31"/>
      <c r="JKM51" s="31"/>
      <c r="JKO51" s="31"/>
      <c r="JKQ51" s="31"/>
      <c r="JKS51" s="31"/>
      <c r="JKU51" s="31"/>
      <c r="JKW51" s="31"/>
      <c r="JKY51" s="31"/>
      <c r="JLA51" s="31"/>
      <c r="JLC51" s="31"/>
      <c r="JLE51" s="31"/>
      <c r="JLG51" s="31"/>
      <c r="JLI51" s="31"/>
      <c r="JLK51" s="31"/>
      <c r="JLM51" s="31"/>
      <c r="JLO51" s="31"/>
      <c r="JLQ51" s="31"/>
      <c r="JLS51" s="31"/>
      <c r="JLU51" s="31"/>
      <c r="JLW51" s="31"/>
      <c r="JLY51" s="31"/>
      <c r="JMA51" s="31"/>
      <c r="JMC51" s="31"/>
      <c r="JME51" s="31"/>
      <c r="JMG51" s="31"/>
      <c r="JMI51" s="31"/>
      <c r="JMK51" s="31"/>
      <c r="JMM51" s="31"/>
      <c r="JMO51" s="31"/>
      <c r="JMQ51" s="31"/>
      <c r="JMS51" s="31"/>
      <c r="JMU51" s="31"/>
      <c r="JMW51" s="31"/>
      <c r="JMY51" s="31"/>
      <c r="JNA51" s="31"/>
      <c r="JNC51" s="31"/>
      <c r="JNE51" s="31"/>
      <c r="JNG51" s="31"/>
      <c r="JNI51" s="31"/>
      <c r="JNK51" s="31"/>
      <c r="JNM51" s="31"/>
      <c r="JNO51" s="31"/>
      <c r="JNQ51" s="31"/>
      <c r="JNS51" s="31"/>
      <c r="JNU51" s="31"/>
      <c r="JNW51" s="31"/>
      <c r="JNY51" s="31"/>
      <c r="JOA51" s="31"/>
      <c r="JOC51" s="31"/>
      <c r="JOE51" s="31"/>
      <c r="JOG51" s="31"/>
      <c r="JOI51" s="31"/>
      <c r="JOK51" s="31"/>
      <c r="JOM51" s="31"/>
      <c r="JOO51" s="31"/>
      <c r="JOQ51" s="31"/>
      <c r="JOS51" s="31"/>
      <c r="JOU51" s="31"/>
      <c r="JOW51" s="31"/>
      <c r="JOY51" s="31"/>
      <c r="JPA51" s="31"/>
      <c r="JPC51" s="31"/>
      <c r="JPE51" s="31"/>
      <c r="JPG51" s="31"/>
      <c r="JPI51" s="31"/>
      <c r="JPK51" s="31"/>
      <c r="JPM51" s="31"/>
      <c r="JPO51" s="31"/>
      <c r="JPQ51" s="31"/>
      <c r="JPS51" s="31"/>
      <c r="JPU51" s="31"/>
      <c r="JPW51" s="31"/>
      <c r="JPY51" s="31"/>
      <c r="JQA51" s="31"/>
      <c r="JQC51" s="31"/>
      <c r="JQE51" s="31"/>
      <c r="JQG51" s="31"/>
      <c r="JQI51" s="31"/>
      <c r="JQK51" s="31"/>
      <c r="JQM51" s="31"/>
      <c r="JQO51" s="31"/>
      <c r="JQQ51" s="31"/>
      <c r="JQS51" s="31"/>
      <c r="JQU51" s="31"/>
      <c r="JQW51" s="31"/>
      <c r="JQY51" s="31"/>
      <c r="JRA51" s="31"/>
      <c r="JRC51" s="31"/>
      <c r="JRE51" s="31"/>
      <c r="JRG51" s="31"/>
      <c r="JRI51" s="31"/>
      <c r="JRK51" s="31"/>
      <c r="JRM51" s="31"/>
      <c r="JRO51" s="31"/>
      <c r="JRQ51" s="31"/>
      <c r="JRS51" s="31"/>
      <c r="JRU51" s="31"/>
      <c r="JRW51" s="31"/>
      <c r="JRY51" s="31"/>
      <c r="JSA51" s="31"/>
      <c r="JSC51" s="31"/>
      <c r="JSE51" s="31"/>
      <c r="JSG51" s="31"/>
      <c r="JSI51" s="31"/>
      <c r="JSK51" s="31"/>
      <c r="JSM51" s="31"/>
      <c r="JSO51" s="31"/>
      <c r="JSQ51" s="31"/>
      <c r="JSS51" s="31"/>
      <c r="JSU51" s="31"/>
      <c r="JSW51" s="31"/>
      <c r="JSY51" s="31"/>
      <c r="JTA51" s="31"/>
      <c r="JTC51" s="31"/>
      <c r="JTE51" s="31"/>
      <c r="JTG51" s="31"/>
      <c r="JTI51" s="31"/>
      <c r="JTK51" s="31"/>
      <c r="JTM51" s="31"/>
      <c r="JTO51" s="31"/>
      <c r="JTQ51" s="31"/>
      <c r="JTS51" s="31"/>
      <c r="JTU51" s="31"/>
      <c r="JTW51" s="31"/>
      <c r="JTY51" s="31"/>
      <c r="JUA51" s="31"/>
      <c r="JUC51" s="31"/>
      <c r="JUE51" s="31"/>
      <c r="JUG51" s="31"/>
      <c r="JUI51" s="31"/>
      <c r="JUK51" s="31"/>
      <c r="JUM51" s="31"/>
      <c r="JUO51" s="31"/>
      <c r="JUQ51" s="31"/>
      <c r="JUS51" s="31"/>
      <c r="JUU51" s="31"/>
      <c r="JUW51" s="31"/>
      <c r="JUY51" s="31"/>
      <c r="JVA51" s="31"/>
      <c r="JVC51" s="31"/>
      <c r="JVE51" s="31"/>
      <c r="JVG51" s="31"/>
      <c r="JVI51" s="31"/>
      <c r="JVK51" s="31"/>
      <c r="JVM51" s="31"/>
      <c r="JVO51" s="31"/>
      <c r="JVQ51" s="31"/>
      <c r="JVS51" s="31"/>
      <c r="JVU51" s="31"/>
      <c r="JVW51" s="31"/>
      <c r="JVY51" s="31"/>
      <c r="JWA51" s="31"/>
      <c r="JWC51" s="31"/>
      <c r="JWE51" s="31"/>
      <c r="JWG51" s="31"/>
      <c r="JWI51" s="31"/>
      <c r="JWK51" s="31"/>
      <c r="JWM51" s="31"/>
      <c r="JWO51" s="31"/>
      <c r="JWQ51" s="31"/>
      <c r="JWS51" s="31"/>
      <c r="JWU51" s="31"/>
      <c r="JWW51" s="31"/>
      <c r="JWY51" s="31"/>
      <c r="JXA51" s="31"/>
      <c r="JXC51" s="31"/>
      <c r="JXE51" s="31"/>
      <c r="JXG51" s="31"/>
      <c r="JXI51" s="31"/>
      <c r="JXK51" s="31"/>
      <c r="JXM51" s="31"/>
      <c r="JXO51" s="31"/>
      <c r="JXQ51" s="31"/>
      <c r="JXS51" s="31"/>
      <c r="JXU51" s="31"/>
      <c r="JXW51" s="31"/>
      <c r="JXY51" s="31"/>
      <c r="JYA51" s="31"/>
      <c r="JYC51" s="31"/>
      <c r="JYE51" s="31"/>
      <c r="JYG51" s="31"/>
      <c r="JYI51" s="31"/>
      <c r="JYK51" s="31"/>
      <c r="JYM51" s="31"/>
      <c r="JYO51" s="31"/>
      <c r="JYQ51" s="31"/>
      <c r="JYS51" s="31"/>
      <c r="JYU51" s="31"/>
      <c r="JYW51" s="31"/>
      <c r="JYY51" s="31"/>
      <c r="JZA51" s="31"/>
      <c r="JZC51" s="31"/>
      <c r="JZE51" s="31"/>
      <c r="JZG51" s="31"/>
      <c r="JZI51" s="31"/>
      <c r="JZK51" s="31"/>
      <c r="JZM51" s="31"/>
      <c r="JZO51" s="31"/>
      <c r="JZQ51" s="31"/>
      <c r="JZS51" s="31"/>
      <c r="JZU51" s="31"/>
      <c r="JZW51" s="31"/>
      <c r="JZY51" s="31"/>
      <c r="KAA51" s="31"/>
      <c r="KAC51" s="31"/>
      <c r="KAE51" s="31"/>
      <c r="KAG51" s="31"/>
      <c r="KAI51" s="31"/>
      <c r="KAK51" s="31"/>
      <c r="KAM51" s="31"/>
      <c r="KAO51" s="31"/>
      <c r="KAQ51" s="31"/>
      <c r="KAS51" s="31"/>
      <c r="KAU51" s="31"/>
      <c r="KAW51" s="31"/>
      <c r="KAY51" s="31"/>
      <c r="KBA51" s="31"/>
      <c r="KBC51" s="31"/>
      <c r="KBE51" s="31"/>
      <c r="KBG51" s="31"/>
      <c r="KBI51" s="31"/>
      <c r="KBK51" s="31"/>
      <c r="KBM51" s="31"/>
      <c r="KBO51" s="31"/>
      <c r="KBQ51" s="31"/>
      <c r="KBS51" s="31"/>
      <c r="KBU51" s="31"/>
      <c r="KBW51" s="31"/>
      <c r="KBY51" s="31"/>
      <c r="KCA51" s="31"/>
      <c r="KCC51" s="31"/>
      <c r="KCE51" s="31"/>
      <c r="KCG51" s="31"/>
      <c r="KCI51" s="31"/>
      <c r="KCK51" s="31"/>
      <c r="KCM51" s="31"/>
      <c r="KCO51" s="31"/>
      <c r="KCQ51" s="31"/>
      <c r="KCS51" s="31"/>
      <c r="KCU51" s="31"/>
      <c r="KCW51" s="31"/>
      <c r="KCY51" s="31"/>
      <c r="KDA51" s="31"/>
      <c r="KDC51" s="31"/>
      <c r="KDE51" s="31"/>
      <c r="KDG51" s="31"/>
      <c r="KDI51" s="31"/>
      <c r="KDK51" s="31"/>
      <c r="KDM51" s="31"/>
      <c r="KDO51" s="31"/>
      <c r="KDQ51" s="31"/>
      <c r="KDS51" s="31"/>
      <c r="KDU51" s="31"/>
      <c r="KDW51" s="31"/>
      <c r="KDY51" s="31"/>
      <c r="KEA51" s="31"/>
      <c r="KEC51" s="31"/>
      <c r="KEE51" s="31"/>
      <c r="KEG51" s="31"/>
      <c r="KEI51" s="31"/>
      <c r="KEK51" s="31"/>
      <c r="KEM51" s="31"/>
      <c r="KEO51" s="31"/>
      <c r="KEQ51" s="31"/>
      <c r="KES51" s="31"/>
      <c r="KEU51" s="31"/>
      <c r="KEW51" s="31"/>
      <c r="KEY51" s="31"/>
      <c r="KFA51" s="31"/>
      <c r="KFC51" s="31"/>
      <c r="KFE51" s="31"/>
      <c r="KFG51" s="31"/>
      <c r="KFI51" s="31"/>
      <c r="KFK51" s="31"/>
      <c r="KFM51" s="31"/>
      <c r="KFO51" s="31"/>
      <c r="KFQ51" s="31"/>
      <c r="KFS51" s="31"/>
      <c r="KFU51" s="31"/>
      <c r="KFW51" s="31"/>
      <c r="KFY51" s="31"/>
      <c r="KGA51" s="31"/>
      <c r="KGC51" s="31"/>
      <c r="KGE51" s="31"/>
      <c r="KGG51" s="31"/>
      <c r="KGI51" s="31"/>
      <c r="KGK51" s="31"/>
      <c r="KGM51" s="31"/>
      <c r="KGO51" s="31"/>
      <c r="KGQ51" s="31"/>
      <c r="KGS51" s="31"/>
      <c r="KGU51" s="31"/>
      <c r="KGW51" s="31"/>
      <c r="KGY51" s="31"/>
      <c r="KHA51" s="31"/>
      <c r="KHC51" s="31"/>
      <c r="KHE51" s="31"/>
      <c r="KHG51" s="31"/>
      <c r="KHI51" s="31"/>
      <c r="KHK51" s="31"/>
      <c r="KHM51" s="31"/>
      <c r="KHO51" s="31"/>
      <c r="KHQ51" s="31"/>
      <c r="KHS51" s="31"/>
      <c r="KHU51" s="31"/>
      <c r="KHW51" s="31"/>
      <c r="KHY51" s="31"/>
      <c r="KIA51" s="31"/>
      <c r="KIC51" s="31"/>
      <c r="KIE51" s="31"/>
      <c r="KIG51" s="31"/>
      <c r="KII51" s="31"/>
      <c r="KIK51" s="31"/>
      <c r="KIM51" s="31"/>
      <c r="KIO51" s="31"/>
      <c r="KIQ51" s="31"/>
      <c r="KIS51" s="31"/>
      <c r="KIU51" s="31"/>
      <c r="KIW51" s="31"/>
      <c r="KIY51" s="31"/>
      <c r="KJA51" s="31"/>
      <c r="KJC51" s="31"/>
      <c r="KJE51" s="31"/>
      <c r="KJG51" s="31"/>
      <c r="KJI51" s="31"/>
      <c r="KJK51" s="31"/>
      <c r="KJM51" s="31"/>
      <c r="KJO51" s="31"/>
      <c r="KJQ51" s="31"/>
      <c r="KJS51" s="31"/>
      <c r="KJU51" s="31"/>
      <c r="KJW51" s="31"/>
      <c r="KJY51" s="31"/>
      <c r="KKA51" s="31"/>
      <c r="KKC51" s="31"/>
      <c r="KKE51" s="31"/>
      <c r="KKG51" s="31"/>
      <c r="KKI51" s="31"/>
      <c r="KKK51" s="31"/>
      <c r="KKM51" s="31"/>
      <c r="KKO51" s="31"/>
      <c r="KKQ51" s="31"/>
      <c r="KKS51" s="31"/>
      <c r="KKU51" s="31"/>
      <c r="KKW51" s="31"/>
      <c r="KKY51" s="31"/>
      <c r="KLA51" s="31"/>
      <c r="KLC51" s="31"/>
      <c r="KLE51" s="31"/>
      <c r="KLG51" s="31"/>
      <c r="KLI51" s="31"/>
      <c r="KLK51" s="31"/>
      <c r="KLM51" s="31"/>
      <c r="KLO51" s="31"/>
      <c r="KLQ51" s="31"/>
      <c r="KLS51" s="31"/>
      <c r="KLU51" s="31"/>
      <c r="KLW51" s="31"/>
      <c r="KLY51" s="31"/>
      <c r="KMA51" s="31"/>
      <c r="KMC51" s="31"/>
      <c r="KME51" s="31"/>
      <c r="KMG51" s="31"/>
      <c r="KMI51" s="31"/>
      <c r="KMK51" s="31"/>
      <c r="KMM51" s="31"/>
      <c r="KMO51" s="31"/>
      <c r="KMQ51" s="31"/>
      <c r="KMS51" s="31"/>
      <c r="KMU51" s="31"/>
      <c r="KMW51" s="31"/>
      <c r="KMY51" s="31"/>
      <c r="KNA51" s="31"/>
      <c r="KNC51" s="31"/>
      <c r="KNE51" s="31"/>
      <c r="KNG51" s="31"/>
      <c r="KNI51" s="31"/>
      <c r="KNK51" s="31"/>
      <c r="KNM51" s="31"/>
      <c r="KNO51" s="31"/>
      <c r="KNQ51" s="31"/>
      <c r="KNS51" s="31"/>
      <c r="KNU51" s="31"/>
      <c r="KNW51" s="31"/>
      <c r="KNY51" s="31"/>
      <c r="KOA51" s="31"/>
      <c r="KOC51" s="31"/>
      <c r="KOE51" s="31"/>
      <c r="KOG51" s="31"/>
      <c r="KOI51" s="31"/>
      <c r="KOK51" s="31"/>
      <c r="KOM51" s="31"/>
      <c r="KOO51" s="31"/>
      <c r="KOQ51" s="31"/>
      <c r="KOS51" s="31"/>
      <c r="KOU51" s="31"/>
      <c r="KOW51" s="31"/>
      <c r="KOY51" s="31"/>
      <c r="KPA51" s="31"/>
      <c r="KPC51" s="31"/>
      <c r="KPE51" s="31"/>
      <c r="KPG51" s="31"/>
      <c r="KPI51" s="31"/>
      <c r="KPK51" s="31"/>
      <c r="KPM51" s="31"/>
      <c r="KPO51" s="31"/>
      <c r="KPQ51" s="31"/>
      <c r="KPS51" s="31"/>
      <c r="KPU51" s="31"/>
      <c r="KPW51" s="31"/>
      <c r="KPY51" s="31"/>
      <c r="KQA51" s="31"/>
      <c r="KQC51" s="31"/>
      <c r="KQE51" s="31"/>
      <c r="KQG51" s="31"/>
      <c r="KQI51" s="31"/>
      <c r="KQK51" s="31"/>
      <c r="KQM51" s="31"/>
      <c r="KQO51" s="31"/>
      <c r="KQQ51" s="31"/>
      <c r="KQS51" s="31"/>
      <c r="KQU51" s="31"/>
      <c r="KQW51" s="31"/>
      <c r="KQY51" s="31"/>
      <c r="KRA51" s="31"/>
      <c r="KRC51" s="31"/>
      <c r="KRE51" s="31"/>
      <c r="KRG51" s="31"/>
      <c r="KRI51" s="31"/>
      <c r="KRK51" s="31"/>
      <c r="KRM51" s="31"/>
      <c r="KRO51" s="31"/>
      <c r="KRQ51" s="31"/>
      <c r="KRS51" s="31"/>
      <c r="KRU51" s="31"/>
      <c r="KRW51" s="31"/>
      <c r="KRY51" s="31"/>
      <c r="KSA51" s="31"/>
      <c r="KSC51" s="31"/>
      <c r="KSE51" s="31"/>
      <c r="KSG51" s="31"/>
      <c r="KSI51" s="31"/>
      <c r="KSK51" s="31"/>
      <c r="KSM51" s="31"/>
      <c r="KSO51" s="31"/>
      <c r="KSQ51" s="31"/>
      <c r="KSS51" s="31"/>
      <c r="KSU51" s="31"/>
      <c r="KSW51" s="31"/>
      <c r="KSY51" s="31"/>
      <c r="KTA51" s="31"/>
      <c r="KTC51" s="31"/>
      <c r="KTE51" s="31"/>
      <c r="KTG51" s="31"/>
      <c r="KTI51" s="31"/>
      <c r="KTK51" s="31"/>
      <c r="KTM51" s="31"/>
      <c r="KTO51" s="31"/>
      <c r="KTQ51" s="31"/>
      <c r="KTS51" s="31"/>
      <c r="KTU51" s="31"/>
      <c r="KTW51" s="31"/>
      <c r="KTY51" s="31"/>
      <c r="KUA51" s="31"/>
      <c r="KUC51" s="31"/>
      <c r="KUE51" s="31"/>
      <c r="KUG51" s="31"/>
      <c r="KUI51" s="31"/>
      <c r="KUK51" s="31"/>
      <c r="KUM51" s="31"/>
      <c r="KUO51" s="31"/>
      <c r="KUQ51" s="31"/>
      <c r="KUS51" s="31"/>
      <c r="KUU51" s="31"/>
      <c r="KUW51" s="31"/>
      <c r="KUY51" s="31"/>
      <c r="KVA51" s="31"/>
      <c r="KVC51" s="31"/>
      <c r="KVE51" s="31"/>
      <c r="KVG51" s="31"/>
      <c r="KVI51" s="31"/>
      <c r="KVK51" s="31"/>
      <c r="KVM51" s="31"/>
      <c r="KVO51" s="31"/>
      <c r="KVQ51" s="31"/>
      <c r="KVS51" s="31"/>
      <c r="KVU51" s="31"/>
      <c r="KVW51" s="31"/>
      <c r="KVY51" s="31"/>
      <c r="KWA51" s="31"/>
      <c r="KWC51" s="31"/>
      <c r="KWE51" s="31"/>
      <c r="KWG51" s="31"/>
      <c r="KWI51" s="31"/>
      <c r="KWK51" s="31"/>
      <c r="KWM51" s="31"/>
      <c r="KWO51" s="31"/>
      <c r="KWQ51" s="31"/>
      <c r="KWS51" s="31"/>
      <c r="KWU51" s="31"/>
      <c r="KWW51" s="31"/>
      <c r="KWY51" s="31"/>
      <c r="KXA51" s="31"/>
      <c r="KXC51" s="31"/>
      <c r="KXE51" s="31"/>
      <c r="KXG51" s="31"/>
      <c r="KXI51" s="31"/>
      <c r="KXK51" s="31"/>
      <c r="KXM51" s="31"/>
      <c r="KXO51" s="31"/>
      <c r="KXQ51" s="31"/>
      <c r="KXS51" s="31"/>
      <c r="KXU51" s="31"/>
      <c r="KXW51" s="31"/>
      <c r="KXY51" s="31"/>
      <c r="KYA51" s="31"/>
      <c r="KYC51" s="31"/>
      <c r="KYE51" s="31"/>
      <c r="KYG51" s="31"/>
      <c r="KYI51" s="31"/>
      <c r="KYK51" s="31"/>
      <c r="KYM51" s="31"/>
      <c r="KYO51" s="31"/>
      <c r="KYQ51" s="31"/>
      <c r="KYS51" s="31"/>
      <c r="KYU51" s="31"/>
      <c r="KYW51" s="31"/>
      <c r="KYY51" s="31"/>
      <c r="KZA51" s="31"/>
      <c r="KZC51" s="31"/>
      <c r="KZE51" s="31"/>
      <c r="KZG51" s="31"/>
      <c r="KZI51" s="31"/>
      <c r="KZK51" s="31"/>
      <c r="KZM51" s="31"/>
      <c r="KZO51" s="31"/>
      <c r="KZQ51" s="31"/>
      <c r="KZS51" s="31"/>
      <c r="KZU51" s="31"/>
      <c r="KZW51" s="31"/>
      <c r="KZY51" s="31"/>
      <c r="LAA51" s="31"/>
      <c r="LAC51" s="31"/>
      <c r="LAE51" s="31"/>
      <c r="LAG51" s="31"/>
      <c r="LAI51" s="31"/>
      <c r="LAK51" s="31"/>
      <c r="LAM51" s="31"/>
      <c r="LAO51" s="31"/>
      <c r="LAQ51" s="31"/>
      <c r="LAS51" s="31"/>
      <c r="LAU51" s="31"/>
      <c r="LAW51" s="31"/>
      <c r="LAY51" s="31"/>
      <c r="LBA51" s="31"/>
      <c r="LBC51" s="31"/>
      <c r="LBE51" s="31"/>
      <c r="LBG51" s="31"/>
      <c r="LBI51" s="31"/>
      <c r="LBK51" s="31"/>
      <c r="LBM51" s="31"/>
      <c r="LBO51" s="31"/>
      <c r="LBQ51" s="31"/>
      <c r="LBS51" s="31"/>
      <c r="LBU51" s="31"/>
      <c r="LBW51" s="31"/>
      <c r="LBY51" s="31"/>
      <c r="LCA51" s="31"/>
      <c r="LCC51" s="31"/>
      <c r="LCE51" s="31"/>
      <c r="LCG51" s="31"/>
      <c r="LCI51" s="31"/>
      <c r="LCK51" s="31"/>
      <c r="LCM51" s="31"/>
      <c r="LCO51" s="31"/>
      <c r="LCQ51" s="31"/>
      <c r="LCS51" s="31"/>
      <c r="LCU51" s="31"/>
      <c r="LCW51" s="31"/>
      <c r="LCY51" s="31"/>
      <c r="LDA51" s="31"/>
      <c r="LDC51" s="31"/>
      <c r="LDE51" s="31"/>
      <c r="LDG51" s="31"/>
      <c r="LDI51" s="31"/>
      <c r="LDK51" s="31"/>
      <c r="LDM51" s="31"/>
      <c r="LDO51" s="31"/>
      <c r="LDQ51" s="31"/>
      <c r="LDS51" s="31"/>
      <c r="LDU51" s="31"/>
      <c r="LDW51" s="31"/>
      <c r="LDY51" s="31"/>
      <c r="LEA51" s="31"/>
      <c r="LEC51" s="31"/>
      <c r="LEE51" s="31"/>
      <c r="LEG51" s="31"/>
      <c r="LEI51" s="31"/>
      <c r="LEK51" s="31"/>
      <c r="LEM51" s="31"/>
      <c r="LEO51" s="31"/>
      <c r="LEQ51" s="31"/>
      <c r="LES51" s="31"/>
      <c r="LEU51" s="31"/>
      <c r="LEW51" s="31"/>
      <c r="LEY51" s="31"/>
      <c r="LFA51" s="31"/>
      <c r="LFC51" s="31"/>
      <c r="LFE51" s="31"/>
      <c r="LFG51" s="31"/>
      <c r="LFI51" s="31"/>
      <c r="LFK51" s="31"/>
      <c r="LFM51" s="31"/>
      <c r="LFO51" s="31"/>
      <c r="LFQ51" s="31"/>
      <c r="LFS51" s="31"/>
      <c r="LFU51" s="31"/>
      <c r="LFW51" s="31"/>
      <c r="LFY51" s="31"/>
      <c r="LGA51" s="31"/>
      <c r="LGC51" s="31"/>
      <c r="LGE51" s="31"/>
      <c r="LGG51" s="31"/>
      <c r="LGI51" s="31"/>
      <c r="LGK51" s="31"/>
      <c r="LGM51" s="31"/>
      <c r="LGO51" s="31"/>
      <c r="LGQ51" s="31"/>
      <c r="LGS51" s="31"/>
      <c r="LGU51" s="31"/>
      <c r="LGW51" s="31"/>
      <c r="LGY51" s="31"/>
      <c r="LHA51" s="31"/>
      <c r="LHC51" s="31"/>
      <c r="LHE51" s="31"/>
      <c r="LHG51" s="31"/>
      <c r="LHI51" s="31"/>
      <c r="LHK51" s="31"/>
      <c r="LHM51" s="31"/>
      <c r="LHO51" s="31"/>
      <c r="LHQ51" s="31"/>
      <c r="LHS51" s="31"/>
      <c r="LHU51" s="31"/>
      <c r="LHW51" s="31"/>
      <c r="LHY51" s="31"/>
      <c r="LIA51" s="31"/>
      <c r="LIC51" s="31"/>
      <c r="LIE51" s="31"/>
      <c r="LIG51" s="31"/>
      <c r="LII51" s="31"/>
      <c r="LIK51" s="31"/>
      <c r="LIM51" s="31"/>
      <c r="LIO51" s="31"/>
      <c r="LIQ51" s="31"/>
      <c r="LIS51" s="31"/>
      <c r="LIU51" s="31"/>
      <c r="LIW51" s="31"/>
      <c r="LIY51" s="31"/>
      <c r="LJA51" s="31"/>
      <c r="LJC51" s="31"/>
      <c r="LJE51" s="31"/>
      <c r="LJG51" s="31"/>
      <c r="LJI51" s="31"/>
      <c r="LJK51" s="31"/>
      <c r="LJM51" s="31"/>
      <c r="LJO51" s="31"/>
      <c r="LJQ51" s="31"/>
      <c r="LJS51" s="31"/>
      <c r="LJU51" s="31"/>
      <c r="LJW51" s="31"/>
      <c r="LJY51" s="31"/>
      <c r="LKA51" s="31"/>
      <c r="LKC51" s="31"/>
      <c r="LKE51" s="31"/>
      <c r="LKG51" s="31"/>
      <c r="LKI51" s="31"/>
      <c r="LKK51" s="31"/>
      <c r="LKM51" s="31"/>
      <c r="LKO51" s="31"/>
      <c r="LKQ51" s="31"/>
      <c r="LKS51" s="31"/>
      <c r="LKU51" s="31"/>
      <c r="LKW51" s="31"/>
      <c r="LKY51" s="31"/>
      <c r="LLA51" s="31"/>
      <c r="LLC51" s="31"/>
      <c r="LLE51" s="31"/>
      <c r="LLG51" s="31"/>
      <c r="LLI51" s="31"/>
      <c r="LLK51" s="31"/>
      <c r="LLM51" s="31"/>
      <c r="LLO51" s="31"/>
      <c r="LLQ51" s="31"/>
      <c r="LLS51" s="31"/>
      <c r="LLU51" s="31"/>
      <c r="LLW51" s="31"/>
      <c r="LLY51" s="31"/>
      <c r="LMA51" s="31"/>
      <c r="LMC51" s="31"/>
      <c r="LME51" s="31"/>
      <c r="LMG51" s="31"/>
      <c r="LMI51" s="31"/>
      <c r="LMK51" s="31"/>
      <c r="LMM51" s="31"/>
      <c r="LMO51" s="31"/>
      <c r="LMQ51" s="31"/>
      <c r="LMS51" s="31"/>
      <c r="LMU51" s="31"/>
      <c r="LMW51" s="31"/>
      <c r="LMY51" s="31"/>
      <c r="LNA51" s="31"/>
      <c r="LNC51" s="31"/>
      <c r="LNE51" s="31"/>
      <c r="LNG51" s="31"/>
      <c r="LNI51" s="31"/>
      <c r="LNK51" s="31"/>
      <c r="LNM51" s="31"/>
      <c r="LNO51" s="31"/>
      <c r="LNQ51" s="31"/>
      <c r="LNS51" s="31"/>
      <c r="LNU51" s="31"/>
      <c r="LNW51" s="31"/>
      <c r="LNY51" s="31"/>
      <c r="LOA51" s="31"/>
      <c r="LOC51" s="31"/>
      <c r="LOE51" s="31"/>
      <c r="LOG51" s="31"/>
      <c r="LOI51" s="31"/>
      <c r="LOK51" s="31"/>
      <c r="LOM51" s="31"/>
      <c r="LOO51" s="31"/>
      <c r="LOQ51" s="31"/>
      <c r="LOS51" s="31"/>
      <c r="LOU51" s="31"/>
      <c r="LOW51" s="31"/>
      <c r="LOY51" s="31"/>
      <c r="LPA51" s="31"/>
      <c r="LPC51" s="31"/>
      <c r="LPE51" s="31"/>
      <c r="LPG51" s="31"/>
      <c r="LPI51" s="31"/>
      <c r="LPK51" s="31"/>
      <c r="LPM51" s="31"/>
      <c r="LPO51" s="31"/>
      <c r="LPQ51" s="31"/>
      <c r="LPS51" s="31"/>
      <c r="LPU51" s="31"/>
      <c r="LPW51" s="31"/>
      <c r="LPY51" s="31"/>
      <c r="LQA51" s="31"/>
      <c r="LQC51" s="31"/>
      <c r="LQE51" s="31"/>
      <c r="LQG51" s="31"/>
      <c r="LQI51" s="31"/>
      <c r="LQK51" s="31"/>
      <c r="LQM51" s="31"/>
      <c r="LQO51" s="31"/>
      <c r="LQQ51" s="31"/>
      <c r="LQS51" s="31"/>
      <c r="LQU51" s="31"/>
      <c r="LQW51" s="31"/>
      <c r="LQY51" s="31"/>
      <c r="LRA51" s="31"/>
      <c r="LRC51" s="31"/>
      <c r="LRE51" s="31"/>
      <c r="LRG51" s="31"/>
      <c r="LRI51" s="31"/>
      <c r="LRK51" s="31"/>
      <c r="LRM51" s="31"/>
      <c r="LRO51" s="31"/>
      <c r="LRQ51" s="31"/>
      <c r="LRS51" s="31"/>
      <c r="LRU51" s="31"/>
      <c r="LRW51" s="31"/>
      <c r="LRY51" s="31"/>
      <c r="LSA51" s="31"/>
      <c r="LSC51" s="31"/>
      <c r="LSE51" s="31"/>
      <c r="LSG51" s="31"/>
      <c r="LSI51" s="31"/>
      <c r="LSK51" s="31"/>
      <c r="LSM51" s="31"/>
      <c r="LSO51" s="31"/>
      <c r="LSQ51" s="31"/>
      <c r="LSS51" s="31"/>
      <c r="LSU51" s="31"/>
      <c r="LSW51" s="31"/>
      <c r="LSY51" s="31"/>
      <c r="LTA51" s="31"/>
      <c r="LTC51" s="31"/>
      <c r="LTE51" s="31"/>
      <c r="LTG51" s="31"/>
      <c r="LTI51" s="31"/>
      <c r="LTK51" s="31"/>
      <c r="LTM51" s="31"/>
      <c r="LTO51" s="31"/>
      <c r="LTQ51" s="31"/>
      <c r="LTS51" s="31"/>
      <c r="LTU51" s="31"/>
      <c r="LTW51" s="31"/>
      <c r="LTY51" s="31"/>
      <c r="LUA51" s="31"/>
      <c r="LUC51" s="31"/>
      <c r="LUE51" s="31"/>
      <c r="LUG51" s="31"/>
      <c r="LUI51" s="31"/>
      <c r="LUK51" s="31"/>
      <c r="LUM51" s="31"/>
      <c r="LUO51" s="31"/>
      <c r="LUQ51" s="31"/>
      <c r="LUS51" s="31"/>
      <c r="LUU51" s="31"/>
      <c r="LUW51" s="31"/>
      <c r="LUY51" s="31"/>
      <c r="LVA51" s="31"/>
      <c r="LVC51" s="31"/>
      <c r="LVE51" s="31"/>
      <c r="LVG51" s="31"/>
      <c r="LVI51" s="31"/>
      <c r="LVK51" s="31"/>
      <c r="LVM51" s="31"/>
      <c r="LVO51" s="31"/>
      <c r="LVQ51" s="31"/>
      <c r="LVS51" s="31"/>
      <c r="LVU51" s="31"/>
      <c r="LVW51" s="31"/>
      <c r="LVY51" s="31"/>
      <c r="LWA51" s="31"/>
      <c r="LWC51" s="31"/>
      <c r="LWE51" s="31"/>
      <c r="LWG51" s="31"/>
      <c r="LWI51" s="31"/>
      <c r="LWK51" s="31"/>
      <c r="LWM51" s="31"/>
      <c r="LWO51" s="31"/>
      <c r="LWQ51" s="31"/>
      <c r="LWS51" s="31"/>
      <c r="LWU51" s="31"/>
      <c r="LWW51" s="31"/>
      <c r="LWY51" s="31"/>
      <c r="LXA51" s="31"/>
      <c r="LXC51" s="31"/>
      <c r="LXE51" s="31"/>
      <c r="LXG51" s="31"/>
      <c r="LXI51" s="31"/>
      <c r="LXK51" s="31"/>
      <c r="LXM51" s="31"/>
      <c r="LXO51" s="31"/>
      <c r="LXQ51" s="31"/>
      <c r="LXS51" s="31"/>
      <c r="LXU51" s="31"/>
      <c r="LXW51" s="31"/>
      <c r="LXY51" s="31"/>
      <c r="LYA51" s="31"/>
      <c r="LYC51" s="31"/>
      <c r="LYE51" s="31"/>
      <c r="LYG51" s="31"/>
      <c r="LYI51" s="31"/>
      <c r="LYK51" s="31"/>
      <c r="LYM51" s="31"/>
      <c r="LYO51" s="31"/>
      <c r="LYQ51" s="31"/>
      <c r="LYS51" s="31"/>
      <c r="LYU51" s="31"/>
      <c r="LYW51" s="31"/>
      <c r="LYY51" s="31"/>
      <c r="LZA51" s="31"/>
      <c r="LZC51" s="31"/>
      <c r="LZE51" s="31"/>
      <c r="LZG51" s="31"/>
      <c r="LZI51" s="31"/>
      <c r="LZK51" s="31"/>
      <c r="LZM51" s="31"/>
      <c r="LZO51" s="31"/>
      <c r="LZQ51" s="31"/>
      <c r="LZS51" s="31"/>
      <c r="LZU51" s="31"/>
      <c r="LZW51" s="31"/>
      <c r="LZY51" s="31"/>
      <c r="MAA51" s="31"/>
      <c r="MAC51" s="31"/>
      <c r="MAE51" s="31"/>
      <c r="MAG51" s="31"/>
      <c r="MAI51" s="31"/>
      <c r="MAK51" s="31"/>
      <c r="MAM51" s="31"/>
      <c r="MAO51" s="31"/>
      <c r="MAQ51" s="31"/>
      <c r="MAS51" s="31"/>
      <c r="MAU51" s="31"/>
      <c r="MAW51" s="31"/>
      <c r="MAY51" s="31"/>
      <c r="MBA51" s="31"/>
      <c r="MBC51" s="31"/>
      <c r="MBE51" s="31"/>
      <c r="MBG51" s="31"/>
      <c r="MBI51" s="31"/>
      <c r="MBK51" s="31"/>
      <c r="MBM51" s="31"/>
      <c r="MBO51" s="31"/>
      <c r="MBQ51" s="31"/>
      <c r="MBS51" s="31"/>
      <c r="MBU51" s="31"/>
      <c r="MBW51" s="31"/>
      <c r="MBY51" s="31"/>
      <c r="MCA51" s="31"/>
      <c r="MCC51" s="31"/>
      <c r="MCE51" s="31"/>
      <c r="MCG51" s="31"/>
      <c r="MCI51" s="31"/>
      <c r="MCK51" s="31"/>
      <c r="MCM51" s="31"/>
      <c r="MCO51" s="31"/>
      <c r="MCQ51" s="31"/>
      <c r="MCS51" s="31"/>
      <c r="MCU51" s="31"/>
      <c r="MCW51" s="31"/>
      <c r="MCY51" s="31"/>
      <c r="MDA51" s="31"/>
      <c r="MDC51" s="31"/>
      <c r="MDE51" s="31"/>
      <c r="MDG51" s="31"/>
      <c r="MDI51" s="31"/>
      <c r="MDK51" s="31"/>
      <c r="MDM51" s="31"/>
      <c r="MDO51" s="31"/>
      <c r="MDQ51" s="31"/>
      <c r="MDS51" s="31"/>
      <c r="MDU51" s="31"/>
      <c r="MDW51" s="31"/>
      <c r="MDY51" s="31"/>
      <c r="MEA51" s="31"/>
      <c r="MEC51" s="31"/>
      <c r="MEE51" s="31"/>
      <c r="MEG51" s="31"/>
      <c r="MEI51" s="31"/>
      <c r="MEK51" s="31"/>
      <c r="MEM51" s="31"/>
      <c r="MEO51" s="31"/>
      <c r="MEQ51" s="31"/>
      <c r="MES51" s="31"/>
      <c r="MEU51" s="31"/>
      <c r="MEW51" s="31"/>
      <c r="MEY51" s="31"/>
      <c r="MFA51" s="31"/>
      <c r="MFC51" s="31"/>
      <c r="MFE51" s="31"/>
      <c r="MFG51" s="31"/>
      <c r="MFI51" s="31"/>
      <c r="MFK51" s="31"/>
      <c r="MFM51" s="31"/>
      <c r="MFO51" s="31"/>
      <c r="MFQ51" s="31"/>
      <c r="MFS51" s="31"/>
      <c r="MFU51" s="31"/>
      <c r="MFW51" s="31"/>
      <c r="MFY51" s="31"/>
      <c r="MGA51" s="31"/>
      <c r="MGC51" s="31"/>
      <c r="MGE51" s="31"/>
      <c r="MGG51" s="31"/>
      <c r="MGI51" s="31"/>
      <c r="MGK51" s="31"/>
      <c r="MGM51" s="31"/>
      <c r="MGO51" s="31"/>
      <c r="MGQ51" s="31"/>
      <c r="MGS51" s="31"/>
      <c r="MGU51" s="31"/>
      <c r="MGW51" s="31"/>
      <c r="MGY51" s="31"/>
      <c r="MHA51" s="31"/>
      <c r="MHC51" s="31"/>
      <c r="MHE51" s="31"/>
      <c r="MHG51" s="31"/>
      <c r="MHI51" s="31"/>
      <c r="MHK51" s="31"/>
      <c r="MHM51" s="31"/>
      <c r="MHO51" s="31"/>
      <c r="MHQ51" s="31"/>
      <c r="MHS51" s="31"/>
      <c r="MHU51" s="31"/>
      <c r="MHW51" s="31"/>
      <c r="MHY51" s="31"/>
      <c r="MIA51" s="31"/>
      <c r="MIC51" s="31"/>
      <c r="MIE51" s="31"/>
      <c r="MIG51" s="31"/>
      <c r="MII51" s="31"/>
      <c r="MIK51" s="31"/>
      <c r="MIM51" s="31"/>
      <c r="MIO51" s="31"/>
      <c r="MIQ51" s="31"/>
      <c r="MIS51" s="31"/>
      <c r="MIU51" s="31"/>
      <c r="MIW51" s="31"/>
      <c r="MIY51" s="31"/>
      <c r="MJA51" s="31"/>
      <c r="MJC51" s="31"/>
      <c r="MJE51" s="31"/>
      <c r="MJG51" s="31"/>
      <c r="MJI51" s="31"/>
      <c r="MJK51" s="31"/>
      <c r="MJM51" s="31"/>
      <c r="MJO51" s="31"/>
      <c r="MJQ51" s="31"/>
      <c r="MJS51" s="31"/>
      <c r="MJU51" s="31"/>
      <c r="MJW51" s="31"/>
      <c r="MJY51" s="31"/>
      <c r="MKA51" s="31"/>
      <c r="MKC51" s="31"/>
      <c r="MKE51" s="31"/>
      <c r="MKG51" s="31"/>
      <c r="MKI51" s="31"/>
      <c r="MKK51" s="31"/>
      <c r="MKM51" s="31"/>
      <c r="MKO51" s="31"/>
      <c r="MKQ51" s="31"/>
      <c r="MKS51" s="31"/>
      <c r="MKU51" s="31"/>
      <c r="MKW51" s="31"/>
      <c r="MKY51" s="31"/>
      <c r="MLA51" s="31"/>
      <c r="MLC51" s="31"/>
      <c r="MLE51" s="31"/>
      <c r="MLG51" s="31"/>
      <c r="MLI51" s="31"/>
      <c r="MLK51" s="31"/>
      <c r="MLM51" s="31"/>
      <c r="MLO51" s="31"/>
      <c r="MLQ51" s="31"/>
      <c r="MLS51" s="31"/>
      <c r="MLU51" s="31"/>
      <c r="MLW51" s="31"/>
      <c r="MLY51" s="31"/>
      <c r="MMA51" s="31"/>
      <c r="MMC51" s="31"/>
      <c r="MME51" s="31"/>
      <c r="MMG51" s="31"/>
      <c r="MMI51" s="31"/>
      <c r="MMK51" s="31"/>
      <c r="MMM51" s="31"/>
      <c r="MMO51" s="31"/>
      <c r="MMQ51" s="31"/>
      <c r="MMS51" s="31"/>
      <c r="MMU51" s="31"/>
      <c r="MMW51" s="31"/>
      <c r="MMY51" s="31"/>
      <c r="MNA51" s="31"/>
      <c r="MNC51" s="31"/>
      <c r="MNE51" s="31"/>
      <c r="MNG51" s="31"/>
      <c r="MNI51" s="31"/>
      <c r="MNK51" s="31"/>
      <c r="MNM51" s="31"/>
      <c r="MNO51" s="31"/>
      <c r="MNQ51" s="31"/>
      <c r="MNS51" s="31"/>
      <c r="MNU51" s="31"/>
      <c r="MNW51" s="31"/>
      <c r="MNY51" s="31"/>
      <c r="MOA51" s="31"/>
      <c r="MOC51" s="31"/>
      <c r="MOE51" s="31"/>
      <c r="MOG51" s="31"/>
      <c r="MOI51" s="31"/>
      <c r="MOK51" s="31"/>
      <c r="MOM51" s="31"/>
      <c r="MOO51" s="31"/>
      <c r="MOQ51" s="31"/>
      <c r="MOS51" s="31"/>
      <c r="MOU51" s="31"/>
      <c r="MOW51" s="31"/>
      <c r="MOY51" s="31"/>
      <c r="MPA51" s="31"/>
      <c r="MPC51" s="31"/>
      <c r="MPE51" s="31"/>
      <c r="MPG51" s="31"/>
      <c r="MPI51" s="31"/>
      <c r="MPK51" s="31"/>
      <c r="MPM51" s="31"/>
      <c r="MPO51" s="31"/>
      <c r="MPQ51" s="31"/>
      <c r="MPS51" s="31"/>
      <c r="MPU51" s="31"/>
      <c r="MPW51" s="31"/>
      <c r="MPY51" s="31"/>
      <c r="MQA51" s="31"/>
      <c r="MQC51" s="31"/>
      <c r="MQE51" s="31"/>
      <c r="MQG51" s="31"/>
      <c r="MQI51" s="31"/>
      <c r="MQK51" s="31"/>
      <c r="MQM51" s="31"/>
      <c r="MQO51" s="31"/>
      <c r="MQQ51" s="31"/>
      <c r="MQS51" s="31"/>
      <c r="MQU51" s="31"/>
      <c r="MQW51" s="31"/>
      <c r="MQY51" s="31"/>
      <c r="MRA51" s="31"/>
      <c r="MRC51" s="31"/>
      <c r="MRE51" s="31"/>
      <c r="MRG51" s="31"/>
      <c r="MRI51" s="31"/>
      <c r="MRK51" s="31"/>
      <c r="MRM51" s="31"/>
      <c r="MRO51" s="31"/>
      <c r="MRQ51" s="31"/>
      <c r="MRS51" s="31"/>
      <c r="MRU51" s="31"/>
      <c r="MRW51" s="31"/>
      <c r="MRY51" s="31"/>
      <c r="MSA51" s="31"/>
      <c r="MSC51" s="31"/>
      <c r="MSE51" s="31"/>
      <c r="MSG51" s="31"/>
      <c r="MSI51" s="31"/>
      <c r="MSK51" s="31"/>
      <c r="MSM51" s="31"/>
      <c r="MSO51" s="31"/>
      <c r="MSQ51" s="31"/>
      <c r="MSS51" s="31"/>
      <c r="MSU51" s="31"/>
      <c r="MSW51" s="31"/>
      <c r="MSY51" s="31"/>
      <c r="MTA51" s="31"/>
      <c r="MTC51" s="31"/>
      <c r="MTE51" s="31"/>
      <c r="MTG51" s="31"/>
      <c r="MTI51" s="31"/>
      <c r="MTK51" s="31"/>
      <c r="MTM51" s="31"/>
      <c r="MTO51" s="31"/>
      <c r="MTQ51" s="31"/>
      <c r="MTS51" s="31"/>
      <c r="MTU51" s="31"/>
      <c r="MTW51" s="31"/>
      <c r="MTY51" s="31"/>
      <c r="MUA51" s="31"/>
      <c r="MUC51" s="31"/>
      <c r="MUE51" s="31"/>
      <c r="MUG51" s="31"/>
      <c r="MUI51" s="31"/>
      <c r="MUK51" s="31"/>
      <c r="MUM51" s="31"/>
      <c r="MUO51" s="31"/>
      <c r="MUQ51" s="31"/>
      <c r="MUS51" s="31"/>
      <c r="MUU51" s="31"/>
      <c r="MUW51" s="31"/>
      <c r="MUY51" s="31"/>
      <c r="MVA51" s="31"/>
      <c r="MVC51" s="31"/>
      <c r="MVE51" s="31"/>
      <c r="MVG51" s="31"/>
      <c r="MVI51" s="31"/>
      <c r="MVK51" s="31"/>
      <c r="MVM51" s="31"/>
      <c r="MVO51" s="31"/>
      <c r="MVQ51" s="31"/>
      <c r="MVS51" s="31"/>
      <c r="MVU51" s="31"/>
      <c r="MVW51" s="31"/>
      <c r="MVY51" s="31"/>
      <c r="MWA51" s="31"/>
      <c r="MWC51" s="31"/>
      <c r="MWE51" s="31"/>
      <c r="MWG51" s="31"/>
      <c r="MWI51" s="31"/>
      <c r="MWK51" s="31"/>
      <c r="MWM51" s="31"/>
      <c r="MWO51" s="31"/>
      <c r="MWQ51" s="31"/>
      <c r="MWS51" s="31"/>
      <c r="MWU51" s="31"/>
      <c r="MWW51" s="31"/>
      <c r="MWY51" s="31"/>
      <c r="MXA51" s="31"/>
      <c r="MXC51" s="31"/>
      <c r="MXE51" s="31"/>
      <c r="MXG51" s="31"/>
      <c r="MXI51" s="31"/>
      <c r="MXK51" s="31"/>
      <c r="MXM51" s="31"/>
      <c r="MXO51" s="31"/>
      <c r="MXQ51" s="31"/>
      <c r="MXS51" s="31"/>
      <c r="MXU51" s="31"/>
      <c r="MXW51" s="31"/>
      <c r="MXY51" s="31"/>
      <c r="MYA51" s="31"/>
      <c r="MYC51" s="31"/>
      <c r="MYE51" s="31"/>
      <c r="MYG51" s="31"/>
      <c r="MYI51" s="31"/>
      <c r="MYK51" s="31"/>
      <c r="MYM51" s="31"/>
      <c r="MYO51" s="31"/>
      <c r="MYQ51" s="31"/>
      <c r="MYS51" s="31"/>
      <c r="MYU51" s="31"/>
      <c r="MYW51" s="31"/>
      <c r="MYY51" s="31"/>
      <c r="MZA51" s="31"/>
      <c r="MZC51" s="31"/>
      <c r="MZE51" s="31"/>
      <c r="MZG51" s="31"/>
      <c r="MZI51" s="31"/>
      <c r="MZK51" s="31"/>
      <c r="MZM51" s="31"/>
      <c r="MZO51" s="31"/>
      <c r="MZQ51" s="31"/>
      <c r="MZS51" s="31"/>
      <c r="MZU51" s="31"/>
      <c r="MZW51" s="31"/>
      <c r="MZY51" s="31"/>
      <c r="NAA51" s="31"/>
      <c r="NAC51" s="31"/>
      <c r="NAE51" s="31"/>
      <c r="NAG51" s="31"/>
      <c r="NAI51" s="31"/>
      <c r="NAK51" s="31"/>
      <c r="NAM51" s="31"/>
      <c r="NAO51" s="31"/>
      <c r="NAQ51" s="31"/>
      <c r="NAS51" s="31"/>
      <c r="NAU51" s="31"/>
      <c r="NAW51" s="31"/>
      <c r="NAY51" s="31"/>
      <c r="NBA51" s="31"/>
      <c r="NBC51" s="31"/>
      <c r="NBE51" s="31"/>
      <c r="NBG51" s="31"/>
      <c r="NBI51" s="31"/>
      <c r="NBK51" s="31"/>
      <c r="NBM51" s="31"/>
      <c r="NBO51" s="31"/>
      <c r="NBQ51" s="31"/>
      <c r="NBS51" s="31"/>
      <c r="NBU51" s="31"/>
      <c r="NBW51" s="31"/>
      <c r="NBY51" s="31"/>
      <c r="NCA51" s="31"/>
      <c r="NCC51" s="31"/>
      <c r="NCE51" s="31"/>
      <c r="NCG51" s="31"/>
      <c r="NCI51" s="31"/>
      <c r="NCK51" s="31"/>
      <c r="NCM51" s="31"/>
      <c r="NCO51" s="31"/>
      <c r="NCQ51" s="31"/>
      <c r="NCS51" s="31"/>
      <c r="NCU51" s="31"/>
      <c r="NCW51" s="31"/>
      <c r="NCY51" s="31"/>
      <c r="NDA51" s="31"/>
      <c r="NDC51" s="31"/>
      <c r="NDE51" s="31"/>
      <c r="NDG51" s="31"/>
      <c r="NDI51" s="31"/>
      <c r="NDK51" s="31"/>
      <c r="NDM51" s="31"/>
      <c r="NDO51" s="31"/>
      <c r="NDQ51" s="31"/>
      <c r="NDS51" s="31"/>
      <c r="NDU51" s="31"/>
      <c r="NDW51" s="31"/>
      <c r="NDY51" s="31"/>
      <c r="NEA51" s="31"/>
      <c r="NEC51" s="31"/>
      <c r="NEE51" s="31"/>
      <c r="NEG51" s="31"/>
      <c r="NEI51" s="31"/>
      <c r="NEK51" s="31"/>
      <c r="NEM51" s="31"/>
      <c r="NEO51" s="31"/>
      <c r="NEQ51" s="31"/>
      <c r="NES51" s="31"/>
      <c r="NEU51" s="31"/>
      <c r="NEW51" s="31"/>
      <c r="NEY51" s="31"/>
      <c r="NFA51" s="31"/>
      <c r="NFC51" s="31"/>
      <c r="NFE51" s="31"/>
      <c r="NFG51" s="31"/>
      <c r="NFI51" s="31"/>
      <c r="NFK51" s="31"/>
      <c r="NFM51" s="31"/>
      <c r="NFO51" s="31"/>
      <c r="NFQ51" s="31"/>
      <c r="NFS51" s="31"/>
      <c r="NFU51" s="31"/>
      <c r="NFW51" s="31"/>
      <c r="NFY51" s="31"/>
      <c r="NGA51" s="31"/>
      <c r="NGC51" s="31"/>
      <c r="NGE51" s="31"/>
      <c r="NGG51" s="31"/>
      <c r="NGI51" s="31"/>
      <c r="NGK51" s="31"/>
      <c r="NGM51" s="31"/>
      <c r="NGO51" s="31"/>
      <c r="NGQ51" s="31"/>
      <c r="NGS51" s="31"/>
      <c r="NGU51" s="31"/>
      <c r="NGW51" s="31"/>
      <c r="NGY51" s="31"/>
      <c r="NHA51" s="31"/>
      <c r="NHC51" s="31"/>
      <c r="NHE51" s="31"/>
      <c r="NHG51" s="31"/>
      <c r="NHI51" s="31"/>
      <c r="NHK51" s="31"/>
      <c r="NHM51" s="31"/>
      <c r="NHO51" s="31"/>
      <c r="NHQ51" s="31"/>
      <c r="NHS51" s="31"/>
      <c r="NHU51" s="31"/>
      <c r="NHW51" s="31"/>
      <c r="NHY51" s="31"/>
      <c r="NIA51" s="31"/>
      <c r="NIC51" s="31"/>
      <c r="NIE51" s="31"/>
      <c r="NIG51" s="31"/>
      <c r="NII51" s="31"/>
      <c r="NIK51" s="31"/>
      <c r="NIM51" s="31"/>
      <c r="NIO51" s="31"/>
      <c r="NIQ51" s="31"/>
      <c r="NIS51" s="31"/>
      <c r="NIU51" s="31"/>
      <c r="NIW51" s="31"/>
      <c r="NIY51" s="31"/>
      <c r="NJA51" s="31"/>
      <c r="NJC51" s="31"/>
      <c r="NJE51" s="31"/>
      <c r="NJG51" s="31"/>
      <c r="NJI51" s="31"/>
      <c r="NJK51" s="31"/>
      <c r="NJM51" s="31"/>
      <c r="NJO51" s="31"/>
      <c r="NJQ51" s="31"/>
      <c r="NJS51" s="31"/>
      <c r="NJU51" s="31"/>
      <c r="NJW51" s="31"/>
      <c r="NJY51" s="31"/>
      <c r="NKA51" s="31"/>
      <c r="NKC51" s="31"/>
      <c r="NKE51" s="31"/>
      <c r="NKG51" s="31"/>
      <c r="NKI51" s="31"/>
      <c r="NKK51" s="31"/>
      <c r="NKM51" s="31"/>
      <c r="NKO51" s="31"/>
      <c r="NKQ51" s="31"/>
      <c r="NKS51" s="31"/>
      <c r="NKU51" s="31"/>
      <c r="NKW51" s="31"/>
      <c r="NKY51" s="31"/>
      <c r="NLA51" s="31"/>
      <c r="NLC51" s="31"/>
      <c r="NLE51" s="31"/>
      <c r="NLG51" s="31"/>
      <c r="NLI51" s="31"/>
      <c r="NLK51" s="31"/>
      <c r="NLM51" s="31"/>
      <c r="NLO51" s="31"/>
      <c r="NLQ51" s="31"/>
      <c r="NLS51" s="31"/>
      <c r="NLU51" s="31"/>
      <c r="NLW51" s="31"/>
      <c r="NLY51" s="31"/>
      <c r="NMA51" s="31"/>
      <c r="NMC51" s="31"/>
      <c r="NME51" s="31"/>
      <c r="NMG51" s="31"/>
      <c r="NMI51" s="31"/>
      <c r="NMK51" s="31"/>
      <c r="NMM51" s="31"/>
      <c r="NMO51" s="31"/>
      <c r="NMQ51" s="31"/>
      <c r="NMS51" s="31"/>
      <c r="NMU51" s="31"/>
      <c r="NMW51" s="31"/>
      <c r="NMY51" s="31"/>
      <c r="NNA51" s="31"/>
      <c r="NNC51" s="31"/>
      <c r="NNE51" s="31"/>
      <c r="NNG51" s="31"/>
      <c r="NNI51" s="31"/>
      <c r="NNK51" s="31"/>
      <c r="NNM51" s="31"/>
      <c r="NNO51" s="31"/>
      <c r="NNQ51" s="31"/>
      <c r="NNS51" s="31"/>
      <c r="NNU51" s="31"/>
      <c r="NNW51" s="31"/>
      <c r="NNY51" s="31"/>
      <c r="NOA51" s="31"/>
      <c r="NOC51" s="31"/>
      <c r="NOE51" s="31"/>
      <c r="NOG51" s="31"/>
      <c r="NOI51" s="31"/>
      <c r="NOK51" s="31"/>
      <c r="NOM51" s="31"/>
      <c r="NOO51" s="31"/>
      <c r="NOQ51" s="31"/>
      <c r="NOS51" s="31"/>
      <c r="NOU51" s="31"/>
      <c r="NOW51" s="31"/>
      <c r="NOY51" s="31"/>
      <c r="NPA51" s="31"/>
      <c r="NPC51" s="31"/>
      <c r="NPE51" s="31"/>
      <c r="NPG51" s="31"/>
      <c r="NPI51" s="31"/>
      <c r="NPK51" s="31"/>
      <c r="NPM51" s="31"/>
      <c r="NPO51" s="31"/>
      <c r="NPQ51" s="31"/>
      <c r="NPS51" s="31"/>
      <c r="NPU51" s="31"/>
      <c r="NPW51" s="31"/>
      <c r="NPY51" s="31"/>
      <c r="NQA51" s="31"/>
      <c r="NQC51" s="31"/>
      <c r="NQE51" s="31"/>
      <c r="NQG51" s="31"/>
      <c r="NQI51" s="31"/>
      <c r="NQK51" s="31"/>
      <c r="NQM51" s="31"/>
      <c r="NQO51" s="31"/>
      <c r="NQQ51" s="31"/>
      <c r="NQS51" s="31"/>
      <c r="NQU51" s="31"/>
      <c r="NQW51" s="31"/>
      <c r="NQY51" s="31"/>
      <c r="NRA51" s="31"/>
      <c r="NRC51" s="31"/>
      <c r="NRE51" s="31"/>
      <c r="NRG51" s="31"/>
      <c r="NRI51" s="31"/>
      <c r="NRK51" s="31"/>
      <c r="NRM51" s="31"/>
      <c r="NRO51" s="31"/>
      <c r="NRQ51" s="31"/>
      <c r="NRS51" s="31"/>
      <c r="NRU51" s="31"/>
      <c r="NRW51" s="31"/>
      <c r="NRY51" s="31"/>
      <c r="NSA51" s="31"/>
      <c r="NSC51" s="31"/>
      <c r="NSE51" s="31"/>
      <c r="NSG51" s="31"/>
      <c r="NSI51" s="31"/>
      <c r="NSK51" s="31"/>
      <c r="NSM51" s="31"/>
      <c r="NSO51" s="31"/>
      <c r="NSQ51" s="31"/>
      <c r="NSS51" s="31"/>
      <c r="NSU51" s="31"/>
      <c r="NSW51" s="31"/>
      <c r="NSY51" s="31"/>
      <c r="NTA51" s="31"/>
      <c r="NTC51" s="31"/>
      <c r="NTE51" s="31"/>
      <c r="NTG51" s="31"/>
      <c r="NTI51" s="31"/>
      <c r="NTK51" s="31"/>
      <c r="NTM51" s="31"/>
      <c r="NTO51" s="31"/>
      <c r="NTQ51" s="31"/>
      <c r="NTS51" s="31"/>
      <c r="NTU51" s="31"/>
      <c r="NTW51" s="31"/>
      <c r="NTY51" s="31"/>
      <c r="NUA51" s="31"/>
      <c r="NUC51" s="31"/>
      <c r="NUE51" s="31"/>
      <c r="NUG51" s="31"/>
      <c r="NUI51" s="31"/>
      <c r="NUK51" s="31"/>
      <c r="NUM51" s="31"/>
      <c r="NUO51" s="31"/>
      <c r="NUQ51" s="31"/>
      <c r="NUS51" s="31"/>
      <c r="NUU51" s="31"/>
      <c r="NUW51" s="31"/>
      <c r="NUY51" s="31"/>
      <c r="NVA51" s="31"/>
      <c r="NVC51" s="31"/>
      <c r="NVE51" s="31"/>
      <c r="NVG51" s="31"/>
      <c r="NVI51" s="31"/>
      <c r="NVK51" s="31"/>
      <c r="NVM51" s="31"/>
      <c r="NVO51" s="31"/>
      <c r="NVQ51" s="31"/>
      <c r="NVS51" s="31"/>
      <c r="NVU51" s="31"/>
      <c r="NVW51" s="31"/>
      <c r="NVY51" s="31"/>
      <c r="NWA51" s="31"/>
      <c r="NWC51" s="31"/>
      <c r="NWE51" s="31"/>
      <c r="NWG51" s="31"/>
      <c r="NWI51" s="31"/>
      <c r="NWK51" s="31"/>
      <c r="NWM51" s="31"/>
      <c r="NWO51" s="31"/>
      <c r="NWQ51" s="31"/>
      <c r="NWS51" s="31"/>
      <c r="NWU51" s="31"/>
      <c r="NWW51" s="31"/>
      <c r="NWY51" s="31"/>
      <c r="NXA51" s="31"/>
      <c r="NXC51" s="31"/>
      <c r="NXE51" s="31"/>
      <c r="NXG51" s="31"/>
      <c r="NXI51" s="31"/>
      <c r="NXK51" s="31"/>
      <c r="NXM51" s="31"/>
      <c r="NXO51" s="31"/>
      <c r="NXQ51" s="31"/>
      <c r="NXS51" s="31"/>
      <c r="NXU51" s="31"/>
      <c r="NXW51" s="31"/>
      <c r="NXY51" s="31"/>
      <c r="NYA51" s="31"/>
      <c r="NYC51" s="31"/>
      <c r="NYE51" s="31"/>
      <c r="NYG51" s="31"/>
      <c r="NYI51" s="31"/>
      <c r="NYK51" s="31"/>
      <c r="NYM51" s="31"/>
      <c r="NYO51" s="31"/>
      <c r="NYQ51" s="31"/>
      <c r="NYS51" s="31"/>
      <c r="NYU51" s="31"/>
      <c r="NYW51" s="31"/>
      <c r="NYY51" s="31"/>
      <c r="NZA51" s="31"/>
      <c r="NZC51" s="31"/>
      <c r="NZE51" s="31"/>
      <c r="NZG51" s="31"/>
      <c r="NZI51" s="31"/>
      <c r="NZK51" s="31"/>
      <c r="NZM51" s="31"/>
      <c r="NZO51" s="31"/>
      <c r="NZQ51" s="31"/>
      <c r="NZS51" s="31"/>
      <c r="NZU51" s="31"/>
      <c r="NZW51" s="31"/>
      <c r="NZY51" s="31"/>
      <c r="OAA51" s="31"/>
      <c r="OAC51" s="31"/>
      <c r="OAE51" s="31"/>
      <c r="OAG51" s="31"/>
      <c r="OAI51" s="31"/>
      <c r="OAK51" s="31"/>
      <c r="OAM51" s="31"/>
      <c r="OAO51" s="31"/>
      <c r="OAQ51" s="31"/>
      <c r="OAS51" s="31"/>
      <c r="OAU51" s="31"/>
      <c r="OAW51" s="31"/>
      <c r="OAY51" s="31"/>
      <c r="OBA51" s="31"/>
      <c r="OBC51" s="31"/>
      <c r="OBE51" s="31"/>
      <c r="OBG51" s="31"/>
      <c r="OBI51" s="31"/>
      <c r="OBK51" s="31"/>
      <c r="OBM51" s="31"/>
      <c r="OBO51" s="31"/>
      <c r="OBQ51" s="31"/>
      <c r="OBS51" s="31"/>
      <c r="OBU51" s="31"/>
      <c r="OBW51" s="31"/>
      <c r="OBY51" s="31"/>
      <c r="OCA51" s="31"/>
      <c r="OCC51" s="31"/>
      <c r="OCE51" s="31"/>
      <c r="OCG51" s="31"/>
      <c r="OCI51" s="31"/>
      <c r="OCK51" s="31"/>
      <c r="OCM51" s="31"/>
      <c r="OCO51" s="31"/>
      <c r="OCQ51" s="31"/>
      <c r="OCS51" s="31"/>
      <c r="OCU51" s="31"/>
      <c r="OCW51" s="31"/>
      <c r="OCY51" s="31"/>
      <c r="ODA51" s="31"/>
      <c r="ODC51" s="31"/>
      <c r="ODE51" s="31"/>
      <c r="ODG51" s="31"/>
      <c r="ODI51" s="31"/>
      <c r="ODK51" s="31"/>
      <c r="ODM51" s="31"/>
      <c r="ODO51" s="31"/>
      <c r="ODQ51" s="31"/>
      <c r="ODS51" s="31"/>
      <c r="ODU51" s="31"/>
      <c r="ODW51" s="31"/>
      <c r="ODY51" s="31"/>
      <c r="OEA51" s="31"/>
      <c r="OEC51" s="31"/>
      <c r="OEE51" s="31"/>
      <c r="OEG51" s="31"/>
      <c r="OEI51" s="31"/>
      <c r="OEK51" s="31"/>
      <c r="OEM51" s="31"/>
      <c r="OEO51" s="31"/>
      <c r="OEQ51" s="31"/>
      <c r="OES51" s="31"/>
      <c r="OEU51" s="31"/>
      <c r="OEW51" s="31"/>
      <c r="OEY51" s="31"/>
      <c r="OFA51" s="31"/>
      <c r="OFC51" s="31"/>
      <c r="OFE51" s="31"/>
      <c r="OFG51" s="31"/>
      <c r="OFI51" s="31"/>
      <c r="OFK51" s="31"/>
      <c r="OFM51" s="31"/>
      <c r="OFO51" s="31"/>
      <c r="OFQ51" s="31"/>
      <c r="OFS51" s="31"/>
      <c r="OFU51" s="31"/>
      <c r="OFW51" s="31"/>
      <c r="OFY51" s="31"/>
      <c r="OGA51" s="31"/>
      <c r="OGC51" s="31"/>
      <c r="OGE51" s="31"/>
      <c r="OGG51" s="31"/>
      <c r="OGI51" s="31"/>
      <c r="OGK51" s="31"/>
      <c r="OGM51" s="31"/>
      <c r="OGO51" s="31"/>
      <c r="OGQ51" s="31"/>
      <c r="OGS51" s="31"/>
      <c r="OGU51" s="31"/>
      <c r="OGW51" s="31"/>
      <c r="OGY51" s="31"/>
      <c r="OHA51" s="31"/>
      <c r="OHC51" s="31"/>
      <c r="OHE51" s="31"/>
      <c r="OHG51" s="31"/>
      <c r="OHI51" s="31"/>
      <c r="OHK51" s="31"/>
      <c r="OHM51" s="31"/>
      <c r="OHO51" s="31"/>
      <c r="OHQ51" s="31"/>
      <c r="OHS51" s="31"/>
      <c r="OHU51" s="31"/>
      <c r="OHW51" s="31"/>
      <c r="OHY51" s="31"/>
      <c r="OIA51" s="31"/>
      <c r="OIC51" s="31"/>
      <c r="OIE51" s="31"/>
      <c r="OIG51" s="31"/>
      <c r="OII51" s="31"/>
      <c r="OIK51" s="31"/>
      <c r="OIM51" s="31"/>
      <c r="OIO51" s="31"/>
      <c r="OIQ51" s="31"/>
      <c r="OIS51" s="31"/>
      <c r="OIU51" s="31"/>
      <c r="OIW51" s="31"/>
      <c r="OIY51" s="31"/>
      <c r="OJA51" s="31"/>
      <c r="OJC51" s="31"/>
      <c r="OJE51" s="31"/>
      <c r="OJG51" s="31"/>
      <c r="OJI51" s="31"/>
      <c r="OJK51" s="31"/>
      <c r="OJM51" s="31"/>
      <c r="OJO51" s="31"/>
      <c r="OJQ51" s="31"/>
      <c r="OJS51" s="31"/>
      <c r="OJU51" s="31"/>
      <c r="OJW51" s="31"/>
      <c r="OJY51" s="31"/>
      <c r="OKA51" s="31"/>
      <c r="OKC51" s="31"/>
      <c r="OKE51" s="31"/>
      <c r="OKG51" s="31"/>
      <c r="OKI51" s="31"/>
      <c r="OKK51" s="31"/>
      <c r="OKM51" s="31"/>
      <c r="OKO51" s="31"/>
      <c r="OKQ51" s="31"/>
      <c r="OKS51" s="31"/>
      <c r="OKU51" s="31"/>
      <c r="OKW51" s="31"/>
      <c r="OKY51" s="31"/>
      <c r="OLA51" s="31"/>
      <c r="OLC51" s="31"/>
      <c r="OLE51" s="31"/>
      <c r="OLG51" s="31"/>
      <c r="OLI51" s="31"/>
      <c r="OLK51" s="31"/>
      <c r="OLM51" s="31"/>
      <c r="OLO51" s="31"/>
      <c r="OLQ51" s="31"/>
      <c r="OLS51" s="31"/>
      <c r="OLU51" s="31"/>
      <c r="OLW51" s="31"/>
      <c r="OLY51" s="31"/>
      <c r="OMA51" s="31"/>
      <c r="OMC51" s="31"/>
      <c r="OME51" s="31"/>
      <c r="OMG51" s="31"/>
      <c r="OMI51" s="31"/>
      <c r="OMK51" s="31"/>
      <c r="OMM51" s="31"/>
      <c r="OMO51" s="31"/>
      <c r="OMQ51" s="31"/>
      <c r="OMS51" s="31"/>
      <c r="OMU51" s="31"/>
      <c r="OMW51" s="31"/>
      <c r="OMY51" s="31"/>
      <c r="ONA51" s="31"/>
      <c r="ONC51" s="31"/>
      <c r="ONE51" s="31"/>
      <c r="ONG51" s="31"/>
      <c r="ONI51" s="31"/>
      <c r="ONK51" s="31"/>
      <c r="ONM51" s="31"/>
      <c r="ONO51" s="31"/>
      <c r="ONQ51" s="31"/>
      <c r="ONS51" s="31"/>
      <c r="ONU51" s="31"/>
      <c r="ONW51" s="31"/>
      <c r="ONY51" s="31"/>
      <c r="OOA51" s="31"/>
      <c r="OOC51" s="31"/>
      <c r="OOE51" s="31"/>
      <c r="OOG51" s="31"/>
      <c r="OOI51" s="31"/>
      <c r="OOK51" s="31"/>
      <c r="OOM51" s="31"/>
      <c r="OOO51" s="31"/>
      <c r="OOQ51" s="31"/>
      <c r="OOS51" s="31"/>
      <c r="OOU51" s="31"/>
      <c r="OOW51" s="31"/>
      <c r="OOY51" s="31"/>
      <c r="OPA51" s="31"/>
      <c r="OPC51" s="31"/>
      <c r="OPE51" s="31"/>
      <c r="OPG51" s="31"/>
      <c r="OPI51" s="31"/>
      <c r="OPK51" s="31"/>
      <c r="OPM51" s="31"/>
      <c r="OPO51" s="31"/>
      <c r="OPQ51" s="31"/>
      <c r="OPS51" s="31"/>
      <c r="OPU51" s="31"/>
      <c r="OPW51" s="31"/>
      <c r="OPY51" s="31"/>
      <c r="OQA51" s="31"/>
      <c r="OQC51" s="31"/>
      <c r="OQE51" s="31"/>
      <c r="OQG51" s="31"/>
      <c r="OQI51" s="31"/>
      <c r="OQK51" s="31"/>
      <c r="OQM51" s="31"/>
      <c r="OQO51" s="31"/>
      <c r="OQQ51" s="31"/>
      <c r="OQS51" s="31"/>
      <c r="OQU51" s="31"/>
      <c r="OQW51" s="31"/>
      <c r="OQY51" s="31"/>
      <c r="ORA51" s="31"/>
      <c r="ORC51" s="31"/>
      <c r="ORE51" s="31"/>
      <c r="ORG51" s="31"/>
      <c r="ORI51" s="31"/>
      <c r="ORK51" s="31"/>
      <c r="ORM51" s="31"/>
      <c r="ORO51" s="31"/>
      <c r="ORQ51" s="31"/>
      <c r="ORS51" s="31"/>
      <c r="ORU51" s="31"/>
      <c r="ORW51" s="31"/>
      <c r="ORY51" s="31"/>
      <c r="OSA51" s="31"/>
      <c r="OSC51" s="31"/>
      <c r="OSE51" s="31"/>
      <c r="OSG51" s="31"/>
      <c r="OSI51" s="31"/>
      <c r="OSK51" s="31"/>
      <c r="OSM51" s="31"/>
      <c r="OSO51" s="31"/>
      <c r="OSQ51" s="31"/>
      <c r="OSS51" s="31"/>
      <c r="OSU51" s="31"/>
      <c r="OSW51" s="31"/>
      <c r="OSY51" s="31"/>
      <c r="OTA51" s="31"/>
      <c r="OTC51" s="31"/>
      <c r="OTE51" s="31"/>
      <c r="OTG51" s="31"/>
      <c r="OTI51" s="31"/>
      <c r="OTK51" s="31"/>
      <c r="OTM51" s="31"/>
      <c r="OTO51" s="31"/>
      <c r="OTQ51" s="31"/>
      <c r="OTS51" s="31"/>
      <c r="OTU51" s="31"/>
      <c r="OTW51" s="31"/>
      <c r="OTY51" s="31"/>
      <c r="OUA51" s="31"/>
      <c r="OUC51" s="31"/>
      <c r="OUE51" s="31"/>
      <c r="OUG51" s="31"/>
      <c r="OUI51" s="31"/>
      <c r="OUK51" s="31"/>
      <c r="OUM51" s="31"/>
      <c r="OUO51" s="31"/>
      <c r="OUQ51" s="31"/>
      <c r="OUS51" s="31"/>
      <c r="OUU51" s="31"/>
      <c r="OUW51" s="31"/>
      <c r="OUY51" s="31"/>
      <c r="OVA51" s="31"/>
      <c r="OVC51" s="31"/>
      <c r="OVE51" s="31"/>
      <c r="OVG51" s="31"/>
      <c r="OVI51" s="31"/>
      <c r="OVK51" s="31"/>
      <c r="OVM51" s="31"/>
      <c r="OVO51" s="31"/>
      <c r="OVQ51" s="31"/>
      <c r="OVS51" s="31"/>
      <c r="OVU51" s="31"/>
      <c r="OVW51" s="31"/>
      <c r="OVY51" s="31"/>
      <c r="OWA51" s="31"/>
      <c r="OWC51" s="31"/>
      <c r="OWE51" s="31"/>
      <c r="OWG51" s="31"/>
      <c r="OWI51" s="31"/>
      <c r="OWK51" s="31"/>
      <c r="OWM51" s="31"/>
      <c r="OWO51" s="31"/>
      <c r="OWQ51" s="31"/>
      <c r="OWS51" s="31"/>
      <c r="OWU51" s="31"/>
      <c r="OWW51" s="31"/>
      <c r="OWY51" s="31"/>
      <c r="OXA51" s="31"/>
      <c r="OXC51" s="31"/>
      <c r="OXE51" s="31"/>
      <c r="OXG51" s="31"/>
      <c r="OXI51" s="31"/>
      <c r="OXK51" s="31"/>
      <c r="OXM51" s="31"/>
      <c r="OXO51" s="31"/>
      <c r="OXQ51" s="31"/>
      <c r="OXS51" s="31"/>
      <c r="OXU51" s="31"/>
      <c r="OXW51" s="31"/>
      <c r="OXY51" s="31"/>
      <c r="OYA51" s="31"/>
      <c r="OYC51" s="31"/>
      <c r="OYE51" s="31"/>
      <c r="OYG51" s="31"/>
      <c r="OYI51" s="31"/>
      <c r="OYK51" s="31"/>
      <c r="OYM51" s="31"/>
      <c r="OYO51" s="31"/>
      <c r="OYQ51" s="31"/>
      <c r="OYS51" s="31"/>
      <c r="OYU51" s="31"/>
      <c r="OYW51" s="31"/>
      <c r="OYY51" s="31"/>
      <c r="OZA51" s="31"/>
      <c r="OZC51" s="31"/>
      <c r="OZE51" s="31"/>
      <c r="OZG51" s="31"/>
      <c r="OZI51" s="31"/>
      <c r="OZK51" s="31"/>
      <c r="OZM51" s="31"/>
      <c r="OZO51" s="31"/>
      <c r="OZQ51" s="31"/>
      <c r="OZS51" s="31"/>
      <c r="OZU51" s="31"/>
      <c r="OZW51" s="31"/>
      <c r="OZY51" s="31"/>
      <c r="PAA51" s="31"/>
      <c r="PAC51" s="31"/>
      <c r="PAE51" s="31"/>
      <c r="PAG51" s="31"/>
      <c r="PAI51" s="31"/>
      <c r="PAK51" s="31"/>
      <c r="PAM51" s="31"/>
      <c r="PAO51" s="31"/>
      <c r="PAQ51" s="31"/>
      <c r="PAS51" s="31"/>
      <c r="PAU51" s="31"/>
      <c r="PAW51" s="31"/>
      <c r="PAY51" s="31"/>
      <c r="PBA51" s="31"/>
      <c r="PBC51" s="31"/>
      <c r="PBE51" s="31"/>
      <c r="PBG51" s="31"/>
      <c r="PBI51" s="31"/>
      <c r="PBK51" s="31"/>
      <c r="PBM51" s="31"/>
      <c r="PBO51" s="31"/>
      <c r="PBQ51" s="31"/>
      <c r="PBS51" s="31"/>
      <c r="PBU51" s="31"/>
      <c r="PBW51" s="31"/>
      <c r="PBY51" s="31"/>
      <c r="PCA51" s="31"/>
      <c r="PCC51" s="31"/>
      <c r="PCE51" s="31"/>
      <c r="PCG51" s="31"/>
      <c r="PCI51" s="31"/>
      <c r="PCK51" s="31"/>
      <c r="PCM51" s="31"/>
      <c r="PCO51" s="31"/>
      <c r="PCQ51" s="31"/>
      <c r="PCS51" s="31"/>
      <c r="PCU51" s="31"/>
      <c r="PCW51" s="31"/>
      <c r="PCY51" s="31"/>
      <c r="PDA51" s="31"/>
      <c r="PDC51" s="31"/>
      <c r="PDE51" s="31"/>
      <c r="PDG51" s="31"/>
      <c r="PDI51" s="31"/>
      <c r="PDK51" s="31"/>
      <c r="PDM51" s="31"/>
      <c r="PDO51" s="31"/>
      <c r="PDQ51" s="31"/>
      <c r="PDS51" s="31"/>
      <c r="PDU51" s="31"/>
      <c r="PDW51" s="31"/>
      <c r="PDY51" s="31"/>
      <c r="PEA51" s="31"/>
      <c r="PEC51" s="31"/>
      <c r="PEE51" s="31"/>
      <c r="PEG51" s="31"/>
      <c r="PEI51" s="31"/>
      <c r="PEK51" s="31"/>
      <c r="PEM51" s="31"/>
      <c r="PEO51" s="31"/>
      <c r="PEQ51" s="31"/>
      <c r="PES51" s="31"/>
      <c r="PEU51" s="31"/>
      <c r="PEW51" s="31"/>
      <c r="PEY51" s="31"/>
      <c r="PFA51" s="31"/>
      <c r="PFC51" s="31"/>
      <c r="PFE51" s="31"/>
      <c r="PFG51" s="31"/>
      <c r="PFI51" s="31"/>
      <c r="PFK51" s="31"/>
      <c r="PFM51" s="31"/>
      <c r="PFO51" s="31"/>
      <c r="PFQ51" s="31"/>
      <c r="PFS51" s="31"/>
      <c r="PFU51" s="31"/>
      <c r="PFW51" s="31"/>
      <c r="PFY51" s="31"/>
      <c r="PGA51" s="31"/>
      <c r="PGC51" s="31"/>
      <c r="PGE51" s="31"/>
      <c r="PGG51" s="31"/>
      <c r="PGI51" s="31"/>
      <c r="PGK51" s="31"/>
      <c r="PGM51" s="31"/>
      <c r="PGO51" s="31"/>
      <c r="PGQ51" s="31"/>
      <c r="PGS51" s="31"/>
      <c r="PGU51" s="31"/>
      <c r="PGW51" s="31"/>
      <c r="PGY51" s="31"/>
      <c r="PHA51" s="31"/>
      <c r="PHC51" s="31"/>
      <c r="PHE51" s="31"/>
      <c r="PHG51" s="31"/>
      <c r="PHI51" s="31"/>
      <c r="PHK51" s="31"/>
      <c r="PHM51" s="31"/>
      <c r="PHO51" s="31"/>
      <c r="PHQ51" s="31"/>
      <c r="PHS51" s="31"/>
      <c r="PHU51" s="31"/>
      <c r="PHW51" s="31"/>
      <c r="PHY51" s="31"/>
      <c r="PIA51" s="31"/>
      <c r="PIC51" s="31"/>
      <c r="PIE51" s="31"/>
      <c r="PIG51" s="31"/>
      <c r="PII51" s="31"/>
      <c r="PIK51" s="31"/>
      <c r="PIM51" s="31"/>
      <c r="PIO51" s="31"/>
      <c r="PIQ51" s="31"/>
      <c r="PIS51" s="31"/>
      <c r="PIU51" s="31"/>
      <c r="PIW51" s="31"/>
      <c r="PIY51" s="31"/>
      <c r="PJA51" s="31"/>
      <c r="PJC51" s="31"/>
      <c r="PJE51" s="31"/>
      <c r="PJG51" s="31"/>
      <c r="PJI51" s="31"/>
      <c r="PJK51" s="31"/>
      <c r="PJM51" s="31"/>
      <c r="PJO51" s="31"/>
      <c r="PJQ51" s="31"/>
      <c r="PJS51" s="31"/>
      <c r="PJU51" s="31"/>
      <c r="PJW51" s="31"/>
      <c r="PJY51" s="31"/>
      <c r="PKA51" s="31"/>
      <c r="PKC51" s="31"/>
      <c r="PKE51" s="31"/>
      <c r="PKG51" s="31"/>
      <c r="PKI51" s="31"/>
      <c r="PKK51" s="31"/>
      <c r="PKM51" s="31"/>
      <c r="PKO51" s="31"/>
      <c r="PKQ51" s="31"/>
      <c r="PKS51" s="31"/>
      <c r="PKU51" s="31"/>
      <c r="PKW51" s="31"/>
      <c r="PKY51" s="31"/>
      <c r="PLA51" s="31"/>
      <c r="PLC51" s="31"/>
      <c r="PLE51" s="31"/>
      <c r="PLG51" s="31"/>
      <c r="PLI51" s="31"/>
      <c r="PLK51" s="31"/>
      <c r="PLM51" s="31"/>
      <c r="PLO51" s="31"/>
      <c r="PLQ51" s="31"/>
      <c r="PLS51" s="31"/>
      <c r="PLU51" s="31"/>
      <c r="PLW51" s="31"/>
      <c r="PLY51" s="31"/>
      <c r="PMA51" s="31"/>
      <c r="PMC51" s="31"/>
      <c r="PME51" s="31"/>
      <c r="PMG51" s="31"/>
      <c r="PMI51" s="31"/>
      <c r="PMK51" s="31"/>
      <c r="PMM51" s="31"/>
      <c r="PMO51" s="31"/>
      <c r="PMQ51" s="31"/>
      <c r="PMS51" s="31"/>
      <c r="PMU51" s="31"/>
      <c r="PMW51" s="31"/>
      <c r="PMY51" s="31"/>
      <c r="PNA51" s="31"/>
      <c r="PNC51" s="31"/>
      <c r="PNE51" s="31"/>
      <c r="PNG51" s="31"/>
      <c r="PNI51" s="31"/>
      <c r="PNK51" s="31"/>
      <c r="PNM51" s="31"/>
      <c r="PNO51" s="31"/>
      <c r="PNQ51" s="31"/>
      <c r="PNS51" s="31"/>
      <c r="PNU51" s="31"/>
      <c r="PNW51" s="31"/>
      <c r="PNY51" s="31"/>
      <c r="POA51" s="31"/>
      <c r="POC51" s="31"/>
      <c r="POE51" s="31"/>
      <c r="POG51" s="31"/>
      <c r="POI51" s="31"/>
      <c r="POK51" s="31"/>
      <c r="POM51" s="31"/>
      <c r="POO51" s="31"/>
      <c r="POQ51" s="31"/>
      <c r="POS51" s="31"/>
      <c r="POU51" s="31"/>
      <c r="POW51" s="31"/>
      <c r="POY51" s="31"/>
      <c r="PPA51" s="31"/>
      <c r="PPC51" s="31"/>
      <c r="PPE51" s="31"/>
      <c r="PPG51" s="31"/>
      <c r="PPI51" s="31"/>
      <c r="PPK51" s="31"/>
      <c r="PPM51" s="31"/>
      <c r="PPO51" s="31"/>
      <c r="PPQ51" s="31"/>
      <c r="PPS51" s="31"/>
      <c r="PPU51" s="31"/>
      <c r="PPW51" s="31"/>
      <c r="PPY51" s="31"/>
      <c r="PQA51" s="31"/>
      <c r="PQC51" s="31"/>
      <c r="PQE51" s="31"/>
      <c r="PQG51" s="31"/>
      <c r="PQI51" s="31"/>
      <c r="PQK51" s="31"/>
      <c r="PQM51" s="31"/>
      <c r="PQO51" s="31"/>
      <c r="PQQ51" s="31"/>
      <c r="PQS51" s="31"/>
      <c r="PQU51" s="31"/>
      <c r="PQW51" s="31"/>
      <c r="PQY51" s="31"/>
      <c r="PRA51" s="31"/>
      <c r="PRC51" s="31"/>
      <c r="PRE51" s="31"/>
      <c r="PRG51" s="31"/>
      <c r="PRI51" s="31"/>
      <c r="PRK51" s="31"/>
      <c r="PRM51" s="31"/>
      <c r="PRO51" s="31"/>
      <c r="PRQ51" s="31"/>
      <c r="PRS51" s="31"/>
      <c r="PRU51" s="31"/>
      <c r="PRW51" s="31"/>
      <c r="PRY51" s="31"/>
      <c r="PSA51" s="31"/>
      <c r="PSC51" s="31"/>
      <c r="PSE51" s="31"/>
      <c r="PSG51" s="31"/>
      <c r="PSI51" s="31"/>
      <c r="PSK51" s="31"/>
      <c r="PSM51" s="31"/>
      <c r="PSO51" s="31"/>
      <c r="PSQ51" s="31"/>
      <c r="PSS51" s="31"/>
      <c r="PSU51" s="31"/>
      <c r="PSW51" s="31"/>
      <c r="PSY51" s="31"/>
      <c r="PTA51" s="31"/>
      <c r="PTC51" s="31"/>
      <c r="PTE51" s="31"/>
      <c r="PTG51" s="31"/>
      <c r="PTI51" s="31"/>
      <c r="PTK51" s="31"/>
      <c r="PTM51" s="31"/>
      <c r="PTO51" s="31"/>
      <c r="PTQ51" s="31"/>
      <c r="PTS51" s="31"/>
      <c r="PTU51" s="31"/>
      <c r="PTW51" s="31"/>
      <c r="PTY51" s="31"/>
      <c r="PUA51" s="31"/>
      <c r="PUC51" s="31"/>
      <c r="PUE51" s="31"/>
      <c r="PUG51" s="31"/>
      <c r="PUI51" s="31"/>
      <c r="PUK51" s="31"/>
      <c r="PUM51" s="31"/>
      <c r="PUO51" s="31"/>
      <c r="PUQ51" s="31"/>
      <c r="PUS51" s="31"/>
      <c r="PUU51" s="31"/>
      <c r="PUW51" s="31"/>
      <c r="PUY51" s="31"/>
      <c r="PVA51" s="31"/>
      <c r="PVC51" s="31"/>
      <c r="PVE51" s="31"/>
      <c r="PVG51" s="31"/>
      <c r="PVI51" s="31"/>
      <c r="PVK51" s="31"/>
      <c r="PVM51" s="31"/>
      <c r="PVO51" s="31"/>
      <c r="PVQ51" s="31"/>
      <c r="PVS51" s="31"/>
      <c r="PVU51" s="31"/>
      <c r="PVW51" s="31"/>
      <c r="PVY51" s="31"/>
      <c r="PWA51" s="31"/>
      <c r="PWC51" s="31"/>
      <c r="PWE51" s="31"/>
      <c r="PWG51" s="31"/>
      <c r="PWI51" s="31"/>
      <c r="PWK51" s="31"/>
      <c r="PWM51" s="31"/>
      <c r="PWO51" s="31"/>
      <c r="PWQ51" s="31"/>
      <c r="PWS51" s="31"/>
      <c r="PWU51" s="31"/>
      <c r="PWW51" s="31"/>
      <c r="PWY51" s="31"/>
      <c r="PXA51" s="31"/>
      <c r="PXC51" s="31"/>
      <c r="PXE51" s="31"/>
      <c r="PXG51" s="31"/>
      <c r="PXI51" s="31"/>
      <c r="PXK51" s="31"/>
      <c r="PXM51" s="31"/>
      <c r="PXO51" s="31"/>
      <c r="PXQ51" s="31"/>
      <c r="PXS51" s="31"/>
      <c r="PXU51" s="31"/>
      <c r="PXW51" s="31"/>
      <c r="PXY51" s="31"/>
      <c r="PYA51" s="31"/>
      <c r="PYC51" s="31"/>
      <c r="PYE51" s="31"/>
      <c r="PYG51" s="31"/>
      <c r="PYI51" s="31"/>
      <c r="PYK51" s="31"/>
      <c r="PYM51" s="31"/>
      <c r="PYO51" s="31"/>
      <c r="PYQ51" s="31"/>
      <c r="PYS51" s="31"/>
      <c r="PYU51" s="31"/>
      <c r="PYW51" s="31"/>
      <c r="PYY51" s="31"/>
      <c r="PZA51" s="31"/>
      <c r="PZC51" s="31"/>
      <c r="PZE51" s="31"/>
      <c r="PZG51" s="31"/>
      <c r="PZI51" s="31"/>
      <c r="PZK51" s="31"/>
      <c r="PZM51" s="31"/>
      <c r="PZO51" s="31"/>
      <c r="PZQ51" s="31"/>
      <c r="PZS51" s="31"/>
      <c r="PZU51" s="31"/>
      <c r="PZW51" s="31"/>
      <c r="PZY51" s="31"/>
      <c r="QAA51" s="31"/>
      <c r="QAC51" s="31"/>
      <c r="QAE51" s="31"/>
      <c r="QAG51" s="31"/>
      <c r="QAI51" s="31"/>
      <c r="QAK51" s="31"/>
      <c r="QAM51" s="31"/>
      <c r="QAO51" s="31"/>
      <c r="QAQ51" s="31"/>
      <c r="QAS51" s="31"/>
      <c r="QAU51" s="31"/>
      <c r="QAW51" s="31"/>
      <c r="QAY51" s="31"/>
      <c r="QBA51" s="31"/>
      <c r="QBC51" s="31"/>
      <c r="QBE51" s="31"/>
      <c r="QBG51" s="31"/>
      <c r="QBI51" s="31"/>
      <c r="QBK51" s="31"/>
      <c r="QBM51" s="31"/>
      <c r="QBO51" s="31"/>
      <c r="QBQ51" s="31"/>
      <c r="QBS51" s="31"/>
      <c r="QBU51" s="31"/>
      <c r="QBW51" s="31"/>
      <c r="QBY51" s="31"/>
      <c r="QCA51" s="31"/>
      <c r="QCC51" s="31"/>
      <c r="QCE51" s="31"/>
      <c r="QCG51" s="31"/>
      <c r="QCI51" s="31"/>
      <c r="QCK51" s="31"/>
      <c r="QCM51" s="31"/>
      <c r="QCO51" s="31"/>
      <c r="QCQ51" s="31"/>
      <c r="QCS51" s="31"/>
      <c r="QCU51" s="31"/>
      <c r="QCW51" s="31"/>
      <c r="QCY51" s="31"/>
      <c r="QDA51" s="31"/>
      <c r="QDC51" s="31"/>
      <c r="QDE51" s="31"/>
      <c r="QDG51" s="31"/>
      <c r="QDI51" s="31"/>
      <c r="QDK51" s="31"/>
      <c r="QDM51" s="31"/>
      <c r="QDO51" s="31"/>
      <c r="QDQ51" s="31"/>
      <c r="QDS51" s="31"/>
      <c r="QDU51" s="31"/>
      <c r="QDW51" s="31"/>
      <c r="QDY51" s="31"/>
      <c r="QEA51" s="31"/>
      <c r="QEC51" s="31"/>
      <c r="QEE51" s="31"/>
      <c r="QEG51" s="31"/>
      <c r="QEI51" s="31"/>
      <c r="QEK51" s="31"/>
      <c r="QEM51" s="31"/>
      <c r="QEO51" s="31"/>
      <c r="QEQ51" s="31"/>
      <c r="QES51" s="31"/>
      <c r="QEU51" s="31"/>
      <c r="QEW51" s="31"/>
      <c r="QEY51" s="31"/>
      <c r="QFA51" s="31"/>
      <c r="QFC51" s="31"/>
      <c r="QFE51" s="31"/>
      <c r="QFG51" s="31"/>
      <c r="QFI51" s="31"/>
      <c r="QFK51" s="31"/>
      <c r="QFM51" s="31"/>
      <c r="QFO51" s="31"/>
      <c r="QFQ51" s="31"/>
      <c r="QFS51" s="31"/>
      <c r="QFU51" s="31"/>
      <c r="QFW51" s="31"/>
      <c r="QFY51" s="31"/>
      <c r="QGA51" s="31"/>
      <c r="QGC51" s="31"/>
      <c r="QGE51" s="31"/>
      <c r="QGG51" s="31"/>
      <c r="QGI51" s="31"/>
      <c r="QGK51" s="31"/>
      <c r="QGM51" s="31"/>
      <c r="QGO51" s="31"/>
      <c r="QGQ51" s="31"/>
      <c r="QGS51" s="31"/>
      <c r="QGU51" s="31"/>
      <c r="QGW51" s="31"/>
      <c r="QGY51" s="31"/>
      <c r="QHA51" s="31"/>
      <c r="QHC51" s="31"/>
      <c r="QHE51" s="31"/>
      <c r="QHG51" s="31"/>
      <c r="QHI51" s="31"/>
      <c r="QHK51" s="31"/>
      <c r="QHM51" s="31"/>
      <c r="QHO51" s="31"/>
      <c r="QHQ51" s="31"/>
      <c r="QHS51" s="31"/>
      <c r="QHU51" s="31"/>
      <c r="QHW51" s="31"/>
      <c r="QHY51" s="31"/>
      <c r="QIA51" s="31"/>
      <c r="QIC51" s="31"/>
      <c r="QIE51" s="31"/>
      <c r="QIG51" s="31"/>
      <c r="QII51" s="31"/>
      <c r="QIK51" s="31"/>
      <c r="QIM51" s="31"/>
      <c r="QIO51" s="31"/>
      <c r="QIQ51" s="31"/>
      <c r="QIS51" s="31"/>
      <c r="QIU51" s="31"/>
      <c r="QIW51" s="31"/>
      <c r="QIY51" s="31"/>
      <c r="QJA51" s="31"/>
      <c r="QJC51" s="31"/>
      <c r="QJE51" s="31"/>
      <c r="QJG51" s="31"/>
      <c r="QJI51" s="31"/>
      <c r="QJK51" s="31"/>
      <c r="QJM51" s="31"/>
      <c r="QJO51" s="31"/>
      <c r="QJQ51" s="31"/>
      <c r="QJS51" s="31"/>
      <c r="QJU51" s="31"/>
      <c r="QJW51" s="31"/>
      <c r="QJY51" s="31"/>
      <c r="QKA51" s="31"/>
      <c r="QKC51" s="31"/>
      <c r="QKE51" s="31"/>
      <c r="QKG51" s="31"/>
      <c r="QKI51" s="31"/>
      <c r="QKK51" s="31"/>
      <c r="QKM51" s="31"/>
      <c r="QKO51" s="31"/>
      <c r="QKQ51" s="31"/>
      <c r="QKS51" s="31"/>
      <c r="QKU51" s="31"/>
      <c r="QKW51" s="31"/>
      <c r="QKY51" s="31"/>
      <c r="QLA51" s="31"/>
      <c r="QLC51" s="31"/>
      <c r="QLE51" s="31"/>
      <c r="QLG51" s="31"/>
      <c r="QLI51" s="31"/>
      <c r="QLK51" s="31"/>
      <c r="QLM51" s="31"/>
      <c r="QLO51" s="31"/>
      <c r="QLQ51" s="31"/>
      <c r="QLS51" s="31"/>
      <c r="QLU51" s="31"/>
      <c r="QLW51" s="31"/>
      <c r="QLY51" s="31"/>
      <c r="QMA51" s="31"/>
      <c r="QMC51" s="31"/>
      <c r="QME51" s="31"/>
      <c r="QMG51" s="31"/>
      <c r="QMI51" s="31"/>
      <c r="QMK51" s="31"/>
      <c r="QMM51" s="31"/>
      <c r="QMO51" s="31"/>
      <c r="QMQ51" s="31"/>
      <c r="QMS51" s="31"/>
      <c r="QMU51" s="31"/>
      <c r="QMW51" s="31"/>
      <c r="QMY51" s="31"/>
      <c r="QNA51" s="31"/>
      <c r="QNC51" s="31"/>
      <c r="QNE51" s="31"/>
      <c r="QNG51" s="31"/>
      <c r="QNI51" s="31"/>
      <c r="QNK51" s="31"/>
      <c r="QNM51" s="31"/>
      <c r="QNO51" s="31"/>
      <c r="QNQ51" s="31"/>
      <c r="QNS51" s="31"/>
      <c r="QNU51" s="31"/>
      <c r="QNW51" s="31"/>
      <c r="QNY51" s="31"/>
      <c r="QOA51" s="31"/>
      <c r="QOC51" s="31"/>
      <c r="QOE51" s="31"/>
      <c r="QOG51" s="31"/>
      <c r="QOI51" s="31"/>
      <c r="QOK51" s="31"/>
      <c r="QOM51" s="31"/>
      <c r="QOO51" s="31"/>
      <c r="QOQ51" s="31"/>
      <c r="QOS51" s="31"/>
      <c r="QOU51" s="31"/>
      <c r="QOW51" s="31"/>
      <c r="QOY51" s="31"/>
      <c r="QPA51" s="31"/>
      <c r="QPC51" s="31"/>
      <c r="QPE51" s="31"/>
      <c r="QPG51" s="31"/>
      <c r="QPI51" s="31"/>
      <c r="QPK51" s="31"/>
      <c r="QPM51" s="31"/>
      <c r="QPO51" s="31"/>
      <c r="QPQ51" s="31"/>
      <c r="QPS51" s="31"/>
      <c r="QPU51" s="31"/>
      <c r="QPW51" s="31"/>
      <c r="QPY51" s="31"/>
      <c r="QQA51" s="31"/>
      <c r="QQC51" s="31"/>
      <c r="QQE51" s="31"/>
      <c r="QQG51" s="31"/>
      <c r="QQI51" s="31"/>
      <c r="QQK51" s="31"/>
      <c r="QQM51" s="31"/>
      <c r="QQO51" s="31"/>
      <c r="QQQ51" s="31"/>
      <c r="QQS51" s="31"/>
      <c r="QQU51" s="31"/>
      <c r="QQW51" s="31"/>
      <c r="QQY51" s="31"/>
      <c r="QRA51" s="31"/>
      <c r="QRC51" s="31"/>
      <c r="QRE51" s="31"/>
      <c r="QRG51" s="31"/>
      <c r="QRI51" s="31"/>
      <c r="QRK51" s="31"/>
      <c r="QRM51" s="31"/>
      <c r="QRO51" s="31"/>
      <c r="QRQ51" s="31"/>
      <c r="QRS51" s="31"/>
      <c r="QRU51" s="31"/>
      <c r="QRW51" s="31"/>
      <c r="QRY51" s="31"/>
      <c r="QSA51" s="31"/>
      <c r="QSC51" s="31"/>
      <c r="QSE51" s="31"/>
      <c r="QSG51" s="31"/>
      <c r="QSI51" s="31"/>
      <c r="QSK51" s="31"/>
      <c r="QSM51" s="31"/>
      <c r="QSO51" s="31"/>
      <c r="QSQ51" s="31"/>
      <c r="QSS51" s="31"/>
      <c r="QSU51" s="31"/>
      <c r="QSW51" s="31"/>
      <c r="QSY51" s="31"/>
      <c r="QTA51" s="31"/>
      <c r="QTC51" s="31"/>
      <c r="QTE51" s="31"/>
      <c r="QTG51" s="31"/>
      <c r="QTI51" s="31"/>
      <c r="QTK51" s="31"/>
      <c r="QTM51" s="31"/>
      <c r="QTO51" s="31"/>
      <c r="QTQ51" s="31"/>
      <c r="QTS51" s="31"/>
      <c r="QTU51" s="31"/>
      <c r="QTW51" s="31"/>
      <c r="QTY51" s="31"/>
      <c r="QUA51" s="31"/>
      <c r="QUC51" s="31"/>
      <c r="QUE51" s="31"/>
      <c r="QUG51" s="31"/>
      <c r="QUI51" s="31"/>
      <c r="QUK51" s="31"/>
      <c r="QUM51" s="31"/>
      <c r="QUO51" s="31"/>
      <c r="QUQ51" s="31"/>
      <c r="QUS51" s="31"/>
      <c r="QUU51" s="31"/>
      <c r="QUW51" s="31"/>
      <c r="QUY51" s="31"/>
      <c r="QVA51" s="31"/>
      <c r="QVC51" s="31"/>
      <c r="QVE51" s="31"/>
      <c r="QVG51" s="31"/>
      <c r="QVI51" s="31"/>
      <c r="QVK51" s="31"/>
      <c r="QVM51" s="31"/>
      <c r="QVO51" s="31"/>
      <c r="QVQ51" s="31"/>
      <c r="QVS51" s="31"/>
      <c r="QVU51" s="31"/>
      <c r="QVW51" s="31"/>
      <c r="QVY51" s="31"/>
      <c r="QWA51" s="31"/>
      <c r="QWC51" s="31"/>
      <c r="QWE51" s="31"/>
      <c r="QWG51" s="31"/>
      <c r="QWI51" s="31"/>
      <c r="QWK51" s="31"/>
      <c r="QWM51" s="31"/>
      <c r="QWO51" s="31"/>
      <c r="QWQ51" s="31"/>
      <c r="QWS51" s="31"/>
      <c r="QWU51" s="31"/>
      <c r="QWW51" s="31"/>
      <c r="QWY51" s="31"/>
      <c r="QXA51" s="31"/>
      <c r="QXC51" s="31"/>
      <c r="QXE51" s="31"/>
      <c r="QXG51" s="31"/>
      <c r="QXI51" s="31"/>
      <c r="QXK51" s="31"/>
      <c r="QXM51" s="31"/>
      <c r="QXO51" s="31"/>
      <c r="QXQ51" s="31"/>
      <c r="QXS51" s="31"/>
      <c r="QXU51" s="31"/>
      <c r="QXW51" s="31"/>
      <c r="QXY51" s="31"/>
      <c r="QYA51" s="31"/>
      <c r="QYC51" s="31"/>
      <c r="QYE51" s="31"/>
      <c r="QYG51" s="31"/>
      <c r="QYI51" s="31"/>
      <c r="QYK51" s="31"/>
      <c r="QYM51" s="31"/>
      <c r="QYO51" s="31"/>
      <c r="QYQ51" s="31"/>
      <c r="QYS51" s="31"/>
      <c r="QYU51" s="31"/>
      <c r="QYW51" s="31"/>
      <c r="QYY51" s="31"/>
      <c r="QZA51" s="31"/>
      <c r="QZC51" s="31"/>
      <c r="QZE51" s="31"/>
      <c r="QZG51" s="31"/>
      <c r="QZI51" s="31"/>
      <c r="QZK51" s="31"/>
      <c r="QZM51" s="31"/>
      <c r="QZO51" s="31"/>
      <c r="QZQ51" s="31"/>
      <c r="QZS51" s="31"/>
      <c r="QZU51" s="31"/>
      <c r="QZW51" s="31"/>
      <c r="QZY51" s="31"/>
      <c r="RAA51" s="31"/>
      <c r="RAC51" s="31"/>
      <c r="RAE51" s="31"/>
      <c r="RAG51" s="31"/>
      <c r="RAI51" s="31"/>
      <c r="RAK51" s="31"/>
      <c r="RAM51" s="31"/>
      <c r="RAO51" s="31"/>
      <c r="RAQ51" s="31"/>
      <c r="RAS51" s="31"/>
      <c r="RAU51" s="31"/>
      <c r="RAW51" s="31"/>
      <c r="RAY51" s="31"/>
      <c r="RBA51" s="31"/>
      <c r="RBC51" s="31"/>
      <c r="RBE51" s="31"/>
      <c r="RBG51" s="31"/>
      <c r="RBI51" s="31"/>
      <c r="RBK51" s="31"/>
      <c r="RBM51" s="31"/>
      <c r="RBO51" s="31"/>
      <c r="RBQ51" s="31"/>
      <c r="RBS51" s="31"/>
      <c r="RBU51" s="31"/>
      <c r="RBW51" s="31"/>
      <c r="RBY51" s="31"/>
      <c r="RCA51" s="31"/>
      <c r="RCC51" s="31"/>
      <c r="RCE51" s="31"/>
      <c r="RCG51" s="31"/>
      <c r="RCI51" s="31"/>
      <c r="RCK51" s="31"/>
      <c r="RCM51" s="31"/>
      <c r="RCO51" s="31"/>
      <c r="RCQ51" s="31"/>
      <c r="RCS51" s="31"/>
      <c r="RCU51" s="31"/>
      <c r="RCW51" s="31"/>
      <c r="RCY51" s="31"/>
      <c r="RDA51" s="31"/>
      <c r="RDC51" s="31"/>
      <c r="RDE51" s="31"/>
      <c r="RDG51" s="31"/>
      <c r="RDI51" s="31"/>
      <c r="RDK51" s="31"/>
      <c r="RDM51" s="31"/>
      <c r="RDO51" s="31"/>
      <c r="RDQ51" s="31"/>
      <c r="RDS51" s="31"/>
      <c r="RDU51" s="31"/>
      <c r="RDW51" s="31"/>
      <c r="RDY51" s="31"/>
      <c r="REA51" s="31"/>
      <c r="REC51" s="31"/>
      <c r="REE51" s="31"/>
      <c r="REG51" s="31"/>
      <c r="REI51" s="31"/>
      <c r="REK51" s="31"/>
      <c r="REM51" s="31"/>
      <c r="REO51" s="31"/>
      <c r="REQ51" s="31"/>
      <c r="RES51" s="31"/>
      <c r="REU51" s="31"/>
      <c r="REW51" s="31"/>
      <c r="REY51" s="31"/>
      <c r="RFA51" s="31"/>
      <c r="RFC51" s="31"/>
      <c r="RFE51" s="31"/>
      <c r="RFG51" s="31"/>
      <c r="RFI51" s="31"/>
      <c r="RFK51" s="31"/>
      <c r="RFM51" s="31"/>
      <c r="RFO51" s="31"/>
      <c r="RFQ51" s="31"/>
      <c r="RFS51" s="31"/>
      <c r="RFU51" s="31"/>
      <c r="RFW51" s="31"/>
      <c r="RFY51" s="31"/>
      <c r="RGA51" s="31"/>
      <c r="RGC51" s="31"/>
      <c r="RGE51" s="31"/>
      <c r="RGG51" s="31"/>
      <c r="RGI51" s="31"/>
      <c r="RGK51" s="31"/>
      <c r="RGM51" s="31"/>
      <c r="RGO51" s="31"/>
      <c r="RGQ51" s="31"/>
      <c r="RGS51" s="31"/>
      <c r="RGU51" s="31"/>
      <c r="RGW51" s="31"/>
      <c r="RGY51" s="31"/>
      <c r="RHA51" s="31"/>
      <c r="RHC51" s="31"/>
      <c r="RHE51" s="31"/>
      <c r="RHG51" s="31"/>
      <c r="RHI51" s="31"/>
      <c r="RHK51" s="31"/>
      <c r="RHM51" s="31"/>
      <c r="RHO51" s="31"/>
      <c r="RHQ51" s="31"/>
      <c r="RHS51" s="31"/>
      <c r="RHU51" s="31"/>
      <c r="RHW51" s="31"/>
      <c r="RHY51" s="31"/>
      <c r="RIA51" s="31"/>
      <c r="RIC51" s="31"/>
      <c r="RIE51" s="31"/>
      <c r="RIG51" s="31"/>
      <c r="RII51" s="31"/>
      <c r="RIK51" s="31"/>
      <c r="RIM51" s="31"/>
      <c r="RIO51" s="31"/>
      <c r="RIQ51" s="31"/>
      <c r="RIS51" s="31"/>
      <c r="RIU51" s="31"/>
      <c r="RIW51" s="31"/>
      <c r="RIY51" s="31"/>
      <c r="RJA51" s="31"/>
      <c r="RJC51" s="31"/>
      <c r="RJE51" s="31"/>
      <c r="RJG51" s="31"/>
      <c r="RJI51" s="31"/>
      <c r="RJK51" s="31"/>
      <c r="RJM51" s="31"/>
      <c r="RJO51" s="31"/>
      <c r="RJQ51" s="31"/>
      <c r="RJS51" s="31"/>
      <c r="RJU51" s="31"/>
      <c r="RJW51" s="31"/>
      <c r="RJY51" s="31"/>
      <c r="RKA51" s="31"/>
      <c r="RKC51" s="31"/>
      <c r="RKE51" s="31"/>
      <c r="RKG51" s="31"/>
      <c r="RKI51" s="31"/>
      <c r="RKK51" s="31"/>
      <c r="RKM51" s="31"/>
      <c r="RKO51" s="31"/>
      <c r="RKQ51" s="31"/>
      <c r="RKS51" s="31"/>
      <c r="RKU51" s="31"/>
      <c r="RKW51" s="31"/>
      <c r="RKY51" s="31"/>
      <c r="RLA51" s="31"/>
      <c r="RLC51" s="31"/>
      <c r="RLE51" s="31"/>
      <c r="RLG51" s="31"/>
      <c r="RLI51" s="31"/>
      <c r="RLK51" s="31"/>
      <c r="RLM51" s="31"/>
      <c r="RLO51" s="31"/>
      <c r="RLQ51" s="31"/>
      <c r="RLS51" s="31"/>
      <c r="RLU51" s="31"/>
      <c r="RLW51" s="31"/>
      <c r="RLY51" s="31"/>
      <c r="RMA51" s="31"/>
      <c r="RMC51" s="31"/>
      <c r="RME51" s="31"/>
      <c r="RMG51" s="31"/>
      <c r="RMI51" s="31"/>
      <c r="RMK51" s="31"/>
      <c r="RMM51" s="31"/>
      <c r="RMO51" s="31"/>
      <c r="RMQ51" s="31"/>
      <c r="RMS51" s="31"/>
      <c r="RMU51" s="31"/>
      <c r="RMW51" s="31"/>
      <c r="RMY51" s="31"/>
      <c r="RNA51" s="31"/>
      <c r="RNC51" s="31"/>
      <c r="RNE51" s="31"/>
      <c r="RNG51" s="31"/>
      <c r="RNI51" s="31"/>
      <c r="RNK51" s="31"/>
      <c r="RNM51" s="31"/>
      <c r="RNO51" s="31"/>
      <c r="RNQ51" s="31"/>
      <c r="RNS51" s="31"/>
      <c r="RNU51" s="31"/>
      <c r="RNW51" s="31"/>
      <c r="RNY51" s="31"/>
      <c r="ROA51" s="31"/>
      <c r="ROC51" s="31"/>
      <c r="ROE51" s="31"/>
      <c r="ROG51" s="31"/>
      <c r="ROI51" s="31"/>
      <c r="ROK51" s="31"/>
      <c r="ROM51" s="31"/>
      <c r="ROO51" s="31"/>
      <c r="ROQ51" s="31"/>
      <c r="ROS51" s="31"/>
      <c r="ROU51" s="31"/>
      <c r="ROW51" s="31"/>
      <c r="ROY51" s="31"/>
      <c r="RPA51" s="31"/>
      <c r="RPC51" s="31"/>
      <c r="RPE51" s="31"/>
      <c r="RPG51" s="31"/>
      <c r="RPI51" s="31"/>
      <c r="RPK51" s="31"/>
      <c r="RPM51" s="31"/>
      <c r="RPO51" s="31"/>
      <c r="RPQ51" s="31"/>
      <c r="RPS51" s="31"/>
      <c r="RPU51" s="31"/>
      <c r="RPW51" s="31"/>
      <c r="RPY51" s="31"/>
      <c r="RQA51" s="31"/>
      <c r="RQC51" s="31"/>
      <c r="RQE51" s="31"/>
      <c r="RQG51" s="31"/>
      <c r="RQI51" s="31"/>
      <c r="RQK51" s="31"/>
      <c r="RQM51" s="31"/>
      <c r="RQO51" s="31"/>
      <c r="RQQ51" s="31"/>
      <c r="RQS51" s="31"/>
      <c r="RQU51" s="31"/>
      <c r="RQW51" s="31"/>
      <c r="RQY51" s="31"/>
      <c r="RRA51" s="31"/>
      <c r="RRC51" s="31"/>
      <c r="RRE51" s="31"/>
      <c r="RRG51" s="31"/>
      <c r="RRI51" s="31"/>
      <c r="RRK51" s="31"/>
      <c r="RRM51" s="31"/>
      <c r="RRO51" s="31"/>
      <c r="RRQ51" s="31"/>
      <c r="RRS51" s="31"/>
      <c r="RRU51" s="31"/>
      <c r="RRW51" s="31"/>
      <c r="RRY51" s="31"/>
      <c r="RSA51" s="31"/>
      <c r="RSC51" s="31"/>
      <c r="RSE51" s="31"/>
      <c r="RSG51" s="31"/>
      <c r="RSI51" s="31"/>
      <c r="RSK51" s="31"/>
      <c r="RSM51" s="31"/>
      <c r="RSO51" s="31"/>
      <c r="RSQ51" s="31"/>
      <c r="RSS51" s="31"/>
      <c r="RSU51" s="31"/>
      <c r="RSW51" s="31"/>
      <c r="RSY51" s="31"/>
      <c r="RTA51" s="31"/>
      <c r="RTC51" s="31"/>
      <c r="RTE51" s="31"/>
      <c r="RTG51" s="31"/>
      <c r="RTI51" s="31"/>
      <c r="RTK51" s="31"/>
      <c r="RTM51" s="31"/>
      <c r="RTO51" s="31"/>
      <c r="RTQ51" s="31"/>
      <c r="RTS51" s="31"/>
      <c r="RTU51" s="31"/>
      <c r="RTW51" s="31"/>
      <c r="RTY51" s="31"/>
      <c r="RUA51" s="31"/>
      <c r="RUC51" s="31"/>
      <c r="RUE51" s="31"/>
      <c r="RUG51" s="31"/>
      <c r="RUI51" s="31"/>
      <c r="RUK51" s="31"/>
      <c r="RUM51" s="31"/>
      <c r="RUO51" s="31"/>
      <c r="RUQ51" s="31"/>
      <c r="RUS51" s="31"/>
      <c r="RUU51" s="31"/>
      <c r="RUW51" s="31"/>
      <c r="RUY51" s="31"/>
      <c r="RVA51" s="31"/>
      <c r="RVC51" s="31"/>
      <c r="RVE51" s="31"/>
      <c r="RVG51" s="31"/>
      <c r="RVI51" s="31"/>
      <c r="RVK51" s="31"/>
      <c r="RVM51" s="31"/>
      <c r="RVO51" s="31"/>
      <c r="RVQ51" s="31"/>
      <c r="RVS51" s="31"/>
      <c r="RVU51" s="31"/>
      <c r="RVW51" s="31"/>
      <c r="RVY51" s="31"/>
      <c r="RWA51" s="31"/>
      <c r="RWC51" s="31"/>
      <c r="RWE51" s="31"/>
      <c r="RWG51" s="31"/>
      <c r="RWI51" s="31"/>
      <c r="RWK51" s="31"/>
      <c r="RWM51" s="31"/>
      <c r="RWO51" s="31"/>
      <c r="RWQ51" s="31"/>
      <c r="RWS51" s="31"/>
      <c r="RWU51" s="31"/>
      <c r="RWW51" s="31"/>
      <c r="RWY51" s="31"/>
      <c r="RXA51" s="31"/>
      <c r="RXC51" s="31"/>
      <c r="RXE51" s="31"/>
      <c r="RXG51" s="31"/>
      <c r="RXI51" s="31"/>
      <c r="RXK51" s="31"/>
      <c r="RXM51" s="31"/>
      <c r="RXO51" s="31"/>
      <c r="RXQ51" s="31"/>
      <c r="RXS51" s="31"/>
      <c r="RXU51" s="31"/>
      <c r="RXW51" s="31"/>
      <c r="RXY51" s="31"/>
      <c r="RYA51" s="31"/>
      <c r="RYC51" s="31"/>
      <c r="RYE51" s="31"/>
      <c r="RYG51" s="31"/>
      <c r="RYI51" s="31"/>
      <c r="RYK51" s="31"/>
      <c r="RYM51" s="31"/>
      <c r="RYO51" s="31"/>
      <c r="RYQ51" s="31"/>
      <c r="RYS51" s="31"/>
      <c r="RYU51" s="31"/>
      <c r="RYW51" s="31"/>
      <c r="RYY51" s="31"/>
      <c r="RZA51" s="31"/>
      <c r="RZC51" s="31"/>
      <c r="RZE51" s="31"/>
      <c r="RZG51" s="31"/>
      <c r="RZI51" s="31"/>
      <c r="RZK51" s="31"/>
      <c r="RZM51" s="31"/>
      <c r="RZO51" s="31"/>
      <c r="RZQ51" s="31"/>
      <c r="RZS51" s="31"/>
      <c r="RZU51" s="31"/>
      <c r="RZW51" s="31"/>
      <c r="RZY51" s="31"/>
      <c r="SAA51" s="31"/>
      <c r="SAC51" s="31"/>
      <c r="SAE51" s="31"/>
      <c r="SAG51" s="31"/>
      <c r="SAI51" s="31"/>
      <c r="SAK51" s="31"/>
      <c r="SAM51" s="31"/>
      <c r="SAO51" s="31"/>
      <c r="SAQ51" s="31"/>
      <c r="SAS51" s="31"/>
      <c r="SAU51" s="31"/>
      <c r="SAW51" s="31"/>
      <c r="SAY51" s="31"/>
      <c r="SBA51" s="31"/>
      <c r="SBC51" s="31"/>
      <c r="SBE51" s="31"/>
      <c r="SBG51" s="31"/>
      <c r="SBI51" s="31"/>
      <c r="SBK51" s="31"/>
      <c r="SBM51" s="31"/>
      <c r="SBO51" s="31"/>
      <c r="SBQ51" s="31"/>
      <c r="SBS51" s="31"/>
      <c r="SBU51" s="31"/>
      <c r="SBW51" s="31"/>
      <c r="SBY51" s="31"/>
      <c r="SCA51" s="31"/>
      <c r="SCC51" s="31"/>
      <c r="SCE51" s="31"/>
      <c r="SCG51" s="31"/>
      <c r="SCI51" s="31"/>
      <c r="SCK51" s="31"/>
      <c r="SCM51" s="31"/>
      <c r="SCO51" s="31"/>
      <c r="SCQ51" s="31"/>
      <c r="SCS51" s="31"/>
      <c r="SCU51" s="31"/>
      <c r="SCW51" s="31"/>
      <c r="SCY51" s="31"/>
      <c r="SDA51" s="31"/>
      <c r="SDC51" s="31"/>
      <c r="SDE51" s="31"/>
      <c r="SDG51" s="31"/>
      <c r="SDI51" s="31"/>
      <c r="SDK51" s="31"/>
      <c r="SDM51" s="31"/>
      <c r="SDO51" s="31"/>
      <c r="SDQ51" s="31"/>
      <c r="SDS51" s="31"/>
      <c r="SDU51" s="31"/>
      <c r="SDW51" s="31"/>
      <c r="SDY51" s="31"/>
      <c r="SEA51" s="31"/>
      <c r="SEC51" s="31"/>
      <c r="SEE51" s="31"/>
      <c r="SEG51" s="31"/>
      <c r="SEI51" s="31"/>
      <c r="SEK51" s="31"/>
      <c r="SEM51" s="31"/>
      <c r="SEO51" s="31"/>
      <c r="SEQ51" s="31"/>
      <c r="SES51" s="31"/>
      <c r="SEU51" s="31"/>
      <c r="SEW51" s="31"/>
      <c r="SEY51" s="31"/>
      <c r="SFA51" s="31"/>
      <c r="SFC51" s="31"/>
      <c r="SFE51" s="31"/>
      <c r="SFG51" s="31"/>
      <c r="SFI51" s="31"/>
      <c r="SFK51" s="31"/>
      <c r="SFM51" s="31"/>
      <c r="SFO51" s="31"/>
      <c r="SFQ51" s="31"/>
      <c r="SFS51" s="31"/>
      <c r="SFU51" s="31"/>
      <c r="SFW51" s="31"/>
      <c r="SFY51" s="31"/>
      <c r="SGA51" s="31"/>
      <c r="SGC51" s="31"/>
      <c r="SGE51" s="31"/>
      <c r="SGG51" s="31"/>
      <c r="SGI51" s="31"/>
      <c r="SGK51" s="31"/>
      <c r="SGM51" s="31"/>
      <c r="SGO51" s="31"/>
      <c r="SGQ51" s="31"/>
      <c r="SGS51" s="31"/>
      <c r="SGU51" s="31"/>
      <c r="SGW51" s="31"/>
      <c r="SGY51" s="31"/>
      <c r="SHA51" s="31"/>
      <c r="SHC51" s="31"/>
      <c r="SHE51" s="31"/>
      <c r="SHG51" s="31"/>
      <c r="SHI51" s="31"/>
      <c r="SHK51" s="31"/>
      <c r="SHM51" s="31"/>
      <c r="SHO51" s="31"/>
      <c r="SHQ51" s="31"/>
      <c r="SHS51" s="31"/>
      <c r="SHU51" s="31"/>
      <c r="SHW51" s="31"/>
      <c r="SHY51" s="31"/>
      <c r="SIA51" s="31"/>
      <c r="SIC51" s="31"/>
      <c r="SIE51" s="31"/>
      <c r="SIG51" s="31"/>
      <c r="SII51" s="31"/>
      <c r="SIK51" s="31"/>
      <c r="SIM51" s="31"/>
      <c r="SIO51" s="31"/>
      <c r="SIQ51" s="31"/>
      <c r="SIS51" s="31"/>
      <c r="SIU51" s="31"/>
      <c r="SIW51" s="31"/>
      <c r="SIY51" s="31"/>
      <c r="SJA51" s="31"/>
      <c r="SJC51" s="31"/>
      <c r="SJE51" s="31"/>
      <c r="SJG51" s="31"/>
      <c r="SJI51" s="31"/>
      <c r="SJK51" s="31"/>
      <c r="SJM51" s="31"/>
      <c r="SJO51" s="31"/>
      <c r="SJQ51" s="31"/>
      <c r="SJS51" s="31"/>
      <c r="SJU51" s="31"/>
      <c r="SJW51" s="31"/>
      <c r="SJY51" s="31"/>
      <c r="SKA51" s="31"/>
      <c r="SKC51" s="31"/>
      <c r="SKE51" s="31"/>
      <c r="SKG51" s="31"/>
      <c r="SKI51" s="31"/>
      <c r="SKK51" s="31"/>
      <c r="SKM51" s="31"/>
      <c r="SKO51" s="31"/>
      <c r="SKQ51" s="31"/>
      <c r="SKS51" s="31"/>
      <c r="SKU51" s="31"/>
      <c r="SKW51" s="31"/>
      <c r="SKY51" s="31"/>
      <c r="SLA51" s="31"/>
      <c r="SLC51" s="31"/>
      <c r="SLE51" s="31"/>
      <c r="SLG51" s="31"/>
      <c r="SLI51" s="31"/>
      <c r="SLK51" s="31"/>
      <c r="SLM51" s="31"/>
      <c r="SLO51" s="31"/>
      <c r="SLQ51" s="31"/>
      <c r="SLS51" s="31"/>
      <c r="SLU51" s="31"/>
      <c r="SLW51" s="31"/>
      <c r="SLY51" s="31"/>
      <c r="SMA51" s="31"/>
      <c r="SMC51" s="31"/>
      <c r="SME51" s="31"/>
      <c r="SMG51" s="31"/>
      <c r="SMI51" s="31"/>
      <c r="SMK51" s="31"/>
      <c r="SMM51" s="31"/>
      <c r="SMO51" s="31"/>
      <c r="SMQ51" s="31"/>
      <c r="SMS51" s="31"/>
      <c r="SMU51" s="31"/>
      <c r="SMW51" s="31"/>
      <c r="SMY51" s="31"/>
      <c r="SNA51" s="31"/>
      <c r="SNC51" s="31"/>
      <c r="SNE51" s="31"/>
      <c r="SNG51" s="31"/>
      <c r="SNI51" s="31"/>
      <c r="SNK51" s="31"/>
      <c r="SNM51" s="31"/>
      <c r="SNO51" s="31"/>
      <c r="SNQ51" s="31"/>
      <c r="SNS51" s="31"/>
      <c r="SNU51" s="31"/>
      <c r="SNW51" s="31"/>
      <c r="SNY51" s="31"/>
      <c r="SOA51" s="31"/>
      <c r="SOC51" s="31"/>
      <c r="SOE51" s="31"/>
      <c r="SOG51" s="31"/>
      <c r="SOI51" s="31"/>
      <c r="SOK51" s="31"/>
      <c r="SOM51" s="31"/>
      <c r="SOO51" s="31"/>
      <c r="SOQ51" s="31"/>
      <c r="SOS51" s="31"/>
      <c r="SOU51" s="31"/>
      <c r="SOW51" s="31"/>
      <c r="SOY51" s="31"/>
      <c r="SPA51" s="31"/>
      <c r="SPC51" s="31"/>
      <c r="SPE51" s="31"/>
      <c r="SPG51" s="31"/>
      <c r="SPI51" s="31"/>
      <c r="SPK51" s="31"/>
      <c r="SPM51" s="31"/>
      <c r="SPO51" s="31"/>
      <c r="SPQ51" s="31"/>
      <c r="SPS51" s="31"/>
      <c r="SPU51" s="31"/>
      <c r="SPW51" s="31"/>
      <c r="SPY51" s="31"/>
      <c r="SQA51" s="31"/>
      <c r="SQC51" s="31"/>
      <c r="SQE51" s="31"/>
      <c r="SQG51" s="31"/>
      <c r="SQI51" s="31"/>
      <c r="SQK51" s="31"/>
      <c r="SQM51" s="31"/>
      <c r="SQO51" s="31"/>
      <c r="SQQ51" s="31"/>
      <c r="SQS51" s="31"/>
      <c r="SQU51" s="31"/>
      <c r="SQW51" s="31"/>
      <c r="SQY51" s="31"/>
      <c r="SRA51" s="31"/>
      <c r="SRC51" s="31"/>
      <c r="SRE51" s="31"/>
      <c r="SRG51" s="31"/>
      <c r="SRI51" s="31"/>
      <c r="SRK51" s="31"/>
      <c r="SRM51" s="31"/>
      <c r="SRO51" s="31"/>
      <c r="SRQ51" s="31"/>
      <c r="SRS51" s="31"/>
      <c r="SRU51" s="31"/>
      <c r="SRW51" s="31"/>
      <c r="SRY51" s="31"/>
      <c r="SSA51" s="31"/>
      <c r="SSC51" s="31"/>
      <c r="SSE51" s="31"/>
      <c r="SSG51" s="31"/>
      <c r="SSI51" s="31"/>
      <c r="SSK51" s="31"/>
      <c r="SSM51" s="31"/>
      <c r="SSO51" s="31"/>
      <c r="SSQ51" s="31"/>
      <c r="SSS51" s="31"/>
      <c r="SSU51" s="31"/>
      <c r="SSW51" s="31"/>
      <c r="SSY51" s="31"/>
      <c r="STA51" s="31"/>
      <c r="STC51" s="31"/>
      <c r="STE51" s="31"/>
      <c r="STG51" s="31"/>
      <c r="STI51" s="31"/>
      <c r="STK51" s="31"/>
      <c r="STM51" s="31"/>
      <c r="STO51" s="31"/>
      <c r="STQ51" s="31"/>
      <c r="STS51" s="31"/>
      <c r="STU51" s="31"/>
      <c r="STW51" s="31"/>
      <c r="STY51" s="31"/>
      <c r="SUA51" s="31"/>
      <c r="SUC51" s="31"/>
      <c r="SUE51" s="31"/>
      <c r="SUG51" s="31"/>
      <c r="SUI51" s="31"/>
      <c r="SUK51" s="31"/>
      <c r="SUM51" s="31"/>
      <c r="SUO51" s="31"/>
      <c r="SUQ51" s="31"/>
      <c r="SUS51" s="31"/>
      <c r="SUU51" s="31"/>
      <c r="SUW51" s="31"/>
      <c r="SUY51" s="31"/>
      <c r="SVA51" s="31"/>
      <c r="SVC51" s="31"/>
      <c r="SVE51" s="31"/>
      <c r="SVG51" s="31"/>
      <c r="SVI51" s="31"/>
      <c r="SVK51" s="31"/>
      <c r="SVM51" s="31"/>
      <c r="SVO51" s="31"/>
      <c r="SVQ51" s="31"/>
      <c r="SVS51" s="31"/>
      <c r="SVU51" s="31"/>
      <c r="SVW51" s="31"/>
      <c r="SVY51" s="31"/>
      <c r="SWA51" s="31"/>
      <c r="SWC51" s="31"/>
      <c r="SWE51" s="31"/>
      <c r="SWG51" s="31"/>
      <c r="SWI51" s="31"/>
      <c r="SWK51" s="31"/>
      <c r="SWM51" s="31"/>
      <c r="SWO51" s="31"/>
      <c r="SWQ51" s="31"/>
      <c r="SWS51" s="31"/>
      <c r="SWU51" s="31"/>
      <c r="SWW51" s="31"/>
      <c r="SWY51" s="31"/>
      <c r="SXA51" s="31"/>
      <c r="SXC51" s="31"/>
      <c r="SXE51" s="31"/>
      <c r="SXG51" s="31"/>
      <c r="SXI51" s="31"/>
      <c r="SXK51" s="31"/>
      <c r="SXM51" s="31"/>
      <c r="SXO51" s="31"/>
      <c r="SXQ51" s="31"/>
      <c r="SXS51" s="31"/>
      <c r="SXU51" s="31"/>
      <c r="SXW51" s="31"/>
      <c r="SXY51" s="31"/>
      <c r="SYA51" s="31"/>
      <c r="SYC51" s="31"/>
      <c r="SYE51" s="31"/>
      <c r="SYG51" s="31"/>
      <c r="SYI51" s="31"/>
      <c r="SYK51" s="31"/>
      <c r="SYM51" s="31"/>
      <c r="SYO51" s="31"/>
      <c r="SYQ51" s="31"/>
      <c r="SYS51" s="31"/>
      <c r="SYU51" s="31"/>
      <c r="SYW51" s="31"/>
      <c r="SYY51" s="31"/>
      <c r="SZA51" s="31"/>
      <c r="SZC51" s="31"/>
      <c r="SZE51" s="31"/>
      <c r="SZG51" s="31"/>
      <c r="SZI51" s="31"/>
      <c r="SZK51" s="31"/>
      <c r="SZM51" s="31"/>
      <c r="SZO51" s="31"/>
      <c r="SZQ51" s="31"/>
      <c r="SZS51" s="31"/>
      <c r="SZU51" s="31"/>
      <c r="SZW51" s="31"/>
      <c r="SZY51" s="31"/>
      <c r="TAA51" s="31"/>
      <c r="TAC51" s="31"/>
      <c r="TAE51" s="31"/>
      <c r="TAG51" s="31"/>
      <c r="TAI51" s="31"/>
      <c r="TAK51" s="31"/>
      <c r="TAM51" s="31"/>
      <c r="TAO51" s="31"/>
      <c r="TAQ51" s="31"/>
      <c r="TAS51" s="31"/>
      <c r="TAU51" s="31"/>
      <c r="TAW51" s="31"/>
      <c r="TAY51" s="31"/>
      <c r="TBA51" s="31"/>
      <c r="TBC51" s="31"/>
      <c r="TBE51" s="31"/>
      <c r="TBG51" s="31"/>
      <c r="TBI51" s="31"/>
      <c r="TBK51" s="31"/>
      <c r="TBM51" s="31"/>
      <c r="TBO51" s="31"/>
      <c r="TBQ51" s="31"/>
      <c r="TBS51" s="31"/>
      <c r="TBU51" s="31"/>
      <c r="TBW51" s="31"/>
      <c r="TBY51" s="31"/>
      <c r="TCA51" s="31"/>
      <c r="TCC51" s="31"/>
      <c r="TCE51" s="31"/>
      <c r="TCG51" s="31"/>
      <c r="TCI51" s="31"/>
      <c r="TCK51" s="31"/>
      <c r="TCM51" s="31"/>
      <c r="TCO51" s="31"/>
      <c r="TCQ51" s="31"/>
      <c r="TCS51" s="31"/>
      <c r="TCU51" s="31"/>
      <c r="TCW51" s="31"/>
      <c r="TCY51" s="31"/>
      <c r="TDA51" s="31"/>
      <c r="TDC51" s="31"/>
      <c r="TDE51" s="31"/>
      <c r="TDG51" s="31"/>
      <c r="TDI51" s="31"/>
      <c r="TDK51" s="31"/>
      <c r="TDM51" s="31"/>
      <c r="TDO51" s="31"/>
      <c r="TDQ51" s="31"/>
      <c r="TDS51" s="31"/>
      <c r="TDU51" s="31"/>
      <c r="TDW51" s="31"/>
      <c r="TDY51" s="31"/>
      <c r="TEA51" s="31"/>
      <c r="TEC51" s="31"/>
      <c r="TEE51" s="31"/>
      <c r="TEG51" s="31"/>
      <c r="TEI51" s="31"/>
      <c r="TEK51" s="31"/>
      <c r="TEM51" s="31"/>
      <c r="TEO51" s="31"/>
      <c r="TEQ51" s="31"/>
      <c r="TES51" s="31"/>
      <c r="TEU51" s="31"/>
      <c r="TEW51" s="31"/>
      <c r="TEY51" s="31"/>
      <c r="TFA51" s="31"/>
      <c r="TFC51" s="31"/>
      <c r="TFE51" s="31"/>
      <c r="TFG51" s="31"/>
      <c r="TFI51" s="31"/>
      <c r="TFK51" s="31"/>
      <c r="TFM51" s="31"/>
      <c r="TFO51" s="31"/>
      <c r="TFQ51" s="31"/>
      <c r="TFS51" s="31"/>
      <c r="TFU51" s="31"/>
      <c r="TFW51" s="31"/>
      <c r="TFY51" s="31"/>
      <c r="TGA51" s="31"/>
      <c r="TGC51" s="31"/>
      <c r="TGE51" s="31"/>
      <c r="TGG51" s="31"/>
      <c r="TGI51" s="31"/>
      <c r="TGK51" s="31"/>
      <c r="TGM51" s="31"/>
      <c r="TGO51" s="31"/>
      <c r="TGQ51" s="31"/>
      <c r="TGS51" s="31"/>
      <c r="TGU51" s="31"/>
      <c r="TGW51" s="31"/>
      <c r="TGY51" s="31"/>
      <c r="THA51" s="31"/>
      <c r="THC51" s="31"/>
      <c r="THE51" s="31"/>
      <c r="THG51" s="31"/>
      <c r="THI51" s="31"/>
      <c r="THK51" s="31"/>
      <c r="THM51" s="31"/>
      <c r="THO51" s="31"/>
      <c r="THQ51" s="31"/>
      <c r="THS51" s="31"/>
      <c r="THU51" s="31"/>
      <c r="THW51" s="31"/>
      <c r="THY51" s="31"/>
      <c r="TIA51" s="31"/>
      <c r="TIC51" s="31"/>
      <c r="TIE51" s="31"/>
      <c r="TIG51" s="31"/>
      <c r="TII51" s="31"/>
      <c r="TIK51" s="31"/>
      <c r="TIM51" s="31"/>
      <c r="TIO51" s="31"/>
      <c r="TIQ51" s="31"/>
      <c r="TIS51" s="31"/>
      <c r="TIU51" s="31"/>
      <c r="TIW51" s="31"/>
      <c r="TIY51" s="31"/>
      <c r="TJA51" s="31"/>
      <c r="TJC51" s="31"/>
      <c r="TJE51" s="31"/>
      <c r="TJG51" s="31"/>
      <c r="TJI51" s="31"/>
      <c r="TJK51" s="31"/>
      <c r="TJM51" s="31"/>
      <c r="TJO51" s="31"/>
      <c r="TJQ51" s="31"/>
      <c r="TJS51" s="31"/>
      <c r="TJU51" s="31"/>
      <c r="TJW51" s="31"/>
      <c r="TJY51" s="31"/>
      <c r="TKA51" s="31"/>
      <c r="TKC51" s="31"/>
      <c r="TKE51" s="31"/>
      <c r="TKG51" s="31"/>
      <c r="TKI51" s="31"/>
      <c r="TKK51" s="31"/>
      <c r="TKM51" s="31"/>
      <c r="TKO51" s="31"/>
      <c r="TKQ51" s="31"/>
      <c r="TKS51" s="31"/>
      <c r="TKU51" s="31"/>
      <c r="TKW51" s="31"/>
      <c r="TKY51" s="31"/>
      <c r="TLA51" s="31"/>
      <c r="TLC51" s="31"/>
      <c r="TLE51" s="31"/>
      <c r="TLG51" s="31"/>
      <c r="TLI51" s="31"/>
      <c r="TLK51" s="31"/>
      <c r="TLM51" s="31"/>
      <c r="TLO51" s="31"/>
      <c r="TLQ51" s="31"/>
      <c r="TLS51" s="31"/>
      <c r="TLU51" s="31"/>
      <c r="TLW51" s="31"/>
      <c r="TLY51" s="31"/>
      <c r="TMA51" s="31"/>
      <c r="TMC51" s="31"/>
      <c r="TME51" s="31"/>
      <c r="TMG51" s="31"/>
      <c r="TMI51" s="31"/>
      <c r="TMK51" s="31"/>
      <c r="TMM51" s="31"/>
      <c r="TMO51" s="31"/>
      <c r="TMQ51" s="31"/>
      <c r="TMS51" s="31"/>
      <c r="TMU51" s="31"/>
      <c r="TMW51" s="31"/>
      <c r="TMY51" s="31"/>
      <c r="TNA51" s="31"/>
      <c r="TNC51" s="31"/>
      <c r="TNE51" s="31"/>
      <c r="TNG51" s="31"/>
      <c r="TNI51" s="31"/>
      <c r="TNK51" s="31"/>
      <c r="TNM51" s="31"/>
      <c r="TNO51" s="31"/>
      <c r="TNQ51" s="31"/>
      <c r="TNS51" s="31"/>
      <c r="TNU51" s="31"/>
      <c r="TNW51" s="31"/>
      <c r="TNY51" s="31"/>
      <c r="TOA51" s="31"/>
      <c r="TOC51" s="31"/>
      <c r="TOE51" s="31"/>
      <c r="TOG51" s="31"/>
      <c r="TOI51" s="31"/>
      <c r="TOK51" s="31"/>
      <c r="TOM51" s="31"/>
      <c r="TOO51" s="31"/>
      <c r="TOQ51" s="31"/>
      <c r="TOS51" s="31"/>
      <c r="TOU51" s="31"/>
      <c r="TOW51" s="31"/>
      <c r="TOY51" s="31"/>
      <c r="TPA51" s="31"/>
      <c r="TPC51" s="31"/>
      <c r="TPE51" s="31"/>
      <c r="TPG51" s="31"/>
      <c r="TPI51" s="31"/>
      <c r="TPK51" s="31"/>
      <c r="TPM51" s="31"/>
      <c r="TPO51" s="31"/>
      <c r="TPQ51" s="31"/>
      <c r="TPS51" s="31"/>
      <c r="TPU51" s="31"/>
      <c r="TPW51" s="31"/>
      <c r="TPY51" s="31"/>
      <c r="TQA51" s="31"/>
      <c r="TQC51" s="31"/>
      <c r="TQE51" s="31"/>
      <c r="TQG51" s="31"/>
      <c r="TQI51" s="31"/>
      <c r="TQK51" s="31"/>
      <c r="TQM51" s="31"/>
      <c r="TQO51" s="31"/>
      <c r="TQQ51" s="31"/>
      <c r="TQS51" s="31"/>
      <c r="TQU51" s="31"/>
      <c r="TQW51" s="31"/>
      <c r="TQY51" s="31"/>
      <c r="TRA51" s="31"/>
      <c r="TRC51" s="31"/>
      <c r="TRE51" s="31"/>
      <c r="TRG51" s="31"/>
      <c r="TRI51" s="31"/>
      <c r="TRK51" s="31"/>
      <c r="TRM51" s="31"/>
      <c r="TRO51" s="31"/>
      <c r="TRQ51" s="31"/>
      <c r="TRS51" s="31"/>
      <c r="TRU51" s="31"/>
      <c r="TRW51" s="31"/>
      <c r="TRY51" s="31"/>
      <c r="TSA51" s="31"/>
      <c r="TSC51" s="31"/>
      <c r="TSE51" s="31"/>
      <c r="TSG51" s="31"/>
      <c r="TSI51" s="31"/>
      <c r="TSK51" s="31"/>
      <c r="TSM51" s="31"/>
      <c r="TSO51" s="31"/>
      <c r="TSQ51" s="31"/>
      <c r="TSS51" s="31"/>
      <c r="TSU51" s="31"/>
      <c r="TSW51" s="31"/>
      <c r="TSY51" s="31"/>
      <c r="TTA51" s="31"/>
      <c r="TTC51" s="31"/>
      <c r="TTE51" s="31"/>
      <c r="TTG51" s="31"/>
      <c r="TTI51" s="31"/>
      <c r="TTK51" s="31"/>
      <c r="TTM51" s="31"/>
      <c r="TTO51" s="31"/>
      <c r="TTQ51" s="31"/>
      <c r="TTS51" s="31"/>
      <c r="TTU51" s="31"/>
      <c r="TTW51" s="31"/>
      <c r="TTY51" s="31"/>
      <c r="TUA51" s="31"/>
      <c r="TUC51" s="31"/>
      <c r="TUE51" s="31"/>
      <c r="TUG51" s="31"/>
      <c r="TUI51" s="31"/>
      <c r="TUK51" s="31"/>
      <c r="TUM51" s="31"/>
      <c r="TUO51" s="31"/>
      <c r="TUQ51" s="31"/>
      <c r="TUS51" s="31"/>
      <c r="TUU51" s="31"/>
      <c r="TUW51" s="31"/>
      <c r="TUY51" s="31"/>
      <c r="TVA51" s="31"/>
      <c r="TVC51" s="31"/>
      <c r="TVE51" s="31"/>
      <c r="TVG51" s="31"/>
      <c r="TVI51" s="31"/>
      <c r="TVK51" s="31"/>
      <c r="TVM51" s="31"/>
      <c r="TVO51" s="31"/>
      <c r="TVQ51" s="31"/>
      <c r="TVS51" s="31"/>
      <c r="TVU51" s="31"/>
      <c r="TVW51" s="31"/>
      <c r="TVY51" s="31"/>
      <c r="TWA51" s="31"/>
      <c r="TWC51" s="31"/>
      <c r="TWE51" s="31"/>
      <c r="TWG51" s="31"/>
      <c r="TWI51" s="31"/>
      <c r="TWK51" s="31"/>
      <c r="TWM51" s="31"/>
      <c r="TWO51" s="31"/>
      <c r="TWQ51" s="31"/>
      <c r="TWS51" s="31"/>
      <c r="TWU51" s="31"/>
      <c r="TWW51" s="31"/>
      <c r="TWY51" s="31"/>
      <c r="TXA51" s="31"/>
      <c r="TXC51" s="31"/>
      <c r="TXE51" s="31"/>
      <c r="TXG51" s="31"/>
      <c r="TXI51" s="31"/>
      <c r="TXK51" s="31"/>
      <c r="TXM51" s="31"/>
      <c r="TXO51" s="31"/>
      <c r="TXQ51" s="31"/>
      <c r="TXS51" s="31"/>
      <c r="TXU51" s="31"/>
      <c r="TXW51" s="31"/>
      <c r="TXY51" s="31"/>
      <c r="TYA51" s="31"/>
      <c r="TYC51" s="31"/>
      <c r="TYE51" s="31"/>
      <c r="TYG51" s="31"/>
      <c r="TYI51" s="31"/>
      <c r="TYK51" s="31"/>
      <c r="TYM51" s="31"/>
      <c r="TYO51" s="31"/>
      <c r="TYQ51" s="31"/>
      <c r="TYS51" s="31"/>
      <c r="TYU51" s="31"/>
      <c r="TYW51" s="31"/>
      <c r="TYY51" s="31"/>
      <c r="TZA51" s="31"/>
      <c r="TZC51" s="31"/>
      <c r="TZE51" s="31"/>
      <c r="TZG51" s="31"/>
      <c r="TZI51" s="31"/>
      <c r="TZK51" s="31"/>
      <c r="TZM51" s="31"/>
      <c r="TZO51" s="31"/>
      <c r="TZQ51" s="31"/>
      <c r="TZS51" s="31"/>
      <c r="TZU51" s="31"/>
      <c r="TZW51" s="31"/>
      <c r="TZY51" s="31"/>
      <c r="UAA51" s="31"/>
      <c r="UAC51" s="31"/>
      <c r="UAE51" s="31"/>
      <c r="UAG51" s="31"/>
      <c r="UAI51" s="31"/>
      <c r="UAK51" s="31"/>
      <c r="UAM51" s="31"/>
      <c r="UAO51" s="31"/>
      <c r="UAQ51" s="31"/>
      <c r="UAS51" s="31"/>
      <c r="UAU51" s="31"/>
      <c r="UAW51" s="31"/>
      <c r="UAY51" s="31"/>
      <c r="UBA51" s="31"/>
      <c r="UBC51" s="31"/>
      <c r="UBE51" s="31"/>
      <c r="UBG51" s="31"/>
      <c r="UBI51" s="31"/>
      <c r="UBK51" s="31"/>
      <c r="UBM51" s="31"/>
      <c r="UBO51" s="31"/>
      <c r="UBQ51" s="31"/>
      <c r="UBS51" s="31"/>
      <c r="UBU51" s="31"/>
      <c r="UBW51" s="31"/>
      <c r="UBY51" s="31"/>
      <c r="UCA51" s="31"/>
      <c r="UCC51" s="31"/>
      <c r="UCE51" s="31"/>
      <c r="UCG51" s="31"/>
      <c r="UCI51" s="31"/>
      <c r="UCK51" s="31"/>
      <c r="UCM51" s="31"/>
      <c r="UCO51" s="31"/>
      <c r="UCQ51" s="31"/>
      <c r="UCS51" s="31"/>
      <c r="UCU51" s="31"/>
      <c r="UCW51" s="31"/>
      <c r="UCY51" s="31"/>
      <c r="UDA51" s="31"/>
      <c r="UDC51" s="31"/>
      <c r="UDE51" s="31"/>
      <c r="UDG51" s="31"/>
      <c r="UDI51" s="31"/>
      <c r="UDK51" s="31"/>
      <c r="UDM51" s="31"/>
      <c r="UDO51" s="31"/>
      <c r="UDQ51" s="31"/>
      <c r="UDS51" s="31"/>
      <c r="UDU51" s="31"/>
      <c r="UDW51" s="31"/>
      <c r="UDY51" s="31"/>
      <c r="UEA51" s="31"/>
      <c r="UEC51" s="31"/>
      <c r="UEE51" s="31"/>
      <c r="UEG51" s="31"/>
      <c r="UEI51" s="31"/>
      <c r="UEK51" s="31"/>
      <c r="UEM51" s="31"/>
      <c r="UEO51" s="31"/>
      <c r="UEQ51" s="31"/>
      <c r="UES51" s="31"/>
      <c r="UEU51" s="31"/>
      <c r="UEW51" s="31"/>
      <c r="UEY51" s="31"/>
      <c r="UFA51" s="31"/>
      <c r="UFC51" s="31"/>
      <c r="UFE51" s="31"/>
      <c r="UFG51" s="31"/>
      <c r="UFI51" s="31"/>
      <c r="UFK51" s="31"/>
      <c r="UFM51" s="31"/>
      <c r="UFO51" s="31"/>
      <c r="UFQ51" s="31"/>
      <c r="UFS51" s="31"/>
      <c r="UFU51" s="31"/>
      <c r="UFW51" s="31"/>
      <c r="UFY51" s="31"/>
      <c r="UGA51" s="31"/>
      <c r="UGC51" s="31"/>
      <c r="UGE51" s="31"/>
      <c r="UGG51" s="31"/>
      <c r="UGI51" s="31"/>
      <c r="UGK51" s="31"/>
      <c r="UGM51" s="31"/>
      <c r="UGO51" s="31"/>
      <c r="UGQ51" s="31"/>
      <c r="UGS51" s="31"/>
      <c r="UGU51" s="31"/>
      <c r="UGW51" s="31"/>
      <c r="UGY51" s="31"/>
      <c r="UHA51" s="31"/>
      <c r="UHC51" s="31"/>
      <c r="UHE51" s="31"/>
      <c r="UHG51" s="31"/>
      <c r="UHI51" s="31"/>
      <c r="UHK51" s="31"/>
      <c r="UHM51" s="31"/>
      <c r="UHO51" s="31"/>
      <c r="UHQ51" s="31"/>
      <c r="UHS51" s="31"/>
      <c r="UHU51" s="31"/>
      <c r="UHW51" s="31"/>
      <c r="UHY51" s="31"/>
      <c r="UIA51" s="31"/>
      <c r="UIC51" s="31"/>
      <c r="UIE51" s="31"/>
      <c r="UIG51" s="31"/>
      <c r="UII51" s="31"/>
      <c r="UIK51" s="31"/>
      <c r="UIM51" s="31"/>
      <c r="UIO51" s="31"/>
      <c r="UIQ51" s="31"/>
      <c r="UIS51" s="31"/>
      <c r="UIU51" s="31"/>
      <c r="UIW51" s="31"/>
      <c r="UIY51" s="31"/>
      <c r="UJA51" s="31"/>
      <c r="UJC51" s="31"/>
      <c r="UJE51" s="31"/>
      <c r="UJG51" s="31"/>
      <c r="UJI51" s="31"/>
      <c r="UJK51" s="31"/>
      <c r="UJM51" s="31"/>
      <c r="UJO51" s="31"/>
      <c r="UJQ51" s="31"/>
      <c r="UJS51" s="31"/>
      <c r="UJU51" s="31"/>
      <c r="UJW51" s="31"/>
      <c r="UJY51" s="31"/>
      <c r="UKA51" s="31"/>
      <c r="UKC51" s="31"/>
      <c r="UKE51" s="31"/>
      <c r="UKG51" s="31"/>
      <c r="UKI51" s="31"/>
      <c r="UKK51" s="31"/>
      <c r="UKM51" s="31"/>
      <c r="UKO51" s="31"/>
      <c r="UKQ51" s="31"/>
      <c r="UKS51" s="31"/>
      <c r="UKU51" s="31"/>
      <c r="UKW51" s="31"/>
      <c r="UKY51" s="31"/>
      <c r="ULA51" s="31"/>
      <c r="ULC51" s="31"/>
      <c r="ULE51" s="31"/>
      <c r="ULG51" s="31"/>
      <c r="ULI51" s="31"/>
      <c r="ULK51" s="31"/>
      <c r="ULM51" s="31"/>
      <c r="ULO51" s="31"/>
      <c r="ULQ51" s="31"/>
      <c r="ULS51" s="31"/>
      <c r="ULU51" s="31"/>
      <c r="ULW51" s="31"/>
      <c r="ULY51" s="31"/>
      <c r="UMA51" s="31"/>
      <c r="UMC51" s="31"/>
      <c r="UME51" s="31"/>
      <c r="UMG51" s="31"/>
      <c r="UMI51" s="31"/>
      <c r="UMK51" s="31"/>
      <c r="UMM51" s="31"/>
      <c r="UMO51" s="31"/>
      <c r="UMQ51" s="31"/>
      <c r="UMS51" s="31"/>
      <c r="UMU51" s="31"/>
      <c r="UMW51" s="31"/>
      <c r="UMY51" s="31"/>
      <c r="UNA51" s="31"/>
      <c r="UNC51" s="31"/>
      <c r="UNE51" s="31"/>
      <c r="UNG51" s="31"/>
      <c r="UNI51" s="31"/>
      <c r="UNK51" s="31"/>
      <c r="UNM51" s="31"/>
      <c r="UNO51" s="31"/>
      <c r="UNQ51" s="31"/>
      <c r="UNS51" s="31"/>
      <c r="UNU51" s="31"/>
      <c r="UNW51" s="31"/>
      <c r="UNY51" s="31"/>
      <c r="UOA51" s="31"/>
      <c r="UOC51" s="31"/>
      <c r="UOE51" s="31"/>
      <c r="UOG51" s="31"/>
      <c r="UOI51" s="31"/>
      <c r="UOK51" s="31"/>
      <c r="UOM51" s="31"/>
      <c r="UOO51" s="31"/>
      <c r="UOQ51" s="31"/>
      <c r="UOS51" s="31"/>
      <c r="UOU51" s="31"/>
      <c r="UOW51" s="31"/>
      <c r="UOY51" s="31"/>
      <c r="UPA51" s="31"/>
      <c r="UPC51" s="31"/>
      <c r="UPE51" s="31"/>
      <c r="UPG51" s="31"/>
      <c r="UPI51" s="31"/>
      <c r="UPK51" s="31"/>
      <c r="UPM51" s="31"/>
      <c r="UPO51" s="31"/>
      <c r="UPQ51" s="31"/>
      <c r="UPS51" s="31"/>
      <c r="UPU51" s="31"/>
      <c r="UPW51" s="31"/>
      <c r="UPY51" s="31"/>
      <c r="UQA51" s="31"/>
      <c r="UQC51" s="31"/>
      <c r="UQE51" s="31"/>
      <c r="UQG51" s="31"/>
      <c r="UQI51" s="31"/>
      <c r="UQK51" s="31"/>
      <c r="UQM51" s="31"/>
      <c r="UQO51" s="31"/>
      <c r="UQQ51" s="31"/>
      <c r="UQS51" s="31"/>
      <c r="UQU51" s="31"/>
      <c r="UQW51" s="31"/>
      <c r="UQY51" s="31"/>
      <c r="URA51" s="31"/>
      <c r="URC51" s="31"/>
      <c r="URE51" s="31"/>
      <c r="URG51" s="31"/>
      <c r="URI51" s="31"/>
      <c r="URK51" s="31"/>
      <c r="URM51" s="31"/>
      <c r="URO51" s="31"/>
      <c r="URQ51" s="31"/>
      <c r="URS51" s="31"/>
      <c r="URU51" s="31"/>
      <c r="URW51" s="31"/>
      <c r="URY51" s="31"/>
      <c r="USA51" s="31"/>
      <c r="USC51" s="31"/>
      <c r="USE51" s="31"/>
      <c r="USG51" s="31"/>
      <c r="USI51" s="31"/>
      <c r="USK51" s="31"/>
      <c r="USM51" s="31"/>
      <c r="USO51" s="31"/>
      <c r="USQ51" s="31"/>
      <c r="USS51" s="31"/>
      <c r="USU51" s="31"/>
      <c r="USW51" s="31"/>
      <c r="USY51" s="31"/>
      <c r="UTA51" s="31"/>
      <c r="UTC51" s="31"/>
      <c r="UTE51" s="31"/>
      <c r="UTG51" s="31"/>
      <c r="UTI51" s="31"/>
      <c r="UTK51" s="31"/>
      <c r="UTM51" s="31"/>
      <c r="UTO51" s="31"/>
      <c r="UTQ51" s="31"/>
      <c r="UTS51" s="31"/>
      <c r="UTU51" s="31"/>
      <c r="UTW51" s="31"/>
      <c r="UTY51" s="31"/>
      <c r="UUA51" s="31"/>
      <c r="UUC51" s="31"/>
      <c r="UUE51" s="31"/>
      <c r="UUG51" s="31"/>
      <c r="UUI51" s="31"/>
      <c r="UUK51" s="31"/>
      <c r="UUM51" s="31"/>
      <c r="UUO51" s="31"/>
      <c r="UUQ51" s="31"/>
      <c r="UUS51" s="31"/>
      <c r="UUU51" s="31"/>
      <c r="UUW51" s="31"/>
      <c r="UUY51" s="31"/>
      <c r="UVA51" s="31"/>
      <c r="UVC51" s="31"/>
      <c r="UVE51" s="31"/>
      <c r="UVG51" s="31"/>
      <c r="UVI51" s="31"/>
      <c r="UVK51" s="31"/>
      <c r="UVM51" s="31"/>
      <c r="UVO51" s="31"/>
      <c r="UVQ51" s="31"/>
      <c r="UVS51" s="31"/>
      <c r="UVU51" s="31"/>
      <c r="UVW51" s="31"/>
      <c r="UVY51" s="31"/>
      <c r="UWA51" s="31"/>
      <c r="UWC51" s="31"/>
      <c r="UWE51" s="31"/>
      <c r="UWG51" s="31"/>
      <c r="UWI51" s="31"/>
      <c r="UWK51" s="31"/>
      <c r="UWM51" s="31"/>
      <c r="UWO51" s="31"/>
      <c r="UWQ51" s="31"/>
      <c r="UWS51" s="31"/>
      <c r="UWU51" s="31"/>
      <c r="UWW51" s="31"/>
      <c r="UWY51" s="31"/>
      <c r="UXA51" s="31"/>
      <c r="UXC51" s="31"/>
      <c r="UXE51" s="31"/>
      <c r="UXG51" s="31"/>
      <c r="UXI51" s="31"/>
      <c r="UXK51" s="31"/>
      <c r="UXM51" s="31"/>
      <c r="UXO51" s="31"/>
      <c r="UXQ51" s="31"/>
      <c r="UXS51" s="31"/>
      <c r="UXU51" s="31"/>
      <c r="UXW51" s="31"/>
      <c r="UXY51" s="31"/>
      <c r="UYA51" s="31"/>
      <c r="UYC51" s="31"/>
      <c r="UYE51" s="31"/>
      <c r="UYG51" s="31"/>
      <c r="UYI51" s="31"/>
      <c r="UYK51" s="31"/>
      <c r="UYM51" s="31"/>
      <c r="UYO51" s="31"/>
      <c r="UYQ51" s="31"/>
      <c r="UYS51" s="31"/>
      <c r="UYU51" s="31"/>
      <c r="UYW51" s="31"/>
      <c r="UYY51" s="31"/>
      <c r="UZA51" s="31"/>
      <c r="UZC51" s="31"/>
      <c r="UZE51" s="31"/>
      <c r="UZG51" s="31"/>
      <c r="UZI51" s="31"/>
      <c r="UZK51" s="31"/>
      <c r="UZM51" s="31"/>
      <c r="UZO51" s="31"/>
      <c r="UZQ51" s="31"/>
      <c r="UZS51" s="31"/>
      <c r="UZU51" s="31"/>
      <c r="UZW51" s="31"/>
      <c r="UZY51" s="31"/>
      <c r="VAA51" s="31"/>
      <c r="VAC51" s="31"/>
      <c r="VAE51" s="31"/>
      <c r="VAG51" s="31"/>
      <c r="VAI51" s="31"/>
      <c r="VAK51" s="31"/>
      <c r="VAM51" s="31"/>
      <c r="VAO51" s="31"/>
      <c r="VAQ51" s="31"/>
      <c r="VAS51" s="31"/>
      <c r="VAU51" s="31"/>
      <c r="VAW51" s="31"/>
      <c r="VAY51" s="31"/>
      <c r="VBA51" s="31"/>
      <c r="VBC51" s="31"/>
      <c r="VBE51" s="31"/>
      <c r="VBG51" s="31"/>
      <c r="VBI51" s="31"/>
      <c r="VBK51" s="31"/>
      <c r="VBM51" s="31"/>
      <c r="VBO51" s="31"/>
      <c r="VBQ51" s="31"/>
      <c r="VBS51" s="31"/>
      <c r="VBU51" s="31"/>
      <c r="VBW51" s="31"/>
      <c r="VBY51" s="31"/>
      <c r="VCA51" s="31"/>
      <c r="VCC51" s="31"/>
      <c r="VCE51" s="31"/>
      <c r="VCG51" s="31"/>
      <c r="VCI51" s="31"/>
      <c r="VCK51" s="31"/>
      <c r="VCM51" s="31"/>
      <c r="VCO51" s="31"/>
      <c r="VCQ51" s="31"/>
      <c r="VCS51" s="31"/>
      <c r="VCU51" s="31"/>
      <c r="VCW51" s="31"/>
      <c r="VCY51" s="31"/>
      <c r="VDA51" s="31"/>
      <c r="VDC51" s="31"/>
      <c r="VDE51" s="31"/>
      <c r="VDG51" s="31"/>
      <c r="VDI51" s="31"/>
      <c r="VDK51" s="31"/>
      <c r="VDM51" s="31"/>
      <c r="VDO51" s="31"/>
      <c r="VDQ51" s="31"/>
      <c r="VDS51" s="31"/>
      <c r="VDU51" s="31"/>
      <c r="VDW51" s="31"/>
      <c r="VDY51" s="31"/>
      <c r="VEA51" s="31"/>
      <c r="VEC51" s="31"/>
      <c r="VEE51" s="31"/>
      <c r="VEG51" s="31"/>
      <c r="VEI51" s="31"/>
      <c r="VEK51" s="31"/>
      <c r="VEM51" s="31"/>
      <c r="VEO51" s="31"/>
      <c r="VEQ51" s="31"/>
      <c r="VES51" s="31"/>
      <c r="VEU51" s="31"/>
      <c r="VEW51" s="31"/>
      <c r="VEY51" s="31"/>
      <c r="VFA51" s="31"/>
      <c r="VFC51" s="31"/>
      <c r="VFE51" s="31"/>
      <c r="VFG51" s="31"/>
      <c r="VFI51" s="31"/>
      <c r="VFK51" s="31"/>
      <c r="VFM51" s="31"/>
      <c r="VFO51" s="31"/>
      <c r="VFQ51" s="31"/>
      <c r="VFS51" s="31"/>
      <c r="VFU51" s="31"/>
      <c r="VFW51" s="31"/>
      <c r="VFY51" s="31"/>
      <c r="VGA51" s="31"/>
      <c r="VGC51" s="31"/>
      <c r="VGE51" s="31"/>
      <c r="VGG51" s="31"/>
      <c r="VGI51" s="31"/>
      <c r="VGK51" s="31"/>
      <c r="VGM51" s="31"/>
      <c r="VGO51" s="31"/>
      <c r="VGQ51" s="31"/>
      <c r="VGS51" s="31"/>
      <c r="VGU51" s="31"/>
      <c r="VGW51" s="31"/>
      <c r="VGY51" s="31"/>
      <c r="VHA51" s="31"/>
      <c r="VHC51" s="31"/>
      <c r="VHE51" s="31"/>
      <c r="VHG51" s="31"/>
      <c r="VHI51" s="31"/>
      <c r="VHK51" s="31"/>
      <c r="VHM51" s="31"/>
      <c r="VHO51" s="31"/>
      <c r="VHQ51" s="31"/>
      <c r="VHS51" s="31"/>
      <c r="VHU51" s="31"/>
      <c r="VHW51" s="31"/>
      <c r="VHY51" s="31"/>
      <c r="VIA51" s="31"/>
      <c r="VIC51" s="31"/>
      <c r="VIE51" s="31"/>
      <c r="VIG51" s="31"/>
      <c r="VII51" s="31"/>
      <c r="VIK51" s="31"/>
      <c r="VIM51" s="31"/>
      <c r="VIO51" s="31"/>
      <c r="VIQ51" s="31"/>
      <c r="VIS51" s="31"/>
      <c r="VIU51" s="31"/>
      <c r="VIW51" s="31"/>
      <c r="VIY51" s="31"/>
      <c r="VJA51" s="31"/>
      <c r="VJC51" s="31"/>
      <c r="VJE51" s="31"/>
      <c r="VJG51" s="31"/>
      <c r="VJI51" s="31"/>
      <c r="VJK51" s="31"/>
      <c r="VJM51" s="31"/>
      <c r="VJO51" s="31"/>
      <c r="VJQ51" s="31"/>
      <c r="VJS51" s="31"/>
      <c r="VJU51" s="31"/>
      <c r="VJW51" s="31"/>
      <c r="VJY51" s="31"/>
      <c r="VKA51" s="31"/>
      <c r="VKC51" s="31"/>
      <c r="VKE51" s="31"/>
      <c r="VKG51" s="31"/>
      <c r="VKI51" s="31"/>
      <c r="VKK51" s="31"/>
      <c r="VKM51" s="31"/>
      <c r="VKO51" s="31"/>
      <c r="VKQ51" s="31"/>
      <c r="VKS51" s="31"/>
      <c r="VKU51" s="31"/>
      <c r="VKW51" s="31"/>
      <c r="VKY51" s="31"/>
      <c r="VLA51" s="31"/>
      <c r="VLC51" s="31"/>
      <c r="VLE51" s="31"/>
      <c r="VLG51" s="31"/>
      <c r="VLI51" s="31"/>
      <c r="VLK51" s="31"/>
      <c r="VLM51" s="31"/>
      <c r="VLO51" s="31"/>
      <c r="VLQ51" s="31"/>
      <c r="VLS51" s="31"/>
      <c r="VLU51" s="31"/>
      <c r="VLW51" s="31"/>
      <c r="VLY51" s="31"/>
      <c r="VMA51" s="31"/>
      <c r="VMC51" s="31"/>
      <c r="VME51" s="31"/>
      <c r="VMG51" s="31"/>
      <c r="VMI51" s="31"/>
      <c r="VMK51" s="31"/>
      <c r="VMM51" s="31"/>
      <c r="VMO51" s="31"/>
      <c r="VMQ51" s="31"/>
      <c r="VMS51" s="31"/>
      <c r="VMU51" s="31"/>
      <c r="VMW51" s="31"/>
      <c r="VMY51" s="31"/>
      <c r="VNA51" s="31"/>
      <c r="VNC51" s="31"/>
      <c r="VNE51" s="31"/>
      <c r="VNG51" s="31"/>
      <c r="VNI51" s="31"/>
      <c r="VNK51" s="31"/>
      <c r="VNM51" s="31"/>
      <c r="VNO51" s="31"/>
      <c r="VNQ51" s="31"/>
      <c r="VNS51" s="31"/>
      <c r="VNU51" s="31"/>
      <c r="VNW51" s="31"/>
      <c r="VNY51" s="31"/>
      <c r="VOA51" s="31"/>
      <c r="VOC51" s="31"/>
      <c r="VOE51" s="31"/>
      <c r="VOG51" s="31"/>
      <c r="VOI51" s="31"/>
      <c r="VOK51" s="31"/>
      <c r="VOM51" s="31"/>
      <c r="VOO51" s="31"/>
      <c r="VOQ51" s="31"/>
      <c r="VOS51" s="31"/>
      <c r="VOU51" s="31"/>
      <c r="VOW51" s="31"/>
      <c r="VOY51" s="31"/>
      <c r="VPA51" s="31"/>
      <c r="VPC51" s="31"/>
      <c r="VPE51" s="31"/>
      <c r="VPG51" s="31"/>
      <c r="VPI51" s="31"/>
      <c r="VPK51" s="31"/>
      <c r="VPM51" s="31"/>
      <c r="VPO51" s="31"/>
      <c r="VPQ51" s="31"/>
      <c r="VPS51" s="31"/>
      <c r="VPU51" s="31"/>
      <c r="VPW51" s="31"/>
      <c r="VPY51" s="31"/>
      <c r="VQA51" s="31"/>
      <c r="VQC51" s="31"/>
      <c r="VQE51" s="31"/>
      <c r="VQG51" s="31"/>
      <c r="VQI51" s="31"/>
      <c r="VQK51" s="31"/>
      <c r="VQM51" s="31"/>
      <c r="VQO51" s="31"/>
      <c r="VQQ51" s="31"/>
      <c r="VQS51" s="31"/>
      <c r="VQU51" s="31"/>
      <c r="VQW51" s="31"/>
      <c r="VQY51" s="31"/>
      <c r="VRA51" s="31"/>
      <c r="VRC51" s="31"/>
      <c r="VRE51" s="31"/>
      <c r="VRG51" s="31"/>
      <c r="VRI51" s="31"/>
      <c r="VRK51" s="31"/>
      <c r="VRM51" s="31"/>
      <c r="VRO51" s="31"/>
      <c r="VRQ51" s="31"/>
      <c r="VRS51" s="31"/>
      <c r="VRU51" s="31"/>
      <c r="VRW51" s="31"/>
      <c r="VRY51" s="31"/>
      <c r="VSA51" s="31"/>
      <c r="VSC51" s="31"/>
      <c r="VSE51" s="31"/>
      <c r="VSG51" s="31"/>
      <c r="VSI51" s="31"/>
      <c r="VSK51" s="31"/>
      <c r="VSM51" s="31"/>
      <c r="VSO51" s="31"/>
      <c r="VSQ51" s="31"/>
      <c r="VSS51" s="31"/>
      <c r="VSU51" s="31"/>
      <c r="VSW51" s="31"/>
      <c r="VSY51" s="31"/>
      <c r="VTA51" s="31"/>
      <c r="VTC51" s="31"/>
      <c r="VTE51" s="31"/>
      <c r="VTG51" s="31"/>
      <c r="VTI51" s="31"/>
      <c r="VTK51" s="31"/>
      <c r="VTM51" s="31"/>
      <c r="VTO51" s="31"/>
      <c r="VTQ51" s="31"/>
      <c r="VTS51" s="31"/>
      <c r="VTU51" s="31"/>
      <c r="VTW51" s="31"/>
      <c r="VTY51" s="31"/>
      <c r="VUA51" s="31"/>
      <c r="VUC51" s="31"/>
      <c r="VUE51" s="31"/>
      <c r="VUG51" s="31"/>
      <c r="VUI51" s="31"/>
      <c r="VUK51" s="31"/>
      <c r="VUM51" s="31"/>
      <c r="VUO51" s="31"/>
      <c r="VUQ51" s="31"/>
      <c r="VUS51" s="31"/>
      <c r="VUU51" s="31"/>
      <c r="VUW51" s="31"/>
      <c r="VUY51" s="31"/>
      <c r="VVA51" s="31"/>
      <c r="VVC51" s="31"/>
      <c r="VVE51" s="31"/>
      <c r="VVG51" s="31"/>
      <c r="VVI51" s="31"/>
      <c r="VVK51" s="31"/>
      <c r="VVM51" s="31"/>
      <c r="VVO51" s="31"/>
      <c r="VVQ51" s="31"/>
      <c r="VVS51" s="31"/>
      <c r="VVU51" s="31"/>
      <c r="VVW51" s="31"/>
      <c r="VVY51" s="31"/>
      <c r="VWA51" s="31"/>
      <c r="VWC51" s="31"/>
      <c r="VWE51" s="31"/>
      <c r="VWG51" s="31"/>
      <c r="VWI51" s="31"/>
      <c r="VWK51" s="31"/>
      <c r="VWM51" s="31"/>
      <c r="VWO51" s="31"/>
      <c r="VWQ51" s="31"/>
      <c r="VWS51" s="31"/>
      <c r="VWU51" s="31"/>
      <c r="VWW51" s="31"/>
      <c r="VWY51" s="31"/>
      <c r="VXA51" s="31"/>
      <c r="VXC51" s="31"/>
      <c r="VXE51" s="31"/>
      <c r="VXG51" s="31"/>
      <c r="VXI51" s="31"/>
      <c r="VXK51" s="31"/>
      <c r="VXM51" s="31"/>
      <c r="VXO51" s="31"/>
      <c r="VXQ51" s="31"/>
      <c r="VXS51" s="31"/>
      <c r="VXU51" s="31"/>
      <c r="VXW51" s="31"/>
      <c r="VXY51" s="31"/>
      <c r="VYA51" s="31"/>
      <c r="VYC51" s="31"/>
      <c r="VYE51" s="31"/>
      <c r="VYG51" s="31"/>
      <c r="VYI51" s="31"/>
      <c r="VYK51" s="31"/>
      <c r="VYM51" s="31"/>
      <c r="VYO51" s="31"/>
      <c r="VYQ51" s="31"/>
      <c r="VYS51" s="31"/>
      <c r="VYU51" s="31"/>
      <c r="VYW51" s="31"/>
      <c r="VYY51" s="31"/>
      <c r="VZA51" s="31"/>
      <c r="VZC51" s="31"/>
      <c r="VZE51" s="31"/>
      <c r="VZG51" s="31"/>
      <c r="VZI51" s="31"/>
      <c r="VZK51" s="31"/>
      <c r="VZM51" s="31"/>
      <c r="VZO51" s="31"/>
      <c r="VZQ51" s="31"/>
      <c r="VZS51" s="31"/>
      <c r="VZU51" s="31"/>
      <c r="VZW51" s="31"/>
      <c r="VZY51" s="31"/>
      <c r="WAA51" s="31"/>
      <c r="WAC51" s="31"/>
      <c r="WAE51" s="31"/>
      <c r="WAG51" s="31"/>
      <c r="WAI51" s="31"/>
      <c r="WAK51" s="31"/>
      <c r="WAM51" s="31"/>
      <c r="WAO51" s="31"/>
      <c r="WAQ51" s="31"/>
      <c r="WAS51" s="31"/>
      <c r="WAU51" s="31"/>
      <c r="WAW51" s="31"/>
      <c r="WAY51" s="31"/>
      <c r="WBA51" s="31"/>
      <c r="WBC51" s="31"/>
      <c r="WBE51" s="31"/>
      <c r="WBG51" s="31"/>
      <c r="WBI51" s="31"/>
      <c r="WBK51" s="31"/>
      <c r="WBM51" s="31"/>
      <c r="WBO51" s="31"/>
      <c r="WBQ51" s="31"/>
      <c r="WBS51" s="31"/>
      <c r="WBU51" s="31"/>
      <c r="WBW51" s="31"/>
      <c r="WBY51" s="31"/>
      <c r="WCA51" s="31"/>
      <c r="WCC51" s="31"/>
      <c r="WCE51" s="31"/>
      <c r="WCG51" s="31"/>
      <c r="WCI51" s="31"/>
      <c r="WCK51" s="31"/>
      <c r="WCM51" s="31"/>
      <c r="WCO51" s="31"/>
      <c r="WCQ51" s="31"/>
      <c r="WCS51" s="31"/>
      <c r="WCU51" s="31"/>
      <c r="WCW51" s="31"/>
      <c r="WCY51" s="31"/>
      <c r="WDA51" s="31"/>
      <c r="WDC51" s="31"/>
      <c r="WDE51" s="31"/>
      <c r="WDG51" s="31"/>
      <c r="WDI51" s="31"/>
      <c r="WDK51" s="31"/>
      <c r="WDM51" s="31"/>
      <c r="WDO51" s="31"/>
      <c r="WDQ51" s="31"/>
      <c r="WDS51" s="31"/>
      <c r="WDU51" s="31"/>
      <c r="WDW51" s="31"/>
      <c r="WDY51" s="31"/>
      <c r="WEA51" s="31"/>
      <c r="WEC51" s="31"/>
      <c r="WEE51" s="31"/>
      <c r="WEG51" s="31"/>
      <c r="WEI51" s="31"/>
      <c r="WEK51" s="31"/>
      <c r="WEM51" s="31"/>
      <c r="WEO51" s="31"/>
      <c r="WEQ51" s="31"/>
      <c r="WES51" s="31"/>
      <c r="WEU51" s="31"/>
      <c r="WEW51" s="31"/>
      <c r="WEY51" s="31"/>
      <c r="WFA51" s="31"/>
      <c r="WFC51" s="31"/>
      <c r="WFE51" s="31"/>
      <c r="WFG51" s="31"/>
      <c r="WFI51" s="31"/>
      <c r="WFK51" s="31"/>
      <c r="WFM51" s="31"/>
      <c r="WFO51" s="31"/>
      <c r="WFQ51" s="31"/>
      <c r="WFS51" s="31"/>
      <c r="WFU51" s="31"/>
      <c r="WFW51" s="31"/>
      <c r="WFY51" s="31"/>
      <c r="WGA51" s="31"/>
      <c r="WGC51" s="31"/>
      <c r="WGE51" s="31"/>
      <c r="WGG51" s="31"/>
      <c r="WGI51" s="31"/>
      <c r="WGK51" s="31"/>
      <c r="WGM51" s="31"/>
      <c r="WGO51" s="31"/>
      <c r="WGQ51" s="31"/>
      <c r="WGS51" s="31"/>
      <c r="WGU51" s="31"/>
      <c r="WGW51" s="31"/>
      <c r="WGY51" s="31"/>
      <c r="WHA51" s="31"/>
      <c r="WHC51" s="31"/>
      <c r="WHE51" s="31"/>
      <c r="WHG51" s="31"/>
      <c r="WHI51" s="31"/>
      <c r="WHK51" s="31"/>
      <c r="WHM51" s="31"/>
      <c r="WHO51" s="31"/>
      <c r="WHQ51" s="31"/>
      <c r="WHS51" s="31"/>
      <c r="WHU51" s="31"/>
      <c r="WHW51" s="31"/>
      <c r="WHY51" s="31"/>
      <c r="WIA51" s="31"/>
      <c r="WIC51" s="31"/>
      <c r="WIE51" s="31"/>
      <c r="WIG51" s="31"/>
      <c r="WII51" s="31"/>
      <c r="WIK51" s="31"/>
      <c r="WIM51" s="31"/>
      <c r="WIO51" s="31"/>
      <c r="WIQ51" s="31"/>
      <c r="WIS51" s="31"/>
      <c r="WIU51" s="31"/>
      <c r="WIW51" s="31"/>
      <c r="WIY51" s="31"/>
      <c r="WJA51" s="31"/>
      <c r="WJC51" s="31"/>
      <c r="WJE51" s="31"/>
      <c r="WJG51" s="31"/>
      <c r="WJI51" s="31"/>
      <c r="WJK51" s="31"/>
      <c r="WJM51" s="31"/>
      <c r="WJO51" s="31"/>
      <c r="WJQ51" s="31"/>
      <c r="WJS51" s="31"/>
      <c r="WJU51" s="31"/>
      <c r="WJW51" s="31"/>
      <c r="WJY51" s="31"/>
      <c r="WKA51" s="31"/>
      <c r="WKC51" s="31"/>
      <c r="WKE51" s="31"/>
      <c r="WKG51" s="31"/>
      <c r="WKI51" s="31"/>
      <c r="WKK51" s="31"/>
      <c r="WKM51" s="31"/>
      <c r="WKO51" s="31"/>
      <c r="WKQ51" s="31"/>
      <c r="WKS51" s="31"/>
      <c r="WKU51" s="31"/>
      <c r="WKW51" s="31"/>
      <c r="WKY51" s="31"/>
      <c r="WLA51" s="31"/>
      <c r="WLC51" s="31"/>
      <c r="WLE51" s="31"/>
      <c r="WLG51" s="31"/>
      <c r="WLI51" s="31"/>
      <c r="WLK51" s="31"/>
      <c r="WLM51" s="31"/>
      <c r="WLO51" s="31"/>
      <c r="WLQ51" s="31"/>
      <c r="WLS51" s="31"/>
      <c r="WLU51" s="31"/>
      <c r="WLW51" s="31"/>
      <c r="WLY51" s="31"/>
      <c r="WMA51" s="31"/>
      <c r="WMC51" s="31"/>
      <c r="WME51" s="31"/>
      <c r="WMG51" s="31"/>
      <c r="WMI51" s="31"/>
      <c r="WMK51" s="31"/>
      <c r="WMM51" s="31"/>
      <c r="WMO51" s="31"/>
      <c r="WMQ51" s="31"/>
      <c r="WMS51" s="31"/>
      <c r="WMU51" s="31"/>
      <c r="WMW51" s="31"/>
      <c r="WMY51" s="31"/>
      <c r="WNA51" s="31"/>
      <c r="WNC51" s="31"/>
      <c r="WNE51" s="31"/>
      <c r="WNG51" s="31"/>
      <c r="WNI51" s="31"/>
      <c r="WNK51" s="31"/>
      <c r="WNM51" s="31"/>
      <c r="WNO51" s="31"/>
      <c r="WNQ51" s="31"/>
      <c r="WNS51" s="31"/>
      <c r="WNU51" s="31"/>
      <c r="WNW51" s="31"/>
      <c r="WNY51" s="31"/>
      <c r="WOA51" s="31"/>
      <c r="WOC51" s="31"/>
      <c r="WOE51" s="31"/>
      <c r="WOG51" s="31"/>
      <c r="WOI51" s="31"/>
      <c r="WOK51" s="31"/>
      <c r="WOM51" s="31"/>
      <c r="WOO51" s="31"/>
      <c r="WOQ51" s="31"/>
      <c r="WOS51" s="31"/>
      <c r="WOU51" s="31"/>
      <c r="WOW51" s="31"/>
      <c r="WOY51" s="31"/>
      <c r="WPA51" s="31"/>
      <c r="WPC51" s="31"/>
      <c r="WPE51" s="31"/>
      <c r="WPG51" s="31"/>
      <c r="WPI51" s="31"/>
      <c r="WPK51" s="31"/>
      <c r="WPM51" s="31"/>
      <c r="WPO51" s="31"/>
      <c r="WPQ51" s="31"/>
      <c r="WPS51" s="31"/>
      <c r="WPU51" s="31"/>
      <c r="WPW51" s="31"/>
      <c r="WPY51" s="31"/>
      <c r="WQA51" s="31"/>
      <c r="WQC51" s="31"/>
      <c r="WQE51" s="31"/>
      <c r="WQG51" s="31"/>
      <c r="WQI51" s="31"/>
      <c r="WQK51" s="31"/>
      <c r="WQM51" s="31"/>
      <c r="WQO51" s="31"/>
      <c r="WQQ51" s="31"/>
      <c r="WQS51" s="31"/>
      <c r="WQU51" s="31"/>
      <c r="WQW51" s="31"/>
      <c r="WQY51" s="31"/>
      <c r="WRA51" s="31"/>
      <c r="WRC51" s="31"/>
      <c r="WRE51" s="31"/>
      <c r="WRG51" s="31"/>
      <c r="WRI51" s="31"/>
      <c r="WRK51" s="31"/>
      <c r="WRM51" s="31"/>
      <c r="WRO51" s="31"/>
      <c r="WRQ51" s="31"/>
      <c r="WRS51" s="31"/>
      <c r="WRU51" s="31"/>
      <c r="WRW51" s="31"/>
      <c r="WRY51" s="31"/>
      <c r="WSA51" s="31"/>
      <c r="WSC51" s="31"/>
      <c r="WSE51" s="31"/>
      <c r="WSG51" s="31"/>
      <c r="WSI51" s="31"/>
      <c r="WSK51" s="31"/>
      <c r="WSM51" s="31"/>
      <c r="WSO51" s="31"/>
      <c r="WSQ51" s="31"/>
      <c r="WSS51" s="31"/>
      <c r="WSU51" s="31"/>
      <c r="WSW51" s="31"/>
      <c r="WSY51" s="31"/>
      <c r="WTA51" s="31"/>
      <c r="WTC51" s="31"/>
      <c r="WTE51" s="31"/>
      <c r="WTG51" s="31"/>
      <c r="WTI51" s="31"/>
      <c r="WTK51" s="31"/>
      <c r="WTM51" s="31"/>
      <c r="WTO51" s="31"/>
      <c r="WTQ51" s="31"/>
      <c r="WTS51" s="31"/>
      <c r="WTU51" s="31"/>
      <c r="WTW51" s="31"/>
      <c r="WTY51" s="31"/>
      <c r="WUA51" s="31"/>
      <c r="WUC51" s="31"/>
      <c r="WUE51" s="31"/>
      <c r="WUG51" s="31"/>
      <c r="WUI51" s="31"/>
      <c r="WUK51" s="31"/>
      <c r="WUM51" s="31"/>
      <c r="WUO51" s="31"/>
      <c r="WUQ51" s="31"/>
      <c r="WUS51" s="31"/>
      <c r="WUU51" s="31"/>
      <c r="WUW51" s="31"/>
      <c r="WUY51" s="31"/>
      <c r="WVA51" s="31"/>
      <c r="WVC51" s="31"/>
      <c r="WVE51" s="31"/>
      <c r="WVG51" s="31"/>
      <c r="WVI51" s="31"/>
      <c r="WVK51" s="31"/>
      <c r="WVM51" s="31"/>
      <c r="WVO51" s="31"/>
      <c r="WVQ51" s="31"/>
      <c r="WVS51" s="31"/>
      <c r="WVU51" s="31"/>
      <c r="WVW51" s="31"/>
      <c r="WVY51" s="31"/>
      <c r="WWA51" s="31"/>
      <c r="WWC51" s="31"/>
      <c r="WWE51" s="31"/>
      <c r="WWG51" s="31"/>
      <c r="WWI51" s="31"/>
      <c r="WWK51" s="31"/>
      <c r="WWM51" s="31"/>
      <c r="WWO51" s="31"/>
      <c r="WWQ51" s="31"/>
      <c r="WWS51" s="31"/>
      <c r="WWU51" s="31"/>
      <c r="WWW51" s="31"/>
      <c r="WWY51" s="31"/>
      <c r="WXA51" s="31"/>
      <c r="WXC51" s="31"/>
      <c r="WXE51" s="31"/>
      <c r="WXG51" s="31"/>
      <c r="WXI51" s="31"/>
      <c r="WXK51" s="31"/>
      <c r="WXM51" s="31"/>
      <c r="WXO51" s="31"/>
      <c r="WXQ51" s="31"/>
      <c r="WXS51" s="31"/>
      <c r="WXU51" s="31"/>
      <c r="WXW51" s="31"/>
      <c r="WXY51" s="31"/>
      <c r="WYA51" s="31"/>
      <c r="WYC51" s="31"/>
      <c r="WYE51" s="31"/>
      <c r="WYG51" s="31"/>
      <c r="WYI51" s="31"/>
      <c r="WYK51" s="31"/>
      <c r="WYM51" s="31"/>
      <c r="WYO51" s="31"/>
      <c r="WYQ51" s="31"/>
      <c r="WYS51" s="31"/>
      <c r="WYU51" s="31"/>
      <c r="WYW51" s="31"/>
      <c r="WYY51" s="31"/>
      <c r="WZA51" s="31"/>
      <c r="WZC51" s="31"/>
      <c r="WZE51" s="31"/>
      <c r="WZG51" s="31"/>
      <c r="WZI51" s="31"/>
      <c r="WZK51" s="31"/>
      <c r="WZM51" s="31"/>
      <c r="WZO51" s="31"/>
      <c r="WZQ51" s="31"/>
      <c r="WZS51" s="31"/>
      <c r="WZU51" s="31"/>
      <c r="WZW51" s="31"/>
      <c r="WZY51" s="31"/>
      <c r="XAA51" s="31"/>
      <c r="XAC51" s="31"/>
      <c r="XAE51" s="31"/>
      <c r="XAG51" s="31"/>
      <c r="XAI51" s="31"/>
      <c r="XAK51" s="31"/>
      <c r="XAM51" s="31"/>
      <c r="XAO51" s="31"/>
      <c r="XAQ51" s="31"/>
      <c r="XAS51" s="31"/>
      <c r="XAU51" s="31"/>
      <c r="XAW51" s="31"/>
      <c r="XAY51" s="31"/>
      <c r="XBA51" s="31"/>
      <c r="XBC51" s="31"/>
      <c r="XBE51" s="31"/>
      <c r="XBG51" s="31"/>
      <c r="XBI51" s="31"/>
      <c r="XBK51" s="31"/>
      <c r="XBM51" s="31"/>
      <c r="XBO51" s="31"/>
      <c r="XBQ51" s="31"/>
      <c r="XBS51" s="31"/>
      <c r="XBU51" s="31"/>
      <c r="XBW51" s="31"/>
      <c r="XBY51" s="31"/>
      <c r="XCA51" s="31"/>
      <c r="XCC51" s="31"/>
      <c r="XCE51" s="31"/>
      <c r="XCG51" s="31"/>
      <c r="XCI51" s="31"/>
      <c r="XCK51" s="31"/>
      <c r="XCM51" s="31"/>
      <c r="XCO51" s="31"/>
      <c r="XCQ51" s="31"/>
      <c r="XCS51" s="31"/>
      <c r="XCU51" s="31"/>
      <c r="XCW51" s="31"/>
      <c r="XCY51" s="31"/>
      <c r="XDA51" s="31"/>
      <c r="XDC51" s="31"/>
      <c r="XDE51" s="31"/>
      <c r="XDG51" s="31"/>
      <c r="XDI51" s="31"/>
      <c r="XDK51" s="31"/>
      <c r="XDM51" s="31"/>
      <c r="XDO51" s="31"/>
      <c r="XDQ51" s="31"/>
      <c r="XDS51" s="31"/>
      <c r="XDU51" s="31"/>
      <c r="XDW51" s="31"/>
      <c r="XDY51" s="31"/>
      <c r="XEA51" s="31"/>
      <c r="XEC51" s="31"/>
      <c r="XEE51" s="31"/>
      <c r="XEG51" s="31"/>
      <c r="XEI51" s="31"/>
      <c r="XEK51" s="31"/>
      <c r="XEM51" s="31"/>
      <c r="XEO51" s="31"/>
      <c r="XEQ51" s="31"/>
      <c r="XES51" s="31"/>
      <c r="XEU51" s="31"/>
      <c r="XEW51" s="31"/>
      <c r="XEY51" s="31"/>
      <c r="XFA51" s="31"/>
      <c r="XFC51" s="31"/>
    </row>
    <row r="52" spans="1:1023 1025:2047 2049:3071 3073:4095 4097:5119 5121:6143 6145:7167 7169:8191 8193:9215 9217:10239 10241:11263 11265:12287 12289:13311 13313:14335 14337:15359 15361:16383" ht="12.75" customHeight="1" x14ac:dyDescent="0.2">
      <c r="A52" s="80"/>
      <c r="B52" s="29" t="s">
        <v>341</v>
      </c>
      <c r="F52" s="31"/>
      <c r="H52" s="31"/>
      <c r="J52" s="31"/>
      <c r="L52" s="31"/>
      <c r="N52" s="31"/>
      <c r="P52" s="31"/>
      <c r="R52" s="31"/>
      <c r="T52" s="31"/>
    </row>
    <row r="53" spans="1:1023 1025:2047 2049:3071 3073:4095 4097:5119 5121:6143 6145:7167 7169:8191 8193:9215 9217:10239 10241:11263 11265:12287 12289:13311 13313:14335 14337:15359 15361:16383" ht="12.75" customHeight="1" x14ac:dyDescent="0.2">
      <c r="A53" s="144" t="s">
        <v>543</v>
      </c>
      <c r="B53" s="145"/>
      <c r="C53" s="145"/>
      <c r="D53" s="146"/>
      <c r="E53" s="146"/>
      <c r="F53" s="146"/>
      <c r="G53" s="146"/>
      <c r="H53" s="146"/>
      <c r="I53" s="146"/>
      <c r="J53" s="146"/>
      <c r="K53" s="146"/>
      <c r="L53" s="146"/>
      <c r="M53" s="146"/>
      <c r="N53" s="146"/>
      <c r="O53" s="146"/>
      <c r="P53" s="146"/>
      <c r="Q53" s="146"/>
      <c r="R53" s="146"/>
      <c r="S53" s="146"/>
      <c r="T53" s="146"/>
    </row>
    <row r="54" spans="1:1023 1025:2047 2049:3071 3073:4095 4097:5119 5121:6143 6145:7167 7169:8191 8193:9215 9217:10239 10241:11263 11265:12287 12289:13311 13313:14335 14337:15359 15361:16383" ht="12.75" customHeight="1" x14ac:dyDescent="0.2">
      <c r="A54" s="147" t="s">
        <v>430</v>
      </c>
      <c r="B54" s="145"/>
      <c r="C54" s="145"/>
      <c r="D54" s="146"/>
      <c r="E54" s="146"/>
      <c r="F54" s="146"/>
      <c r="G54" s="146"/>
      <c r="H54" s="146"/>
      <c r="I54" s="146"/>
      <c r="J54" s="146"/>
      <c r="K54" s="146"/>
      <c r="L54" s="146"/>
      <c r="M54" s="146"/>
      <c r="N54" s="146"/>
      <c r="O54" s="146"/>
      <c r="P54" s="146"/>
      <c r="Q54" s="146"/>
      <c r="R54" s="146"/>
      <c r="S54" s="146"/>
      <c r="T54" s="146"/>
    </row>
    <row r="55" spans="1:1023 1025:2047 2049:3071 3073:4095 4097:5119 5121:6143 6145:7167 7169:8191 8193:9215 9217:10239 10241:11263 11265:12287 12289:13311 13313:14335 14337:15359 15361:16383" ht="12.75" customHeight="1" x14ac:dyDescent="0.2">
      <c r="A55" s="80">
        <v>1</v>
      </c>
      <c r="B55" s="29" t="s">
        <v>441</v>
      </c>
    </row>
    <row r="56" spans="1:1023 1025:2047 2049:3071 3073:4095 4097:5119 5121:6143 6145:7167 7169:8191 8193:9215 9217:10239 10241:11263 11265:12287 12289:13311 13313:14335 14337:15359 15361:16383" ht="12.75" customHeight="1" x14ac:dyDescent="0.2">
      <c r="A56" s="80"/>
      <c r="B56" s="29" t="s">
        <v>451</v>
      </c>
    </row>
    <row r="57" spans="1:1023 1025:2047 2049:3071 3073:4095 4097:5119 5121:6143 6145:7167 7169:8191 8193:9215 9217:10239 10241:11263 11265:12287 12289:13311 13313:14335 14337:15359 15361:16383" ht="12.75" customHeight="1" x14ac:dyDescent="0.2">
      <c r="A57" s="80"/>
      <c r="B57" s="29" t="s">
        <v>452</v>
      </c>
    </row>
    <row r="58" spans="1:1023 1025:2047 2049:3071 3073:4095 4097:5119 5121:6143 6145:7167 7169:8191 8193:9215 9217:10239 10241:11263 11265:12287 12289:13311 13313:14335 14337:15359 15361:16383" ht="12.75" customHeight="1" x14ac:dyDescent="0.2"/>
    <row r="59" spans="1:1023 1025:2047 2049:3071 3073:4095 4097:5119 5121:6143 6145:7167 7169:8191 8193:9215 9217:10239 10241:11263 11265:12287 12289:13311 13313:14335 14337:15359 15361:16383" ht="12.75" customHeight="1" x14ac:dyDescent="0.2"/>
  </sheetData>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15"/>
  <sheetViews>
    <sheetView showGridLines="0" zoomScaleNormal="100" workbookViewId="0"/>
  </sheetViews>
  <sheetFormatPr defaultColWidth="9.109375" defaultRowHeight="13.8" x14ac:dyDescent="0.25"/>
  <cols>
    <col min="1" max="1" width="25.109375" style="133" bestFit="1" customWidth="1"/>
    <col min="2" max="2" width="9.109375" style="133"/>
    <col min="3" max="12" width="6.44140625" style="133" bestFit="1" customWidth="1"/>
    <col min="13" max="13" width="5" style="133" bestFit="1" customWidth="1"/>
    <col min="14" max="14" width="6.44140625" style="133" bestFit="1" customWidth="1"/>
    <col min="15" max="16" width="7.109375" style="133" customWidth="1"/>
    <col min="17" max="16384" width="9.109375" style="133"/>
  </cols>
  <sheetData>
    <row r="1" spans="1:23" x14ac:dyDescent="0.25">
      <c r="A1" s="1" t="s">
        <v>476</v>
      </c>
      <c r="B1" s="1" t="s">
        <v>561</v>
      </c>
      <c r="C1" s="1"/>
      <c r="D1" s="1"/>
      <c r="E1" s="1"/>
      <c r="F1" s="1"/>
      <c r="G1" s="1"/>
      <c r="H1" s="1"/>
      <c r="I1" s="1"/>
      <c r="J1" s="1"/>
      <c r="K1"/>
      <c r="N1"/>
      <c r="O1" s="28"/>
    </row>
    <row r="2" spans="1:23" ht="14.4" x14ac:dyDescent="0.3">
      <c r="A2" s="3"/>
      <c r="B2" s="1" t="s">
        <v>711</v>
      </c>
      <c r="C2" s="1"/>
      <c r="D2" s="1"/>
      <c r="E2" s="1"/>
      <c r="F2" s="1"/>
      <c r="G2" s="1"/>
      <c r="H2" s="1"/>
      <c r="I2" s="3"/>
      <c r="J2" s="3"/>
      <c r="K2"/>
      <c r="N2"/>
      <c r="O2" s="28"/>
    </row>
    <row r="3" spans="1:23" x14ac:dyDescent="0.25">
      <c r="A3" s="3"/>
      <c r="B3" s="41" t="s">
        <v>432</v>
      </c>
      <c r="C3" s="41"/>
      <c r="D3" s="41"/>
      <c r="E3" s="3"/>
      <c r="F3" s="3"/>
      <c r="G3" s="3"/>
      <c r="H3" s="3"/>
      <c r="I3" s="3"/>
      <c r="J3" s="3"/>
      <c r="K3" s="3"/>
      <c r="L3" s="3"/>
      <c r="M3" s="3"/>
      <c r="N3" s="3"/>
      <c r="O3" s="28"/>
    </row>
    <row r="4" spans="1:23" ht="14.4" x14ac:dyDescent="0.3">
      <c r="A4" s="3"/>
      <c r="B4" s="41" t="s">
        <v>712</v>
      </c>
      <c r="C4" s="41"/>
      <c r="D4" s="41"/>
      <c r="E4" s="3"/>
      <c r="F4" s="3"/>
      <c r="G4" s="3"/>
      <c r="H4" s="3"/>
      <c r="I4" s="3"/>
      <c r="J4" s="3"/>
      <c r="K4" s="3"/>
      <c r="L4" s="3"/>
      <c r="M4" s="3"/>
      <c r="N4" s="3"/>
      <c r="O4" s="28"/>
    </row>
    <row r="5" spans="1:23" x14ac:dyDescent="0.25">
      <c r="A5" s="3"/>
      <c r="B5" s="3"/>
      <c r="C5" s="3"/>
      <c r="D5" s="3"/>
      <c r="E5" s="3"/>
      <c r="F5" s="3"/>
      <c r="G5" s="3"/>
      <c r="H5" s="3"/>
      <c r="I5" s="3"/>
      <c r="J5" s="3"/>
      <c r="K5" s="3"/>
      <c r="L5" s="3"/>
      <c r="M5"/>
      <c r="N5" s="84"/>
      <c r="O5" s="32"/>
    </row>
    <row r="6" spans="1:23" x14ac:dyDescent="0.25">
      <c r="A6" s="14" t="s">
        <v>412</v>
      </c>
      <c r="B6" s="14">
        <v>2008</v>
      </c>
      <c r="C6" s="14">
        <v>2009</v>
      </c>
      <c r="D6" s="14">
        <v>2010</v>
      </c>
      <c r="E6" s="14">
        <v>2011</v>
      </c>
      <c r="F6" s="14">
        <v>2012</v>
      </c>
      <c r="G6" s="14">
        <v>2013</v>
      </c>
      <c r="H6" s="14">
        <v>2014</v>
      </c>
      <c r="I6" s="14">
        <v>2015</v>
      </c>
      <c r="J6" s="14">
        <v>2016</v>
      </c>
      <c r="K6" s="14">
        <v>2017</v>
      </c>
      <c r="L6" s="94">
        <v>2018</v>
      </c>
      <c r="M6" s="187">
        <v>2019</v>
      </c>
      <c r="N6" s="139">
        <v>2020</v>
      </c>
      <c r="O6" s="139">
        <v>2021</v>
      </c>
      <c r="P6" s="136">
        <v>2022</v>
      </c>
      <c r="Q6" s="134"/>
      <c r="R6" s="134"/>
      <c r="S6" s="134"/>
      <c r="T6" s="134"/>
      <c r="U6" s="134"/>
      <c r="V6" s="134"/>
      <c r="W6" s="134"/>
    </row>
    <row r="7" spans="1:23" x14ac:dyDescent="0.25">
      <c r="A7" s="2"/>
      <c r="B7" s="10"/>
      <c r="C7" s="10"/>
      <c r="D7" s="10"/>
      <c r="E7" s="10"/>
      <c r="F7" s="10"/>
      <c r="G7" s="3"/>
      <c r="H7" s="3"/>
      <c r="I7" s="3"/>
      <c r="J7" s="3"/>
      <c r="K7" s="3"/>
      <c r="L7" s="29"/>
      <c r="M7" s="134"/>
      <c r="N7" s="134"/>
      <c r="O7" s="134"/>
      <c r="P7" s="134"/>
      <c r="Q7" s="134"/>
      <c r="R7" s="134"/>
      <c r="S7" s="134"/>
      <c r="T7" s="134"/>
      <c r="U7" s="134"/>
      <c r="V7" s="134"/>
      <c r="W7" s="134"/>
    </row>
    <row r="8" spans="1:23" x14ac:dyDescent="0.25">
      <c r="A8" s="161" t="s">
        <v>431</v>
      </c>
      <c r="B8" s="161">
        <v>51312.857000000004</v>
      </c>
      <c r="C8" s="161">
        <v>39863.226999999999</v>
      </c>
      <c r="D8" s="161">
        <v>49397.088000000003</v>
      </c>
      <c r="E8" s="161">
        <v>40000.046000000002</v>
      </c>
      <c r="F8" s="161">
        <v>34327.338000000003</v>
      </c>
      <c r="G8" s="161">
        <v>31620.531999999999</v>
      </c>
      <c r="H8" s="161">
        <v>32318.652000000002</v>
      </c>
      <c r="I8" s="161">
        <v>35165.256000000001</v>
      </c>
      <c r="J8" s="161">
        <v>35186.243999999999</v>
      </c>
      <c r="K8" s="31">
        <v>33260.181000000004</v>
      </c>
      <c r="L8" s="137">
        <v>34284.847000000002</v>
      </c>
      <c r="M8" s="168" t="s">
        <v>225</v>
      </c>
      <c r="N8" s="137">
        <v>47842</v>
      </c>
      <c r="O8" s="137">
        <v>48522</v>
      </c>
      <c r="P8" s="137">
        <v>41752</v>
      </c>
      <c r="Q8" s="137"/>
      <c r="R8" s="137"/>
      <c r="S8" s="137"/>
      <c r="T8" s="137"/>
      <c r="U8" s="134"/>
      <c r="V8" s="134"/>
      <c r="W8" s="134"/>
    </row>
    <row r="9" spans="1:23" x14ac:dyDescent="0.25">
      <c r="A9" s="161" t="s">
        <v>453</v>
      </c>
      <c r="B9" s="137">
        <v>36616.063000000002</v>
      </c>
      <c r="C9" s="137">
        <v>29818.263000000003</v>
      </c>
      <c r="D9" s="137">
        <v>34768.976999999999</v>
      </c>
      <c r="E9" s="137">
        <v>36196.317999999999</v>
      </c>
      <c r="F9" s="137">
        <v>32917.904999999999</v>
      </c>
      <c r="G9" s="137">
        <v>25548.237000000001</v>
      </c>
      <c r="H9" s="137">
        <v>24571.51</v>
      </c>
      <c r="I9" s="137">
        <v>23059.332999999999</v>
      </c>
      <c r="J9" s="137">
        <v>20058.077000000001</v>
      </c>
      <c r="K9" s="137">
        <v>21992.136000000002</v>
      </c>
      <c r="L9" s="137">
        <v>28798.02</v>
      </c>
      <c r="M9" s="168" t="s">
        <v>225</v>
      </c>
      <c r="N9" s="137">
        <v>19060</v>
      </c>
      <c r="O9" s="137">
        <v>25360</v>
      </c>
      <c r="P9" s="137">
        <v>20212</v>
      </c>
      <c r="Q9" s="137"/>
      <c r="R9" s="137"/>
      <c r="S9" s="137"/>
      <c r="T9" s="137"/>
      <c r="U9" s="134"/>
      <c r="V9" s="134"/>
      <c r="W9" s="134"/>
    </row>
    <row r="10" spans="1:23" x14ac:dyDescent="0.25">
      <c r="A10" s="161" t="s">
        <v>573</v>
      </c>
      <c r="B10" s="161">
        <f>B12-B8-B9-B11</f>
        <v>9612.4650000000038</v>
      </c>
      <c r="C10" s="161">
        <f>C12-C8-C9</f>
        <v>7787.6309999999976</v>
      </c>
      <c r="D10" s="161">
        <f t="shared" ref="D10:L10" si="0">D12-D8-D9</f>
        <v>11544.331000000006</v>
      </c>
      <c r="E10" s="161">
        <f t="shared" si="0"/>
        <v>10163.588000000003</v>
      </c>
      <c r="F10" s="161">
        <f t="shared" si="0"/>
        <v>7954.8760000000038</v>
      </c>
      <c r="G10" s="161">
        <f t="shared" si="0"/>
        <v>9097.9440000000031</v>
      </c>
      <c r="H10" s="161">
        <f t="shared" si="0"/>
        <v>10943.135999999995</v>
      </c>
      <c r="I10" s="161">
        <f t="shared" si="0"/>
        <v>13633.731000000007</v>
      </c>
      <c r="J10" s="161">
        <f t="shared" si="0"/>
        <v>16510.548999999995</v>
      </c>
      <c r="K10" s="161">
        <f t="shared" si="0"/>
        <v>21663.410999999996</v>
      </c>
      <c r="L10" s="161">
        <f t="shared" si="0"/>
        <v>21052.029999999995</v>
      </c>
      <c r="M10" s="168" t="s">
        <v>225</v>
      </c>
      <c r="N10" s="137">
        <v>3274</v>
      </c>
      <c r="O10" s="137">
        <v>3449</v>
      </c>
      <c r="P10" s="137">
        <v>16075</v>
      </c>
      <c r="Q10" s="137"/>
      <c r="R10" s="137"/>
      <c r="S10" s="137"/>
      <c r="T10" s="137"/>
      <c r="U10" s="134"/>
      <c r="V10" s="134"/>
      <c r="W10" s="134"/>
    </row>
    <row r="11" spans="1:23" x14ac:dyDescent="0.25">
      <c r="A11" s="161" t="s">
        <v>414</v>
      </c>
      <c r="B11" s="161">
        <v>876</v>
      </c>
      <c r="C11" s="15" t="s">
        <v>263</v>
      </c>
      <c r="D11" s="15" t="s">
        <v>263</v>
      </c>
      <c r="E11" s="15" t="s">
        <v>263</v>
      </c>
      <c r="F11" s="15" t="s">
        <v>263</v>
      </c>
      <c r="G11" s="15" t="s">
        <v>263</v>
      </c>
      <c r="H11" s="15" t="s">
        <v>263</v>
      </c>
      <c r="I11" s="15" t="s">
        <v>263</v>
      </c>
      <c r="J11" s="15" t="s">
        <v>263</v>
      </c>
      <c r="K11" s="15" t="s">
        <v>263</v>
      </c>
      <c r="L11" s="15" t="s">
        <v>263</v>
      </c>
      <c r="M11" s="169" t="s">
        <v>225</v>
      </c>
      <c r="N11" s="15" t="s">
        <v>263</v>
      </c>
      <c r="O11" s="141">
        <v>17</v>
      </c>
      <c r="P11" s="15" t="s">
        <v>263</v>
      </c>
      <c r="Q11" s="137"/>
      <c r="R11" s="137"/>
      <c r="S11" s="137"/>
      <c r="T11" s="137"/>
      <c r="U11" s="134"/>
      <c r="V11" s="134"/>
      <c r="W11" s="134"/>
    </row>
    <row r="12" spans="1:23" x14ac:dyDescent="0.25">
      <c r="A12" s="22" t="s">
        <v>385</v>
      </c>
      <c r="B12" s="22">
        <v>98417.385000000009</v>
      </c>
      <c r="C12" s="22">
        <v>77469.120999999999</v>
      </c>
      <c r="D12" s="22">
        <v>95710.396000000008</v>
      </c>
      <c r="E12" s="22">
        <v>86359.952000000005</v>
      </c>
      <c r="F12" s="22">
        <v>75200.119000000006</v>
      </c>
      <c r="G12" s="22">
        <v>66266.713000000003</v>
      </c>
      <c r="H12" s="22">
        <v>67833.297999999995</v>
      </c>
      <c r="I12" s="22">
        <v>71858.320000000007</v>
      </c>
      <c r="J12" s="22">
        <v>71754.87</v>
      </c>
      <c r="K12" s="22">
        <v>76915.728000000003</v>
      </c>
      <c r="L12" s="22">
        <v>84134.896999999997</v>
      </c>
      <c r="M12" s="170" t="s">
        <v>225</v>
      </c>
      <c r="N12" s="197">
        <f>N8+N9+N10</f>
        <v>70176</v>
      </c>
      <c r="O12" s="197">
        <v>77348</v>
      </c>
      <c r="P12" s="197">
        <v>78039</v>
      </c>
      <c r="Q12" s="134"/>
      <c r="R12" s="134"/>
      <c r="S12" s="134"/>
      <c r="T12" s="134"/>
      <c r="U12" s="134"/>
      <c r="V12" s="134"/>
      <c r="W12" s="134"/>
    </row>
    <row r="13" spans="1:23" x14ac:dyDescent="0.25">
      <c r="A13" s="10"/>
      <c r="B13" s="10"/>
      <c r="C13" s="10"/>
      <c r="D13" s="10"/>
      <c r="E13" s="10"/>
      <c r="F13" s="10"/>
      <c r="G13" s="10"/>
      <c r="H13" s="10"/>
      <c r="I13" s="10"/>
      <c r="J13" s="10"/>
      <c r="K13" s="10"/>
      <c r="L13" s="10"/>
      <c r="M13" s="10"/>
      <c r="N13" s="10"/>
      <c r="O13" s="29"/>
    </row>
    <row r="14" spans="1:23" x14ac:dyDescent="0.25">
      <c r="A14" s="29"/>
      <c r="B14" s="31"/>
      <c r="C14" s="29"/>
      <c r="D14" s="29"/>
      <c r="E14" s="29"/>
      <c r="F14" s="29"/>
      <c r="G14" s="29"/>
      <c r="H14" s="29"/>
      <c r="I14" s="29"/>
      <c r="J14" s="31"/>
      <c r="K14" s="31"/>
      <c r="L14" s="31"/>
      <c r="M14" s="31"/>
      <c r="N14" s="29"/>
      <c r="O14" s="29"/>
    </row>
    <row r="15" spans="1:23" x14ac:dyDescent="0.25">
      <c r="A15" s="29"/>
      <c r="B15" s="29"/>
      <c r="C15" s="29"/>
      <c r="D15" s="29"/>
      <c r="E15" s="29"/>
      <c r="F15" s="29"/>
      <c r="G15" s="29"/>
      <c r="H15" s="29"/>
      <c r="I15" s="29"/>
      <c r="J15" s="31"/>
      <c r="K15" s="31"/>
      <c r="L15" s="31"/>
      <c r="M15" s="31"/>
      <c r="N15" s="29"/>
      <c r="O15" s="2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14"/>
  <sheetViews>
    <sheetView showGridLines="0" zoomScaleNormal="100" workbookViewId="0"/>
  </sheetViews>
  <sheetFormatPr defaultColWidth="9.109375" defaultRowHeight="13.8" x14ac:dyDescent="0.25"/>
  <cols>
    <col min="1" max="1" width="25.109375" style="133" bestFit="1" customWidth="1"/>
    <col min="2" max="2" width="9.5546875" style="133" bestFit="1" customWidth="1"/>
    <col min="3" max="12" width="6.44140625" style="133" bestFit="1" customWidth="1"/>
    <col min="13" max="13" width="5" style="133" bestFit="1" customWidth="1"/>
    <col min="14" max="14" width="6.44140625" style="133" bestFit="1" customWidth="1"/>
    <col min="15" max="15" width="7.88671875" style="133" customWidth="1"/>
    <col min="16" max="16" width="7.109375" style="133" customWidth="1"/>
    <col min="17" max="16384" width="9.109375" style="133"/>
  </cols>
  <sheetData>
    <row r="1" spans="1:20" x14ac:dyDescent="0.25">
      <c r="A1" s="1" t="s">
        <v>477</v>
      </c>
      <c r="B1" s="1" t="s">
        <v>562</v>
      </c>
      <c r="C1" s="1"/>
      <c r="D1" s="1"/>
      <c r="E1" s="1"/>
      <c r="F1" s="1"/>
      <c r="G1" s="1"/>
      <c r="H1" s="1"/>
      <c r="I1" s="1"/>
      <c r="J1" s="1"/>
      <c r="K1"/>
      <c r="N1"/>
      <c r="O1" s="28"/>
    </row>
    <row r="2" spans="1:20" ht="14.4" x14ac:dyDescent="0.3">
      <c r="A2" s="3"/>
      <c r="B2" s="1" t="s">
        <v>711</v>
      </c>
      <c r="C2" s="1"/>
      <c r="D2" s="1"/>
      <c r="E2" s="1"/>
      <c r="F2" s="1"/>
      <c r="G2" s="1"/>
      <c r="H2" s="1"/>
      <c r="I2" s="3"/>
      <c r="J2" s="3"/>
      <c r="K2"/>
      <c r="N2"/>
      <c r="O2" s="28"/>
    </row>
    <row r="3" spans="1:20" x14ac:dyDescent="0.25">
      <c r="A3" s="3"/>
      <c r="B3" s="41" t="s">
        <v>433</v>
      </c>
      <c r="C3" s="41"/>
      <c r="D3" s="41"/>
      <c r="E3" s="3"/>
      <c r="F3" s="3"/>
      <c r="G3" s="3"/>
      <c r="H3" s="3"/>
      <c r="I3" s="3"/>
      <c r="J3" s="3"/>
      <c r="K3" s="3"/>
      <c r="L3" s="3"/>
      <c r="M3" s="3"/>
      <c r="N3" s="3"/>
      <c r="O3" s="28"/>
    </row>
    <row r="4" spans="1:20" ht="14.4" x14ac:dyDescent="0.3">
      <c r="A4" s="3"/>
      <c r="B4" s="41" t="s">
        <v>712</v>
      </c>
      <c r="C4" s="41"/>
      <c r="D4" s="41"/>
      <c r="E4" s="3"/>
      <c r="F4" s="3"/>
      <c r="G4" s="3"/>
      <c r="H4" s="3"/>
      <c r="I4" s="3"/>
      <c r="J4" s="3"/>
      <c r="K4" s="3"/>
      <c r="L4" s="3"/>
      <c r="M4" s="3"/>
      <c r="N4" s="3"/>
      <c r="O4" s="28"/>
    </row>
    <row r="5" spans="1:20" x14ac:dyDescent="0.25">
      <c r="A5" s="3"/>
      <c r="B5" s="3"/>
      <c r="C5" s="3"/>
      <c r="D5" s="3"/>
      <c r="E5" s="3"/>
      <c r="F5" s="3"/>
      <c r="G5" s="3"/>
      <c r="H5" s="3"/>
      <c r="I5" s="3"/>
      <c r="J5" s="3"/>
      <c r="K5" s="3"/>
      <c r="L5" s="3"/>
      <c r="M5"/>
      <c r="N5" s="84"/>
      <c r="O5" s="32"/>
    </row>
    <row r="6" spans="1:20" x14ac:dyDescent="0.25">
      <c r="A6" s="14" t="s">
        <v>412</v>
      </c>
      <c r="B6" s="14">
        <v>2008</v>
      </c>
      <c r="C6" s="14">
        <v>2009</v>
      </c>
      <c r="D6" s="14">
        <v>2010</v>
      </c>
      <c r="E6" s="14">
        <v>2011</v>
      </c>
      <c r="F6" s="14">
        <v>2012</v>
      </c>
      <c r="G6" s="14">
        <v>2013</v>
      </c>
      <c r="H6" s="14">
        <v>2014</v>
      </c>
      <c r="I6" s="14">
        <v>2015</v>
      </c>
      <c r="J6" s="14">
        <v>2016</v>
      </c>
      <c r="K6" s="14">
        <v>2017</v>
      </c>
      <c r="L6" s="94">
        <v>2018</v>
      </c>
      <c r="M6" s="136">
        <v>2019</v>
      </c>
      <c r="N6" s="139">
        <v>2020</v>
      </c>
      <c r="O6" s="139">
        <v>2021</v>
      </c>
      <c r="P6" s="136">
        <v>2022</v>
      </c>
      <c r="Q6" s="134"/>
      <c r="R6" s="134"/>
      <c r="S6" s="134"/>
      <c r="T6" s="134"/>
    </row>
    <row r="7" spans="1:20" x14ac:dyDescent="0.25">
      <c r="A7" s="2"/>
      <c r="B7" s="10"/>
      <c r="C7" s="10"/>
      <c r="D7" s="10"/>
      <c r="E7" s="10"/>
      <c r="F7" s="10"/>
      <c r="G7" s="3"/>
      <c r="H7" s="3"/>
      <c r="I7" s="3"/>
      <c r="J7" s="3"/>
      <c r="K7" s="3"/>
      <c r="L7" s="29"/>
      <c r="M7" s="134"/>
      <c r="N7" s="134"/>
      <c r="O7" s="137"/>
      <c r="P7" s="134"/>
      <c r="Q7" s="134"/>
      <c r="R7" s="134"/>
      <c r="S7" s="134"/>
      <c r="T7" s="134"/>
    </row>
    <row r="8" spans="1:20" x14ac:dyDescent="0.25">
      <c r="A8" s="161" t="s">
        <v>431</v>
      </c>
      <c r="B8" s="161">
        <v>62454.267</v>
      </c>
      <c r="C8" s="161">
        <v>48121.866000000002</v>
      </c>
      <c r="D8" s="161">
        <v>55511.383000000002</v>
      </c>
      <c r="E8" s="161">
        <v>46206.839</v>
      </c>
      <c r="F8" s="161">
        <v>40773.482000000004</v>
      </c>
      <c r="G8" s="161">
        <v>38619.843000000001</v>
      </c>
      <c r="H8" s="161">
        <v>36311.154999999999</v>
      </c>
      <c r="I8" s="161">
        <v>37346.442999999999</v>
      </c>
      <c r="J8" s="161">
        <v>35175.838000000003</v>
      </c>
      <c r="K8" s="31">
        <v>36260.985000000001</v>
      </c>
      <c r="L8" s="137">
        <v>34556.587</v>
      </c>
      <c r="M8" s="168" t="s">
        <v>225</v>
      </c>
      <c r="N8" s="137">
        <v>50737</v>
      </c>
      <c r="O8" s="137">
        <v>52605</v>
      </c>
      <c r="P8" s="137">
        <v>46379</v>
      </c>
      <c r="Q8" s="137"/>
      <c r="R8" s="134"/>
      <c r="S8" s="134"/>
      <c r="T8" s="134"/>
    </row>
    <row r="9" spans="1:20" x14ac:dyDescent="0.25">
      <c r="A9" s="161" t="s">
        <v>453</v>
      </c>
      <c r="B9" s="137">
        <v>22336.899000000001</v>
      </c>
      <c r="C9" s="137">
        <v>16924.625</v>
      </c>
      <c r="D9" s="137">
        <v>20517.242000000002</v>
      </c>
      <c r="E9" s="137">
        <v>18627.242000000002</v>
      </c>
      <c r="F9" s="137">
        <v>12569.067999999999</v>
      </c>
      <c r="G9" s="137">
        <v>14954.143000000002</v>
      </c>
      <c r="H9" s="137">
        <v>19080.405000000002</v>
      </c>
      <c r="I9" s="137">
        <v>19438.269</v>
      </c>
      <c r="J9" s="137">
        <v>21785.286</v>
      </c>
      <c r="K9" s="137">
        <v>26603.310999999998</v>
      </c>
      <c r="L9" s="137">
        <v>21449.077000000001</v>
      </c>
      <c r="M9" s="168" t="s">
        <v>225</v>
      </c>
      <c r="N9" s="137">
        <v>10667</v>
      </c>
      <c r="O9" s="137">
        <v>15921</v>
      </c>
      <c r="P9" s="137">
        <v>9601</v>
      </c>
      <c r="Q9" s="137"/>
      <c r="R9" s="134"/>
      <c r="S9" s="134"/>
      <c r="T9" s="134"/>
    </row>
    <row r="10" spans="1:20" x14ac:dyDescent="0.25">
      <c r="A10" s="161" t="s">
        <v>413</v>
      </c>
      <c r="B10" s="161">
        <f>B11-B8-B9</f>
        <v>9029.627000000004</v>
      </c>
      <c r="C10" s="161">
        <f t="shared" ref="C10:L10" si="0">C11-C8-C9</f>
        <v>6647.3970000000045</v>
      </c>
      <c r="D10" s="161">
        <f t="shared" si="0"/>
        <v>7848.7459999999955</v>
      </c>
      <c r="E10" s="161">
        <f t="shared" si="0"/>
        <v>7581.9789999999957</v>
      </c>
      <c r="F10" s="161">
        <f t="shared" si="0"/>
        <v>6568.2169999999969</v>
      </c>
      <c r="G10" s="161">
        <f t="shared" si="0"/>
        <v>5816.9519999999993</v>
      </c>
      <c r="H10" s="161">
        <f t="shared" si="0"/>
        <v>6027.0099999999984</v>
      </c>
      <c r="I10" s="161">
        <f t="shared" si="0"/>
        <v>5799.6270000000004</v>
      </c>
      <c r="J10" s="161">
        <f t="shared" si="0"/>
        <v>7236.8759999999966</v>
      </c>
      <c r="K10" s="161">
        <f t="shared" si="0"/>
        <v>8230.7040000000015</v>
      </c>
      <c r="L10" s="161">
        <f t="shared" si="0"/>
        <v>8036.5499999999993</v>
      </c>
      <c r="M10" s="169" t="s">
        <v>225</v>
      </c>
      <c r="N10" s="141">
        <v>1827</v>
      </c>
      <c r="O10" s="141">
        <v>2268</v>
      </c>
      <c r="P10" s="137">
        <v>6263</v>
      </c>
      <c r="Q10" s="137"/>
      <c r="R10" s="134"/>
      <c r="S10" s="134"/>
      <c r="T10" s="134"/>
    </row>
    <row r="11" spans="1:20" x14ac:dyDescent="0.25">
      <c r="A11" s="22" t="s">
        <v>385</v>
      </c>
      <c r="B11" s="22">
        <v>93820.793000000005</v>
      </c>
      <c r="C11" s="22">
        <v>71693.888000000006</v>
      </c>
      <c r="D11" s="22">
        <v>83877.370999999999</v>
      </c>
      <c r="E11" s="22">
        <v>72416.06</v>
      </c>
      <c r="F11" s="22">
        <v>59910.767</v>
      </c>
      <c r="G11" s="22">
        <v>59390.938000000002</v>
      </c>
      <c r="H11" s="22">
        <v>61418.57</v>
      </c>
      <c r="I11" s="22">
        <v>62584.339</v>
      </c>
      <c r="J11" s="22">
        <v>64198</v>
      </c>
      <c r="K11" s="22">
        <v>71095</v>
      </c>
      <c r="L11" s="22">
        <v>64042.214</v>
      </c>
      <c r="M11" s="170" t="s">
        <v>225</v>
      </c>
      <c r="N11" s="197">
        <f>N8+N9+N10</f>
        <v>63231</v>
      </c>
      <c r="O11" s="197">
        <f>O8+O9+O10</f>
        <v>70794</v>
      </c>
      <c r="P11" s="197">
        <v>62242</v>
      </c>
      <c r="Q11" s="134"/>
      <c r="R11" s="134"/>
      <c r="S11" s="134"/>
      <c r="T11" s="134"/>
    </row>
    <row r="12" spans="1:20" x14ac:dyDescent="0.25">
      <c r="A12" s="10"/>
      <c r="B12" s="10"/>
      <c r="C12" s="10"/>
      <c r="D12" s="10"/>
      <c r="E12" s="10"/>
      <c r="F12" s="10"/>
      <c r="G12" s="10"/>
      <c r="H12" s="10"/>
      <c r="I12" s="10"/>
      <c r="J12" s="10"/>
      <c r="K12" s="10"/>
      <c r="L12" s="10"/>
      <c r="M12" s="10"/>
      <c r="N12" s="10"/>
      <c r="O12" s="29"/>
    </row>
    <row r="13" spans="1:20" x14ac:dyDescent="0.25">
      <c r="A13" s="29"/>
      <c r="B13" s="29"/>
      <c r="C13" s="29"/>
      <c r="D13" s="29"/>
      <c r="E13" s="29"/>
      <c r="F13" s="29"/>
      <c r="G13" s="29"/>
      <c r="H13" s="29"/>
      <c r="I13" s="29"/>
      <c r="J13" s="31"/>
      <c r="K13" s="31"/>
      <c r="L13" s="31"/>
      <c r="M13" s="31"/>
      <c r="N13" s="29"/>
      <c r="O13" s="29"/>
    </row>
    <row r="14" spans="1:20" x14ac:dyDescent="0.25">
      <c r="A14" s="29"/>
      <c r="B14" s="29"/>
      <c r="C14" s="29"/>
      <c r="D14" s="29"/>
      <c r="E14" s="29"/>
      <c r="F14" s="29"/>
      <c r="G14" s="29"/>
      <c r="H14" s="29"/>
      <c r="I14" s="29"/>
      <c r="J14" s="31"/>
      <c r="K14" s="31"/>
      <c r="L14" s="31"/>
      <c r="M14" s="31"/>
      <c r="N14" s="29"/>
      <c r="O14" s="2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A22"/>
  <sheetViews>
    <sheetView showGridLines="0" zoomScaleNormal="100" zoomScaleSheetLayoutView="100" workbookViewId="0"/>
  </sheetViews>
  <sheetFormatPr defaultColWidth="9.109375" defaultRowHeight="11.4" outlineLevelCol="1" x14ac:dyDescent="0.2"/>
  <cols>
    <col min="1" max="1" width="2.44140625" style="29" customWidth="1"/>
    <col min="2" max="2" width="1.5546875" style="29" customWidth="1"/>
    <col min="3" max="3" width="7.109375" style="29" customWidth="1"/>
    <col min="4" max="4" width="30.109375" style="29" customWidth="1"/>
    <col min="5" max="5" width="7.44140625" style="29" hidden="1" customWidth="1" outlineLevel="1"/>
    <col min="6" max="6" width="2.109375" style="29" hidden="1" customWidth="1" outlineLevel="1"/>
    <col min="7" max="7" width="7.44140625" style="29" hidden="1" customWidth="1" outlineLevel="1"/>
    <col min="8" max="8" width="2.109375" style="29" hidden="1" customWidth="1" outlineLevel="1"/>
    <col min="9" max="9" width="7.44140625" style="29" hidden="1" customWidth="1" outlineLevel="1"/>
    <col min="10" max="10" width="2.109375" style="29" hidden="1" customWidth="1" outlineLevel="1"/>
    <col min="11" max="11" width="7.44140625" style="29" hidden="1" customWidth="1" outlineLevel="1"/>
    <col min="12" max="12" width="1.88671875" style="29" hidden="1" customWidth="1" outlineLevel="1"/>
    <col min="13" max="13" width="7.44140625" style="29" hidden="1" customWidth="1" outlineLevel="1"/>
    <col min="14" max="14" width="1.88671875" style="29" hidden="1" customWidth="1" outlineLevel="1"/>
    <col min="15" max="15" width="7.44140625" style="29" hidden="1" customWidth="1" outlineLevel="1"/>
    <col min="16" max="16" width="1.88671875" style="29" hidden="1" customWidth="1" outlineLevel="1"/>
    <col min="17" max="17" width="7.44140625" style="29" hidden="1" customWidth="1" outlineLevel="1"/>
    <col min="18" max="18" width="1.5546875" style="29" hidden="1" customWidth="1" outlineLevel="1"/>
    <col min="19" max="19" width="7.44140625" style="29" hidden="1" customWidth="1" outlineLevel="1"/>
    <col min="20" max="20" width="2.44140625" style="29" hidden="1" customWidth="1" outlineLevel="1"/>
    <col min="21" max="21" width="7.44140625" style="29" hidden="1" customWidth="1" outlineLevel="1"/>
    <col min="22" max="22" width="2" style="29" hidden="1" customWidth="1" outlineLevel="1"/>
    <col min="23" max="23" width="7.44140625" style="29" hidden="1" customWidth="1" outlineLevel="1"/>
    <col min="24" max="24" width="1.88671875" style="29" hidden="1" customWidth="1" outlineLevel="1"/>
    <col min="25" max="25" width="7.44140625" style="29" hidden="1" customWidth="1" outlineLevel="1"/>
    <col min="26" max="26" width="1.88671875" style="29" hidden="1" customWidth="1" outlineLevel="1"/>
    <col min="27" max="27" width="7.44140625" style="29" hidden="1" customWidth="1" outlineLevel="1"/>
    <col min="28" max="28" width="1.88671875" style="29" customWidth="1" collapsed="1"/>
    <col min="29" max="29" width="7.44140625" style="29" bestFit="1" customWidth="1"/>
    <col min="30" max="30" width="2" style="29" customWidth="1"/>
    <col min="31" max="31" width="7.44140625" style="29" bestFit="1" customWidth="1"/>
    <col min="32" max="32" width="1.109375" style="29" customWidth="1"/>
    <col min="33" max="33" width="7.44140625" style="29" bestFit="1" customWidth="1"/>
    <col min="34" max="34" width="1.88671875" style="29" customWidth="1"/>
    <col min="35" max="35" width="7.44140625" style="29" bestFit="1" customWidth="1"/>
    <col min="36" max="36" width="2.88671875" style="29" customWidth="1"/>
    <col min="37" max="37" width="7.44140625" style="29" bestFit="1" customWidth="1"/>
    <col min="38" max="38" width="2.88671875" style="29" customWidth="1"/>
    <col min="39" max="39" width="7.44140625" style="29" bestFit="1" customWidth="1"/>
    <col min="40" max="40" width="2.88671875" style="29" customWidth="1"/>
    <col min="41" max="41" width="7.44140625" style="29" bestFit="1" customWidth="1"/>
    <col min="42" max="42" width="2.44140625" style="29" customWidth="1"/>
    <col min="43" max="43" width="7.44140625" style="29" bestFit="1" customWidth="1"/>
    <col min="44" max="44" width="2" style="29" customWidth="1"/>
    <col min="45" max="45" width="7.44140625" style="29" bestFit="1" customWidth="1"/>
    <col min="46" max="46" width="1.88671875" style="29" customWidth="1"/>
    <col min="47" max="47" width="7.44140625" style="29" bestFit="1" customWidth="1"/>
    <col min="48" max="48" width="1.88671875" style="29" customWidth="1"/>
    <col min="49" max="49" width="7.44140625" style="29" bestFit="1" customWidth="1"/>
    <col min="50" max="50" width="1.88671875" style="29" customWidth="1"/>
    <col min="51" max="51" width="7.44140625" style="29" bestFit="1" customWidth="1"/>
    <col min="52" max="52" width="1.88671875" style="29" customWidth="1"/>
    <col min="53" max="53" width="7.44140625" style="29" bestFit="1" customWidth="1"/>
    <col min="54" max="16384" width="9.109375" style="29"/>
  </cols>
  <sheetData>
    <row r="1" spans="1:53" s="27" customFormat="1" ht="12.75" customHeight="1" x14ac:dyDescent="0.25">
      <c r="A1" s="1" t="s">
        <v>478</v>
      </c>
      <c r="B1" s="1"/>
      <c r="C1" s="1"/>
      <c r="D1" s="1" t="s">
        <v>713</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53" s="42" customFormat="1" ht="12.75" customHeight="1" x14ac:dyDescent="0.25">
      <c r="A2" s="3"/>
      <c r="B2" s="3"/>
      <c r="C2" s="3"/>
      <c r="D2" s="41" t="s">
        <v>714</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53" ht="12.75"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3"/>
      <c r="AM3" s="3"/>
      <c r="AN3" s="3"/>
      <c r="AO3" s="3"/>
      <c r="AP3" s="3"/>
      <c r="AQ3" s="8"/>
      <c r="AT3" s="32"/>
      <c r="AU3" s="32"/>
      <c r="AV3" s="32"/>
      <c r="AW3" s="32"/>
    </row>
    <row r="4" spans="1:53" ht="12.75" customHeight="1" x14ac:dyDescent="0.2">
      <c r="A4" s="9"/>
      <c r="B4" s="9"/>
      <c r="C4" s="9"/>
      <c r="D4" s="9"/>
      <c r="E4" s="9">
        <v>1998</v>
      </c>
      <c r="F4" s="9"/>
      <c r="G4" s="9">
        <v>1999</v>
      </c>
      <c r="H4" s="9"/>
      <c r="I4" s="9">
        <v>2000</v>
      </c>
      <c r="J4" s="9"/>
      <c r="K4" s="9">
        <v>2001</v>
      </c>
      <c r="L4" s="9"/>
      <c r="M4" s="9">
        <v>2002</v>
      </c>
      <c r="N4" s="9"/>
      <c r="O4" s="9">
        <v>2003</v>
      </c>
      <c r="P4" s="9"/>
      <c r="Q4" s="9">
        <v>2004</v>
      </c>
      <c r="R4" s="9"/>
      <c r="S4" s="9">
        <v>2005</v>
      </c>
      <c r="T4" s="9"/>
      <c r="U4" s="9">
        <v>2006</v>
      </c>
      <c r="V4" s="9"/>
      <c r="W4" s="9">
        <v>2007</v>
      </c>
      <c r="X4" s="9"/>
      <c r="Y4" s="9">
        <v>2008</v>
      </c>
      <c r="Z4" s="9"/>
      <c r="AA4" s="9">
        <v>2009</v>
      </c>
      <c r="AB4" s="9"/>
      <c r="AC4" s="9">
        <v>2010</v>
      </c>
      <c r="AD4" s="9"/>
      <c r="AE4" s="9">
        <v>2011</v>
      </c>
      <c r="AF4" s="9"/>
      <c r="AG4" s="9">
        <v>2012</v>
      </c>
      <c r="AH4" s="9"/>
      <c r="AI4" s="14">
        <v>2013</v>
      </c>
      <c r="AJ4" s="14"/>
      <c r="AK4" s="14">
        <v>2014</v>
      </c>
      <c r="AL4" s="14"/>
      <c r="AM4" s="14">
        <v>2015</v>
      </c>
      <c r="AN4" s="14"/>
      <c r="AO4" s="14">
        <v>2016</v>
      </c>
      <c r="AP4" s="14"/>
      <c r="AQ4" s="14">
        <v>2017</v>
      </c>
      <c r="AR4" s="94"/>
      <c r="AS4" s="94">
        <v>2018</v>
      </c>
      <c r="AT4" s="32"/>
      <c r="AU4" s="32">
        <v>2019</v>
      </c>
      <c r="AV4" s="94"/>
      <c r="AW4" s="94">
        <v>2020</v>
      </c>
      <c r="AX4" s="94"/>
      <c r="AY4" s="94">
        <v>2021</v>
      </c>
      <c r="AZ4" s="94"/>
      <c r="BA4" s="94">
        <v>2022</v>
      </c>
    </row>
    <row r="5" spans="1:53" ht="12.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3" ht="12.75" customHeight="1" x14ac:dyDescent="0.25">
      <c r="A6" s="2" t="s">
        <v>118</v>
      </c>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3" s="30" customFormat="1" ht="12.75" customHeight="1" x14ac:dyDescent="0.25">
      <c r="A7" s="37" t="s">
        <v>119</v>
      </c>
      <c r="B7" s="3"/>
      <c r="C7" s="2"/>
      <c r="D7" s="2"/>
      <c r="E7" s="10">
        <v>643991</v>
      </c>
      <c r="F7" s="10"/>
      <c r="G7" s="10">
        <v>686429</v>
      </c>
      <c r="H7" s="10"/>
      <c r="I7" s="10">
        <v>691085</v>
      </c>
      <c r="J7" s="10"/>
      <c r="K7" s="10">
        <v>657174</v>
      </c>
      <c r="L7" s="10"/>
      <c r="M7" s="10">
        <v>607598</v>
      </c>
      <c r="N7" s="10"/>
      <c r="O7" s="10">
        <v>604371</v>
      </c>
      <c r="P7" s="10"/>
      <c r="Q7" s="10">
        <v>650181</v>
      </c>
      <c r="R7" s="10"/>
      <c r="S7" s="10">
        <v>656469</v>
      </c>
      <c r="T7" s="10"/>
      <c r="U7" s="10">
        <v>681533</v>
      </c>
      <c r="V7" s="10"/>
      <c r="W7" s="10">
        <v>701975</v>
      </c>
      <c r="X7" s="10"/>
      <c r="Y7" s="10">
        <v>726195</v>
      </c>
      <c r="Z7" s="10"/>
      <c r="AA7" s="10">
        <v>643886</v>
      </c>
      <c r="AB7" s="10"/>
      <c r="AC7" s="10">
        <v>654885</v>
      </c>
      <c r="AD7" s="10"/>
      <c r="AE7" s="10">
        <v>706417</v>
      </c>
      <c r="AF7" s="10"/>
      <c r="AG7" s="10">
        <v>688654</v>
      </c>
      <c r="AH7" s="2"/>
      <c r="AI7" s="10">
        <v>694097</v>
      </c>
      <c r="AJ7" s="2"/>
      <c r="AK7" s="10">
        <v>704827</v>
      </c>
      <c r="AL7" s="2"/>
      <c r="AM7" s="10">
        <v>712348</v>
      </c>
      <c r="AN7" s="2"/>
      <c r="AO7" s="10">
        <v>726259</v>
      </c>
      <c r="AP7" s="2"/>
      <c r="AQ7" s="10">
        <v>761766</v>
      </c>
      <c r="AR7" s="86"/>
      <c r="AS7" s="10">
        <v>784822</v>
      </c>
      <c r="AT7" s="110"/>
      <c r="AU7" s="31">
        <v>773589</v>
      </c>
      <c r="AW7" s="31">
        <v>331661</v>
      </c>
      <c r="AX7" s="31"/>
      <c r="AY7" s="31">
        <v>359354</v>
      </c>
      <c r="BA7" s="31">
        <v>541467</v>
      </c>
    </row>
    <row r="8" spans="1:53" ht="12.75" customHeight="1" x14ac:dyDescent="0.25">
      <c r="A8" s="2"/>
      <c r="B8" s="3"/>
      <c r="C8" s="2"/>
      <c r="D8" s="2"/>
      <c r="E8" s="10"/>
      <c r="F8" s="10"/>
      <c r="G8" s="10"/>
      <c r="H8" s="10"/>
      <c r="I8" s="10"/>
      <c r="J8" s="10"/>
      <c r="K8" s="10"/>
      <c r="L8" s="10"/>
      <c r="M8" s="10"/>
      <c r="N8" s="10"/>
      <c r="O8" s="10"/>
      <c r="P8" s="10"/>
      <c r="Q8" s="10"/>
      <c r="R8" s="10"/>
      <c r="S8" s="10"/>
      <c r="T8" s="10"/>
      <c r="U8" s="10"/>
      <c r="V8" s="10"/>
      <c r="W8" s="10"/>
      <c r="X8" s="10"/>
      <c r="Y8" s="10"/>
      <c r="Z8" s="10"/>
      <c r="AA8" s="10"/>
      <c r="AB8" s="10"/>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row>
    <row r="9" spans="1:53" ht="12.75" customHeight="1" x14ac:dyDescent="0.25">
      <c r="A9" s="2" t="s">
        <v>120</v>
      </c>
      <c r="B9" s="3"/>
      <c r="C9" s="2"/>
      <c r="D9" s="2"/>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2"/>
      <c r="AI9" s="10"/>
      <c r="AJ9" s="2"/>
      <c r="AK9" s="10"/>
      <c r="AL9" s="2"/>
      <c r="AM9" s="10"/>
      <c r="AN9" s="2"/>
      <c r="AO9" s="10"/>
      <c r="AP9" s="2"/>
      <c r="AQ9" s="10"/>
      <c r="AS9" s="10"/>
      <c r="AU9" s="31"/>
      <c r="AW9" s="31"/>
      <c r="AX9" s="31"/>
      <c r="AY9" s="31"/>
      <c r="BA9" s="274"/>
    </row>
    <row r="10" spans="1:53" s="30" customFormat="1" ht="12.75" customHeight="1" x14ac:dyDescent="0.25">
      <c r="A10" s="37" t="s">
        <v>121</v>
      </c>
      <c r="B10" s="3"/>
      <c r="C10" s="2"/>
      <c r="D10" s="2"/>
      <c r="E10" s="10">
        <v>163692</v>
      </c>
      <c r="F10" s="10"/>
      <c r="G10" s="10">
        <v>181077</v>
      </c>
      <c r="H10" s="10"/>
      <c r="I10" s="10">
        <v>188278</v>
      </c>
      <c r="J10" s="10"/>
      <c r="K10" s="10">
        <v>191452</v>
      </c>
      <c r="L10" s="10"/>
      <c r="M10" s="10">
        <v>184143</v>
      </c>
      <c r="N10" s="10"/>
      <c r="O10" s="10">
        <v>197197</v>
      </c>
      <c r="P10" s="10"/>
      <c r="Q10" s="10">
        <v>228416</v>
      </c>
      <c r="R10" s="10"/>
      <c r="S10" s="10">
        <v>245818</v>
      </c>
      <c r="T10" s="10"/>
      <c r="U10" s="10">
        <v>275212</v>
      </c>
      <c r="V10" s="10"/>
      <c r="W10" s="10">
        <v>295810</v>
      </c>
      <c r="X10" s="10"/>
      <c r="Y10" s="10">
        <v>310361</v>
      </c>
      <c r="Z10" s="10"/>
      <c r="AA10" s="10">
        <v>270669</v>
      </c>
      <c r="AB10" s="10"/>
      <c r="AC10" s="10">
        <v>275543</v>
      </c>
      <c r="AD10" s="10"/>
      <c r="AE10" s="10">
        <v>295170</v>
      </c>
      <c r="AF10" s="10"/>
      <c r="AG10" s="10">
        <v>291158</v>
      </c>
      <c r="AH10" s="2"/>
      <c r="AI10" s="10">
        <v>290429</v>
      </c>
      <c r="AJ10" s="2"/>
      <c r="AK10" s="10">
        <v>295226</v>
      </c>
      <c r="AL10" s="2"/>
      <c r="AM10" s="10">
        <v>301640</v>
      </c>
      <c r="AN10" s="2"/>
      <c r="AO10" s="10">
        <v>304293</v>
      </c>
      <c r="AP10" s="2"/>
      <c r="AQ10" s="10">
        <v>323257</v>
      </c>
      <c r="AS10" s="10">
        <v>357043</v>
      </c>
      <c r="AU10" s="31">
        <v>369224</v>
      </c>
      <c r="AW10" s="31">
        <v>169100</v>
      </c>
      <c r="AX10" s="31"/>
      <c r="AY10" s="31">
        <v>184181</v>
      </c>
      <c r="BA10" s="31">
        <v>252919</v>
      </c>
    </row>
    <row r="11" spans="1:53" ht="12.75" customHeight="1" x14ac:dyDescent="0.25">
      <c r="A11" s="2"/>
      <c r="B11" s="3"/>
      <c r="C11" s="2"/>
      <c r="D11" s="2"/>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2"/>
      <c r="AI11" s="10"/>
      <c r="AJ11" s="2"/>
      <c r="AK11" s="10"/>
      <c r="AL11" s="2"/>
      <c r="AM11" s="10"/>
      <c r="AN11" s="2"/>
      <c r="AO11" s="10"/>
      <c r="AP11" s="2"/>
      <c r="AQ11" s="10"/>
      <c r="AS11" s="10"/>
      <c r="AU11" s="31"/>
      <c r="AW11" s="31"/>
      <c r="AX11" s="31"/>
      <c r="AY11" s="31"/>
      <c r="BA11" s="31"/>
    </row>
    <row r="12" spans="1:53" ht="12.75" customHeight="1" x14ac:dyDescent="0.25">
      <c r="A12" s="2" t="s">
        <v>122</v>
      </c>
      <c r="B12" s="3"/>
      <c r="C12" s="2"/>
      <c r="D12" s="2"/>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2"/>
      <c r="AI12" s="10"/>
      <c r="AJ12" s="2"/>
      <c r="AK12" s="15"/>
      <c r="AL12" s="2"/>
      <c r="AM12" s="15"/>
      <c r="AN12" s="2"/>
      <c r="AO12" s="15"/>
      <c r="AP12" s="2"/>
      <c r="AQ12" s="15"/>
      <c r="AS12" s="15"/>
      <c r="AU12" s="31"/>
      <c r="AW12" s="31"/>
      <c r="AX12" s="31"/>
      <c r="AY12" s="31"/>
      <c r="BA12" s="31"/>
    </row>
    <row r="13" spans="1:53" s="30" customFormat="1" ht="12.75" customHeight="1" x14ac:dyDescent="0.25">
      <c r="A13" s="37" t="s">
        <v>123</v>
      </c>
      <c r="B13" s="3"/>
      <c r="C13" s="2"/>
      <c r="D13" s="2"/>
      <c r="E13" s="10">
        <v>2339</v>
      </c>
      <c r="F13" s="10"/>
      <c r="G13" s="10">
        <v>2516</v>
      </c>
      <c r="H13" s="10"/>
      <c r="I13" s="10">
        <v>2583</v>
      </c>
      <c r="J13" s="10"/>
      <c r="K13" s="10">
        <v>2362</v>
      </c>
      <c r="L13" s="10"/>
      <c r="M13" s="10">
        <v>2152</v>
      </c>
      <c r="N13" s="10"/>
      <c r="O13" s="10">
        <v>2411</v>
      </c>
      <c r="P13" s="10"/>
      <c r="Q13" s="10">
        <v>2341</v>
      </c>
      <c r="R13" s="10"/>
      <c r="S13" s="10">
        <v>2359</v>
      </c>
      <c r="T13" s="10"/>
      <c r="U13" s="10">
        <v>2502</v>
      </c>
      <c r="V13" s="10"/>
      <c r="W13" s="10">
        <v>2489</v>
      </c>
      <c r="X13" s="10"/>
      <c r="Y13" s="10">
        <v>2642</v>
      </c>
      <c r="Z13" s="10"/>
      <c r="AA13" s="10">
        <v>2225</v>
      </c>
      <c r="AB13" s="10"/>
      <c r="AC13" s="10">
        <v>2419</v>
      </c>
      <c r="AD13" s="10"/>
      <c r="AE13" s="10">
        <v>2476</v>
      </c>
      <c r="AF13" s="10"/>
      <c r="AG13" s="10">
        <v>2400</v>
      </c>
      <c r="AH13" s="2"/>
      <c r="AI13" s="10">
        <v>2435</v>
      </c>
      <c r="AJ13" s="2"/>
      <c r="AK13" s="15">
        <v>2491</v>
      </c>
      <c r="AL13" s="2"/>
      <c r="AM13" s="15">
        <v>2458</v>
      </c>
      <c r="AN13" s="2"/>
      <c r="AO13" s="15">
        <v>2464</v>
      </c>
      <c r="AP13" s="2"/>
      <c r="AQ13" s="15">
        <v>2664</v>
      </c>
      <c r="AS13" s="15">
        <v>2612</v>
      </c>
      <c r="AU13" s="31">
        <v>2667</v>
      </c>
      <c r="AW13" s="31">
        <v>2178</v>
      </c>
      <c r="AX13" s="31"/>
      <c r="AY13" s="31">
        <v>1735</v>
      </c>
      <c r="BA13" s="31">
        <v>1921</v>
      </c>
    </row>
    <row r="14" spans="1:53" ht="12.75" customHeight="1" x14ac:dyDescent="0.25">
      <c r="A14" s="2"/>
      <c r="B14" s="3"/>
      <c r="C14" s="2"/>
      <c r="D14" s="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2"/>
      <c r="AI14" s="10"/>
      <c r="AJ14" s="2"/>
      <c r="AK14" s="15"/>
      <c r="AL14" s="2"/>
      <c r="AM14" s="15"/>
      <c r="AN14" s="2"/>
      <c r="AO14" s="15"/>
      <c r="AP14" s="2"/>
      <c r="AQ14" s="15"/>
      <c r="AS14" s="15"/>
      <c r="AU14" s="31"/>
      <c r="AW14" s="31"/>
      <c r="AX14" s="31"/>
      <c r="AY14" s="31"/>
      <c r="BA14" s="31"/>
    </row>
    <row r="15" spans="1:53" ht="12.75" customHeight="1" x14ac:dyDescent="0.25">
      <c r="A15" s="2" t="s">
        <v>124</v>
      </c>
      <c r="B15" s="3"/>
      <c r="C15" s="2"/>
      <c r="D15" s="2"/>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2"/>
      <c r="AI15" s="10"/>
      <c r="AJ15" s="2"/>
      <c r="AK15" s="15"/>
      <c r="AL15" s="2"/>
      <c r="AM15" s="15"/>
      <c r="AN15" s="2"/>
      <c r="AO15" s="15"/>
      <c r="AP15" s="2"/>
      <c r="AQ15" s="15"/>
      <c r="AS15" s="15"/>
      <c r="AU15" s="31"/>
      <c r="AW15" s="31"/>
      <c r="AX15" s="31"/>
      <c r="AY15" s="31"/>
      <c r="BA15" s="31"/>
    </row>
    <row r="16" spans="1:53" s="30" customFormat="1" ht="12.75" customHeight="1" x14ac:dyDescent="0.25">
      <c r="A16" s="37" t="s">
        <v>125</v>
      </c>
      <c r="B16" s="3"/>
      <c r="C16" s="2"/>
      <c r="D16" s="2"/>
      <c r="E16" s="10">
        <v>379</v>
      </c>
      <c r="F16" s="10"/>
      <c r="G16" s="10">
        <v>433</v>
      </c>
      <c r="H16" s="10"/>
      <c r="I16" s="10">
        <v>404</v>
      </c>
      <c r="J16" s="10"/>
      <c r="K16" s="10">
        <v>310</v>
      </c>
      <c r="L16" s="10"/>
      <c r="M16" s="10">
        <v>340</v>
      </c>
      <c r="N16" s="10"/>
      <c r="O16" s="10">
        <v>361</v>
      </c>
      <c r="P16" s="10"/>
      <c r="Q16" s="10">
        <v>466</v>
      </c>
      <c r="R16" s="10"/>
      <c r="S16" s="10">
        <v>451</v>
      </c>
      <c r="T16" s="10"/>
      <c r="U16" s="10">
        <v>452</v>
      </c>
      <c r="V16" s="10"/>
      <c r="W16" s="10">
        <v>486</v>
      </c>
      <c r="X16" s="10"/>
      <c r="Y16" s="10">
        <v>513</v>
      </c>
      <c r="Z16" s="10"/>
      <c r="AA16" s="10">
        <v>492</v>
      </c>
      <c r="AB16" s="10"/>
      <c r="AC16" s="10">
        <v>2</v>
      </c>
      <c r="AD16" s="10"/>
      <c r="AE16" s="10">
        <v>616</v>
      </c>
      <c r="AF16" s="10"/>
      <c r="AG16" s="10">
        <v>484</v>
      </c>
      <c r="AH16" s="2"/>
      <c r="AI16" s="10">
        <v>558</v>
      </c>
      <c r="AJ16" s="2"/>
      <c r="AK16" s="15">
        <v>546</v>
      </c>
      <c r="AL16" s="2"/>
      <c r="AM16" s="15">
        <v>605</v>
      </c>
      <c r="AN16" s="2"/>
      <c r="AO16" s="15">
        <v>754</v>
      </c>
      <c r="AP16" s="2"/>
      <c r="AQ16" s="15">
        <v>752</v>
      </c>
      <c r="AS16" s="15">
        <v>871</v>
      </c>
      <c r="AU16" s="31">
        <v>972</v>
      </c>
      <c r="AW16" s="31">
        <v>177</v>
      </c>
      <c r="AX16" s="31"/>
      <c r="AY16" s="31">
        <v>377</v>
      </c>
      <c r="BA16" s="31">
        <v>771</v>
      </c>
    </row>
    <row r="17" spans="1:53" ht="12.75" customHeight="1" x14ac:dyDescent="0.25">
      <c r="A17" s="2"/>
      <c r="B17" s="3"/>
      <c r="C17" s="2"/>
      <c r="D17" s="2"/>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2"/>
      <c r="AI17" s="10"/>
      <c r="AJ17" s="2"/>
      <c r="AK17" s="15"/>
      <c r="AL17" s="2"/>
      <c r="AM17" s="15"/>
      <c r="AN17" s="2"/>
      <c r="AO17" s="15"/>
      <c r="AP17" s="2"/>
      <c r="AQ17" s="15"/>
      <c r="AS17" s="15"/>
      <c r="AU17" s="31"/>
      <c r="AW17" s="31"/>
      <c r="AX17" s="31"/>
      <c r="AY17" s="31"/>
      <c r="BA17" s="31"/>
    </row>
    <row r="18" spans="1:53" ht="12.75" customHeight="1" x14ac:dyDescent="0.25">
      <c r="A18" s="2" t="s">
        <v>126</v>
      </c>
      <c r="B18" s="3"/>
      <c r="C18" s="2"/>
      <c r="D18" s="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2"/>
      <c r="AI18" s="10"/>
      <c r="AJ18" s="2"/>
      <c r="AK18" s="15"/>
      <c r="AL18" s="2"/>
      <c r="AM18" s="15"/>
      <c r="AN18" s="2"/>
      <c r="AO18" s="15"/>
      <c r="AP18" s="2"/>
      <c r="AQ18" s="15"/>
      <c r="AS18" s="15"/>
      <c r="AU18" s="31"/>
      <c r="AW18" s="31"/>
      <c r="AX18" s="31"/>
      <c r="AY18" s="31"/>
      <c r="BA18" s="31"/>
    </row>
    <row r="19" spans="1:53" s="30" customFormat="1" ht="12.75" customHeight="1" x14ac:dyDescent="0.25">
      <c r="A19" s="114" t="s">
        <v>127</v>
      </c>
      <c r="B19" s="8"/>
      <c r="C19" s="9"/>
      <c r="D19" s="9"/>
      <c r="E19" s="13">
        <v>1764</v>
      </c>
      <c r="F19" s="13"/>
      <c r="G19" s="13">
        <v>1880</v>
      </c>
      <c r="H19" s="13"/>
      <c r="I19" s="13">
        <v>1950</v>
      </c>
      <c r="J19" s="13"/>
      <c r="K19" s="13">
        <v>1802</v>
      </c>
      <c r="L19" s="13"/>
      <c r="M19" s="13">
        <v>1665</v>
      </c>
      <c r="N19" s="13"/>
      <c r="O19" s="13">
        <v>1789</v>
      </c>
      <c r="P19" s="13"/>
      <c r="Q19" s="13">
        <v>1776</v>
      </c>
      <c r="R19" s="13"/>
      <c r="S19" s="13">
        <v>1800</v>
      </c>
      <c r="T19" s="13"/>
      <c r="U19" s="13">
        <v>1868</v>
      </c>
      <c r="V19" s="13"/>
      <c r="W19" s="13">
        <v>1924</v>
      </c>
      <c r="X19" s="13"/>
      <c r="Y19" s="13">
        <v>1985</v>
      </c>
      <c r="Z19" s="13"/>
      <c r="AA19" s="13">
        <v>1765</v>
      </c>
      <c r="AB19" s="13"/>
      <c r="AC19" s="13">
        <v>1794</v>
      </c>
      <c r="AD19" s="13"/>
      <c r="AE19" s="13">
        <v>1935</v>
      </c>
      <c r="AF19" s="13"/>
      <c r="AG19" s="13">
        <v>1882</v>
      </c>
      <c r="AH19" s="9"/>
      <c r="AI19" s="13">
        <v>1902</v>
      </c>
      <c r="AJ19" s="9"/>
      <c r="AK19" s="69">
        <v>1931</v>
      </c>
      <c r="AL19" s="9"/>
      <c r="AM19" s="69">
        <v>1952</v>
      </c>
      <c r="AN19" s="9"/>
      <c r="AO19" s="69">
        <v>1985</v>
      </c>
      <c r="AP19" s="9"/>
      <c r="AQ19" s="69">
        <v>2086.5</v>
      </c>
      <c r="AR19" s="95"/>
      <c r="AS19" s="69">
        <v>2150</v>
      </c>
      <c r="AT19" s="95"/>
      <c r="AU19" s="100">
        <v>2119</v>
      </c>
      <c r="AV19" s="95"/>
      <c r="AW19" s="100">
        <v>909</v>
      </c>
      <c r="AX19" s="100"/>
      <c r="AY19" s="100">
        <v>982</v>
      </c>
      <c r="AZ19" s="95"/>
      <c r="BA19" s="100">
        <v>1482</v>
      </c>
    </row>
    <row r="20" spans="1:53" ht="12.75" customHeight="1" x14ac:dyDescent="0.2"/>
    <row r="21" spans="1:53" ht="13.2" x14ac:dyDescent="0.2">
      <c r="A21" s="33"/>
    </row>
    <row r="22" spans="1:53" x14ac:dyDescent="0.2">
      <c r="AI22" s="31"/>
    </row>
  </sheetData>
  <pageMargins left="0.75" right="0.75" top="1" bottom="1" header="0.5" footer="0.5"/>
  <pageSetup paperSize="9" scale="67"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K38"/>
  <sheetViews>
    <sheetView showGridLines="0" zoomScaleNormal="100" zoomScaleSheetLayoutView="100" workbookViewId="0"/>
  </sheetViews>
  <sheetFormatPr defaultColWidth="9.109375" defaultRowHeight="11.4" outlineLevelCol="1" x14ac:dyDescent="0.2"/>
  <cols>
    <col min="1" max="1" width="24.5546875" style="29" customWidth="1"/>
    <col min="2" max="2" width="3.44140625" style="29" customWidth="1"/>
    <col min="3" max="3" width="8.88671875" style="29" hidden="1" customWidth="1" outlineLevel="1"/>
    <col min="4" max="4" width="2.109375" style="29" hidden="1" customWidth="1" outlineLevel="1"/>
    <col min="5" max="5" width="8.88671875" style="29" hidden="1" customWidth="1" outlineLevel="1"/>
    <col min="6" max="6" width="2.109375" style="29" hidden="1" customWidth="1" outlineLevel="1"/>
    <col min="7" max="7" width="8.88671875" style="29" hidden="1" customWidth="1" outlineLevel="1"/>
    <col min="8" max="8" width="2.109375" style="29" hidden="1" customWidth="1" outlineLevel="1"/>
    <col min="9" max="9" width="8.88671875" style="29" hidden="1" customWidth="1" outlineLevel="1"/>
    <col min="10" max="10" width="2.109375" style="29" customWidth="1" collapsed="1"/>
    <col min="11" max="11" width="8.88671875" style="29" bestFit="1" customWidth="1"/>
    <col min="12" max="12" width="2.109375" style="29" customWidth="1"/>
    <col min="13" max="13" width="8.88671875" style="29" bestFit="1" customWidth="1"/>
    <col min="14" max="14" width="1.109375" style="29" customWidth="1"/>
    <col min="15" max="15" width="8.88671875" style="29" bestFit="1" customWidth="1"/>
    <col min="16" max="16" width="2.109375" style="29" customWidth="1"/>
    <col min="17" max="17" width="8.88671875" style="29" bestFit="1" customWidth="1"/>
    <col min="18" max="18" width="2.109375" style="29" customWidth="1"/>
    <col min="19" max="19" width="8.88671875" style="29" bestFit="1" customWidth="1"/>
    <col min="20" max="20" width="2.109375" style="29" customWidth="1"/>
    <col min="21" max="21" width="8.88671875" style="29" bestFit="1" customWidth="1"/>
    <col min="22" max="22" width="2.109375" style="29" customWidth="1"/>
    <col min="23" max="23" width="8.88671875" style="29" bestFit="1" customWidth="1"/>
    <col min="24" max="24" width="2.109375" style="29" customWidth="1"/>
    <col min="25" max="25" width="8.88671875" style="29" bestFit="1" customWidth="1"/>
    <col min="26" max="26" width="1" style="29" customWidth="1"/>
    <col min="27" max="27" width="8.88671875" style="29" bestFit="1" customWidth="1"/>
    <col min="28" max="28" width="1.88671875" style="29" customWidth="1"/>
    <col min="29" max="29" width="8.88671875" style="29" bestFit="1" customWidth="1"/>
    <col min="30" max="30" width="1.88671875" style="29" customWidth="1"/>
    <col min="31" max="31" width="8.88671875" style="29" bestFit="1" customWidth="1"/>
    <col min="32" max="32" width="2.109375" style="29" customWidth="1"/>
    <col min="33" max="33" width="9.109375" style="29"/>
    <col min="34" max="34" width="1.5546875" style="29" customWidth="1"/>
    <col min="35" max="35" width="7.44140625" style="29" bestFit="1" customWidth="1"/>
    <col min="36" max="36" width="1.5546875" style="29" customWidth="1"/>
    <col min="37" max="37" width="8.88671875" style="29" bestFit="1" customWidth="1"/>
    <col min="38" max="16384" width="9.109375" style="29"/>
  </cols>
  <sheetData>
    <row r="1" spans="1:37" s="28" customFormat="1" ht="13.2" x14ac:dyDescent="0.25">
      <c r="A1" s="1" t="s">
        <v>479</v>
      </c>
      <c r="B1" s="148" t="s">
        <v>418</v>
      </c>
      <c r="C1" s="149"/>
      <c r="D1" s="148"/>
      <c r="E1" s="148"/>
      <c r="F1" s="148"/>
      <c r="G1" s="148"/>
      <c r="H1" s="148"/>
      <c r="I1" s="148"/>
      <c r="J1" s="148"/>
      <c r="K1" s="148"/>
      <c r="L1" s="148"/>
      <c r="M1" s="148"/>
      <c r="N1" s="148"/>
      <c r="O1" s="1"/>
      <c r="P1" s="1"/>
      <c r="Q1" s="1"/>
      <c r="R1" s="1"/>
      <c r="S1" s="1"/>
      <c r="T1" s="1"/>
      <c r="U1" s="1"/>
      <c r="V1" s="1"/>
      <c r="W1" s="1"/>
      <c r="X1" s="1"/>
      <c r="Y1" s="1"/>
      <c r="Z1" s="1"/>
      <c r="AA1" s="1"/>
      <c r="AB1" s="1"/>
      <c r="AC1" s="1"/>
    </row>
    <row r="2" spans="1:37" s="28" customFormat="1" ht="13.8" x14ac:dyDescent="0.3">
      <c r="B2" s="148" t="s">
        <v>715</v>
      </c>
      <c r="C2" s="149"/>
      <c r="D2" s="148"/>
      <c r="E2" s="148"/>
      <c r="F2" s="148"/>
      <c r="G2" s="148"/>
      <c r="H2" s="148"/>
      <c r="I2" s="148"/>
      <c r="J2" s="148"/>
      <c r="K2" s="148"/>
      <c r="L2" s="148"/>
      <c r="M2" s="148"/>
      <c r="N2" s="148"/>
      <c r="O2" s="1"/>
      <c r="P2" s="1"/>
      <c r="Q2" s="1"/>
      <c r="R2" s="1"/>
      <c r="S2" s="1"/>
      <c r="T2" s="1"/>
      <c r="U2" s="1"/>
      <c r="V2" s="1"/>
      <c r="W2" s="1"/>
      <c r="X2" s="1"/>
      <c r="Y2" s="3"/>
      <c r="Z2" s="3"/>
      <c r="AA2" s="3"/>
      <c r="AB2" s="3"/>
      <c r="AC2" s="3"/>
    </row>
    <row r="3" spans="1:37" s="28" customFormat="1" ht="13.2" x14ac:dyDescent="0.25">
      <c r="B3" s="41" t="s">
        <v>419</v>
      </c>
      <c r="D3" s="3"/>
      <c r="E3" s="3"/>
      <c r="F3" s="3"/>
      <c r="G3" s="3"/>
      <c r="H3" s="3"/>
      <c r="I3" s="3"/>
      <c r="J3" s="3"/>
      <c r="K3" s="3"/>
      <c r="L3" s="3"/>
      <c r="M3" s="3"/>
      <c r="N3" s="3"/>
      <c r="O3" s="3"/>
      <c r="P3" s="3"/>
      <c r="Q3" s="3"/>
      <c r="R3" s="3"/>
      <c r="S3" s="3"/>
      <c r="T3" s="3"/>
      <c r="U3" s="3"/>
      <c r="V3" s="3"/>
      <c r="W3" s="3"/>
      <c r="X3" s="3"/>
      <c r="Y3" s="3"/>
      <c r="Z3" s="3"/>
      <c r="AA3" s="3"/>
      <c r="AB3" s="3"/>
      <c r="AC3" s="3"/>
    </row>
    <row r="4" spans="1:37" s="28" customFormat="1" ht="13.8" x14ac:dyDescent="0.3">
      <c r="B4" s="41" t="s">
        <v>716</v>
      </c>
      <c r="D4" s="3"/>
      <c r="E4" s="3"/>
      <c r="F4" s="3"/>
      <c r="G4" s="3"/>
      <c r="H4" s="3"/>
      <c r="I4" s="3"/>
      <c r="J4" s="3"/>
      <c r="K4" s="3"/>
      <c r="L4" s="3"/>
      <c r="M4" s="3"/>
      <c r="N4" s="3"/>
      <c r="O4" s="3"/>
      <c r="P4" s="3"/>
      <c r="Q4" s="3"/>
      <c r="R4" s="3"/>
      <c r="S4" s="3"/>
      <c r="T4" s="3"/>
      <c r="U4" s="3"/>
      <c r="V4" s="3"/>
      <c r="W4" s="3"/>
      <c r="X4" s="3"/>
      <c r="Y4" s="3"/>
      <c r="Z4" s="3"/>
      <c r="AA4" s="3"/>
      <c r="AB4" s="3"/>
      <c r="AC4" s="3"/>
    </row>
    <row r="5" spans="1:37" ht="13.2"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2"/>
      <c r="AE5" s="32"/>
      <c r="AF5" s="32"/>
      <c r="AG5" s="32"/>
      <c r="AH5" s="32"/>
      <c r="AI5" s="32"/>
      <c r="AJ5" s="32"/>
      <c r="AK5" s="32"/>
    </row>
    <row r="6" spans="1:37" ht="13.2" x14ac:dyDescent="0.25">
      <c r="A6" s="24" t="s">
        <v>67</v>
      </c>
      <c r="B6" s="24"/>
      <c r="C6" s="24">
        <v>2005</v>
      </c>
      <c r="D6" s="24"/>
      <c r="E6" s="24">
        <v>2006</v>
      </c>
      <c r="F6" s="24"/>
      <c r="G6" s="24">
        <v>2007</v>
      </c>
      <c r="H6" s="24"/>
      <c r="I6" s="24">
        <v>2008</v>
      </c>
      <c r="J6" s="24"/>
      <c r="K6" s="24">
        <v>2009</v>
      </c>
      <c r="L6" s="24"/>
      <c r="M6" s="24">
        <v>2010</v>
      </c>
      <c r="N6" s="24"/>
      <c r="O6" s="24">
        <v>2011</v>
      </c>
      <c r="P6" s="24"/>
      <c r="Q6" s="24">
        <v>2012</v>
      </c>
      <c r="R6" s="24"/>
      <c r="S6" s="24">
        <v>2013</v>
      </c>
      <c r="T6" s="24"/>
      <c r="U6" s="24">
        <v>2014</v>
      </c>
      <c r="V6" s="24"/>
      <c r="W6" s="24">
        <v>2015</v>
      </c>
      <c r="X6" s="24"/>
      <c r="Y6" s="25">
        <v>2016</v>
      </c>
      <c r="Z6" s="25"/>
      <c r="AA6" s="25">
        <v>2017</v>
      </c>
      <c r="AB6" s="25"/>
      <c r="AC6" s="96">
        <v>2018</v>
      </c>
      <c r="AD6"/>
      <c r="AE6" s="29">
        <v>2019</v>
      </c>
      <c r="AG6" s="29">
        <v>2020</v>
      </c>
      <c r="AI6" s="29">
        <v>2021</v>
      </c>
      <c r="AK6" s="29">
        <v>2022</v>
      </c>
    </row>
    <row r="7" spans="1:37" ht="13.2" x14ac:dyDescent="0.25">
      <c r="A7" s="114" t="s">
        <v>68</v>
      </c>
      <c r="B7" s="114"/>
      <c r="C7" s="9"/>
      <c r="D7" s="9"/>
      <c r="E7" s="9"/>
      <c r="F7" s="9"/>
      <c r="G7" s="9"/>
      <c r="H7" s="9"/>
      <c r="I7" s="9"/>
      <c r="J7" s="9"/>
      <c r="K7" s="9"/>
      <c r="L7" s="9"/>
      <c r="M7" s="9"/>
      <c r="N7" s="9"/>
      <c r="O7" s="9"/>
      <c r="P7" s="9"/>
      <c r="Q7" s="9"/>
      <c r="R7" s="9"/>
      <c r="S7" s="9"/>
      <c r="T7" s="9"/>
      <c r="U7" s="9"/>
      <c r="V7" s="9"/>
      <c r="W7" s="9"/>
      <c r="X7" s="9"/>
      <c r="Y7" s="9"/>
      <c r="Z7" s="9"/>
      <c r="AA7" s="9"/>
      <c r="AB7" s="9"/>
      <c r="AC7" s="32"/>
      <c r="AD7" s="84"/>
      <c r="AE7" s="32"/>
      <c r="AF7" s="32"/>
      <c r="AG7" s="32"/>
      <c r="AH7" s="32"/>
      <c r="AI7" s="32"/>
      <c r="AJ7" s="32"/>
      <c r="AK7" s="32"/>
    </row>
    <row r="8" spans="1:37" ht="13.2" x14ac:dyDescent="0.25">
      <c r="A8" s="2"/>
      <c r="B8" s="2"/>
      <c r="AD8"/>
    </row>
    <row r="9" spans="1:37" ht="12" x14ac:dyDescent="0.25">
      <c r="A9" s="82" t="s">
        <v>574</v>
      </c>
      <c r="B9" s="82"/>
      <c r="C9" s="34" t="s">
        <v>263</v>
      </c>
      <c r="D9" s="34"/>
      <c r="E9" s="34" t="s">
        <v>263</v>
      </c>
      <c r="F9" s="34"/>
      <c r="G9" s="34" t="s">
        <v>263</v>
      </c>
      <c r="H9" s="34"/>
      <c r="I9" s="34" t="s">
        <v>263</v>
      </c>
      <c r="J9" s="34"/>
      <c r="K9" s="34" t="s">
        <v>263</v>
      </c>
      <c r="L9" s="34"/>
      <c r="M9" s="34" t="s">
        <v>263</v>
      </c>
      <c r="N9" s="34"/>
      <c r="O9" s="34" t="s">
        <v>263</v>
      </c>
      <c r="P9" s="34"/>
      <c r="Q9" s="34" t="s">
        <v>263</v>
      </c>
      <c r="R9" s="34"/>
      <c r="S9" s="34" t="s">
        <v>263</v>
      </c>
      <c r="T9" s="34"/>
      <c r="U9" s="34" t="s">
        <v>263</v>
      </c>
      <c r="V9" s="34"/>
      <c r="W9" s="34" t="s">
        <v>263</v>
      </c>
      <c r="X9" s="34"/>
      <c r="Y9" s="34" t="s">
        <v>263</v>
      </c>
      <c r="Z9" s="34"/>
      <c r="AA9" s="34">
        <v>136124</v>
      </c>
      <c r="AB9" s="34"/>
      <c r="AC9" s="34">
        <v>571991</v>
      </c>
      <c r="AD9" s="202"/>
      <c r="AE9" s="34">
        <v>880464</v>
      </c>
      <c r="AF9" s="34"/>
      <c r="AG9" s="34">
        <v>771216</v>
      </c>
      <c r="AH9" s="31"/>
      <c r="AI9" s="31">
        <v>910278</v>
      </c>
      <c r="AK9" s="31">
        <v>1267333</v>
      </c>
    </row>
    <row r="10" spans="1:37" ht="12" x14ac:dyDescent="0.25">
      <c r="A10" s="82" t="s">
        <v>250</v>
      </c>
      <c r="B10" s="82"/>
      <c r="C10" s="15" t="s">
        <v>263</v>
      </c>
      <c r="D10" s="34"/>
      <c r="E10" s="15" t="s">
        <v>263</v>
      </c>
      <c r="F10" s="34"/>
      <c r="G10" s="15" t="s">
        <v>263</v>
      </c>
      <c r="H10" s="34"/>
      <c r="I10" s="15" t="s">
        <v>263</v>
      </c>
      <c r="J10" s="34"/>
      <c r="K10" s="15" t="s">
        <v>263</v>
      </c>
      <c r="L10" s="34"/>
      <c r="M10" s="15" t="s">
        <v>263</v>
      </c>
      <c r="N10" s="34"/>
      <c r="O10" s="15" t="s">
        <v>263</v>
      </c>
      <c r="P10" s="34"/>
      <c r="Q10" s="15" t="s">
        <v>263</v>
      </c>
      <c r="R10" s="34"/>
      <c r="S10" s="34">
        <v>13614</v>
      </c>
      <c r="T10" s="34"/>
      <c r="U10" s="34">
        <v>178871</v>
      </c>
      <c r="V10" s="34"/>
      <c r="W10" s="34">
        <v>91025</v>
      </c>
      <c r="X10" s="34"/>
      <c r="Y10" s="34">
        <v>666729</v>
      </c>
      <c r="Z10" s="34"/>
      <c r="AA10" s="34">
        <v>1016813</v>
      </c>
      <c r="AB10" s="34"/>
      <c r="AC10" s="34">
        <v>1152154</v>
      </c>
      <c r="AD10" s="202"/>
      <c r="AE10" s="34">
        <v>1144590</v>
      </c>
      <c r="AF10" s="34"/>
      <c r="AG10" s="34">
        <v>262827</v>
      </c>
      <c r="AH10" s="31"/>
      <c r="AI10" s="31">
        <v>579173</v>
      </c>
      <c r="AK10" s="31">
        <v>1153454</v>
      </c>
    </row>
    <row r="11" spans="1:37" ht="12" x14ac:dyDescent="0.25">
      <c r="A11" s="82" t="s">
        <v>71</v>
      </c>
      <c r="B11" s="82"/>
      <c r="C11" s="15">
        <v>349085</v>
      </c>
      <c r="D11" s="34"/>
      <c r="E11" s="15">
        <v>351110</v>
      </c>
      <c r="F11" s="34"/>
      <c r="G11" s="15">
        <v>348704</v>
      </c>
      <c r="H11" s="34"/>
      <c r="I11" s="15">
        <v>454523</v>
      </c>
      <c r="J11" s="34"/>
      <c r="K11" s="15">
        <v>575470</v>
      </c>
      <c r="L11" s="34"/>
      <c r="M11" s="15">
        <v>685499</v>
      </c>
      <c r="N11" s="34"/>
      <c r="O11" s="15">
        <v>1466386</v>
      </c>
      <c r="P11" s="34"/>
      <c r="Q11" s="15">
        <v>1577392</v>
      </c>
      <c r="R11" s="34"/>
      <c r="S11" s="15">
        <v>1788944</v>
      </c>
      <c r="T11" s="34"/>
      <c r="U11" s="15">
        <v>2093758</v>
      </c>
      <c r="V11" s="34"/>
      <c r="W11" s="15">
        <v>2278206</v>
      </c>
      <c r="X11" s="34"/>
      <c r="Y11" s="15">
        <v>2357325</v>
      </c>
      <c r="Z11" s="34"/>
      <c r="AA11" s="34">
        <v>2283642</v>
      </c>
      <c r="AB11" s="34"/>
      <c r="AC11" s="34">
        <v>2233303</v>
      </c>
      <c r="AD11" s="202"/>
      <c r="AE11" s="34">
        <v>1650421</v>
      </c>
      <c r="AF11" s="34"/>
      <c r="AG11" s="34">
        <v>253205</v>
      </c>
      <c r="AH11" s="31"/>
      <c r="AI11" s="31">
        <v>271411</v>
      </c>
      <c r="AK11" s="31">
        <v>852162</v>
      </c>
    </row>
    <row r="12" spans="1:37" ht="12" x14ac:dyDescent="0.25">
      <c r="A12" s="82" t="s">
        <v>94</v>
      </c>
      <c r="B12" s="82"/>
      <c r="C12" s="34" t="s">
        <v>263</v>
      </c>
      <c r="D12" s="34"/>
      <c r="E12" s="34">
        <v>18</v>
      </c>
      <c r="F12" s="34"/>
      <c r="G12" s="34" t="s">
        <v>263</v>
      </c>
      <c r="H12" s="34"/>
      <c r="I12" s="34">
        <v>74</v>
      </c>
      <c r="J12" s="34"/>
      <c r="K12" s="34" t="s">
        <v>263</v>
      </c>
      <c r="L12" s="34"/>
      <c r="M12" s="34">
        <v>157</v>
      </c>
      <c r="N12" s="34"/>
      <c r="O12" s="34">
        <v>56</v>
      </c>
      <c r="P12" s="34"/>
      <c r="Q12" s="34">
        <v>127</v>
      </c>
      <c r="R12" s="34"/>
      <c r="S12" s="34" t="s">
        <v>263</v>
      </c>
      <c r="T12" s="34"/>
      <c r="U12" s="34" t="s">
        <v>263</v>
      </c>
      <c r="V12" s="34"/>
      <c r="W12" s="34">
        <v>2113</v>
      </c>
      <c r="X12" s="34"/>
      <c r="Y12" s="34">
        <v>157389</v>
      </c>
      <c r="Z12" s="34"/>
      <c r="AA12" s="34">
        <v>247050</v>
      </c>
      <c r="AB12" s="34"/>
      <c r="AC12" s="34">
        <v>324166</v>
      </c>
      <c r="AD12" s="202"/>
      <c r="AE12" s="34">
        <v>337543</v>
      </c>
      <c r="AF12" s="34"/>
      <c r="AG12" s="34">
        <v>81360</v>
      </c>
      <c r="AH12" s="31"/>
      <c r="AI12" s="31">
        <v>228675</v>
      </c>
      <c r="AK12" s="31">
        <v>406767</v>
      </c>
    </row>
    <row r="13" spans="1:37" ht="12" x14ac:dyDescent="0.25">
      <c r="A13" s="82" t="s">
        <v>74</v>
      </c>
      <c r="B13" s="82"/>
      <c r="C13" s="34">
        <v>3450</v>
      </c>
      <c r="D13" s="34"/>
      <c r="E13" s="34">
        <v>3278</v>
      </c>
      <c r="F13" s="34"/>
      <c r="G13" s="34">
        <v>6652</v>
      </c>
      <c r="H13" s="34"/>
      <c r="I13" s="34">
        <v>4811</v>
      </c>
      <c r="J13" s="34"/>
      <c r="K13" s="34">
        <v>7419</v>
      </c>
      <c r="L13" s="34"/>
      <c r="M13" s="34">
        <v>3172</v>
      </c>
      <c r="N13" s="34"/>
      <c r="O13" s="34">
        <v>10319</v>
      </c>
      <c r="P13" s="34"/>
      <c r="Q13" s="34">
        <v>4192</v>
      </c>
      <c r="R13" s="34"/>
      <c r="S13" s="34">
        <v>7919</v>
      </c>
      <c r="T13" s="34"/>
      <c r="U13" s="34">
        <v>10133</v>
      </c>
      <c r="V13" s="34"/>
      <c r="W13" s="34">
        <v>17670</v>
      </c>
      <c r="X13" s="34"/>
      <c r="Y13" s="34">
        <v>11020</v>
      </c>
      <c r="Z13" s="34"/>
      <c r="AA13" s="34">
        <v>59461</v>
      </c>
      <c r="AB13" s="34"/>
      <c r="AC13" s="34">
        <v>16104</v>
      </c>
      <c r="AD13" s="202"/>
      <c r="AE13" s="34">
        <v>382797</v>
      </c>
      <c r="AF13" s="34"/>
      <c r="AG13" s="34">
        <v>139338</v>
      </c>
      <c r="AH13" s="31"/>
      <c r="AI13" s="31">
        <v>82266</v>
      </c>
      <c r="AK13" s="31">
        <v>167526</v>
      </c>
    </row>
    <row r="14" spans="1:37" ht="12" x14ac:dyDescent="0.25">
      <c r="A14" s="82" t="s">
        <v>492</v>
      </c>
      <c r="B14" s="82"/>
      <c r="C14" s="34" t="s">
        <v>263</v>
      </c>
      <c r="D14" s="34"/>
      <c r="E14" s="34" t="s">
        <v>263</v>
      </c>
      <c r="F14" s="34"/>
      <c r="G14" s="34" t="s">
        <v>263</v>
      </c>
      <c r="H14" s="34"/>
      <c r="I14" s="34" t="s">
        <v>263</v>
      </c>
      <c r="J14" s="34"/>
      <c r="K14" s="34" t="s">
        <v>263</v>
      </c>
      <c r="L14" s="34"/>
      <c r="M14" s="34" t="s">
        <v>263</v>
      </c>
      <c r="N14" s="34"/>
      <c r="O14" s="34" t="s">
        <v>263</v>
      </c>
      <c r="P14" s="34"/>
      <c r="Q14" s="34" t="s">
        <v>263</v>
      </c>
      <c r="R14" s="34"/>
      <c r="S14" s="34" t="s">
        <v>263</v>
      </c>
      <c r="T14" s="34"/>
      <c r="U14" s="34" t="s">
        <v>263</v>
      </c>
      <c r="V14" s="34"/>
      <c r="W14" s="34" t="s">
        <v>263</v>
      </c>
      <c r="X14" s="34"/>
      <c r="Y14" s="34" t="s">
        <v>263</v>
      </c>
      <c r="Z14" s="34"/>
      <c r="AA14" s="34" t="s">
        <v>263</v>
      </c>
      <c r="AB14" s="34"/>
      <c r="AC14" s="34">
        <v>1770</v>
      </c>
      <c r="AD14" s="202"/>
      <c r="AE14" s="34">
        <v>4095</v>
      </c>
      <c r="AF14" s="34"/>
      <c r="AG14" s="34" t="s">
        <v>263</v>
      </c>
      <c r="AH14" s="31"/>
      <c r="AI14" s="34" t="s">
        <v>263</v>
      </c>
      <c r="AK14" s="31">
        <v>120439</v>
      </c>
    </row>
    <row r="15" spans="1:37" ht="12" x14ac:dyDescent="0.25">
      <c r="A15" s="82" t="s">
        <v>69</v>
      </c>
      <c r="B15" s="82"/>
      <c r="C15" s="15">
        <v>612595</v>
      </c>
      <c r="D15" s="34"/>
      <c r="E15" s="15">
        <v>563910</v>
      </c>
      <c r="F15" s="34"/>
      <c r="G15" s="15">
        <v>568884</v>
      </c>
      <c r="H15" s="34"/>
      <c r="I15" s="34">
        <v>615632</v>
      </c>
      <c r="J15" s="34"/>
      <c r="K15" s="34">
        <v>362442</v>
      </c>
      <c r="L15" s="34"/>
      <c r="M15" s="34">
        <v>268762</v>
      </c>
      <c r="N15" s="34"/>
      <c r="O15" s="34">
        <v>308607</v>
      </c>
      <c r="P15" s="34"/>
      <c r="Q15" s="34">
        <v>144841</v>
      </c>
      <c r="R15" s="34"/>
      <c r="S15" s="34">
        <v>49235</v>
      </c>
      <c r="T15" s="34"/>
      <c r="U15" s="34">
        <v>11562</v>
      </c>
      <c r="V15" s="34"/>
      <c r="W15" s="34">
        <v>12739</v>
      </c>
      <c r="X15" s="34"/>
      <c r="Y15" s="34">
        <v>29894</v>
      </c>
      <c r="Z15" s="34"/>
      <c r="AA15" s="34">
        <v>57274</v>
      </c>
      <c r="AB15" s="34"/>
      <c r="AC15" s="34">
        <v>127170</v>
      </c>
      <c r="AD15" s="202"/>
      <c r="AE15" s="34">
        <v>204685</v>
      </c>
      <c r="AF15" s="34"/>
      <c r="AG15" s="34">
        <v>61355</v>
      </c>
      <c r="AH15" s="31"/>
      <c r="AI15" s="31">
        <v>26112</v>
      </c>
      <c r="AK15" s="31">
        <v>55628</v>
      </c>
    </row>
    <row r="16" spans="1:37" ht="12" x14ac:dyDescent="0.25">
      <c r="A16" s="82" t="s">
        <v>78</v>
      </c>
      <c r="B16" s="82"/>
      <c r="C16" s="34">
        <v>31</v>
      </c>
      <c r="D16" s="34"/>
      <c r="E16" s="34">
        <v>49</v>
      </c>
      <c r="F16" s="34"/>
      <c r="G16" s="34">
        <v>130</v>
      </c>
      <c r="H16" s="34"/>
      <c r="I16" s="34">
        <v>197</v>
      </c>
      <c r="J16" s="34"/>
      <c r="K16" s="34">
        <v>4</v>
      </c>
      <c r="L16" s="34"/>
      <c r="M16" s="34">
        <v>320</v>
      </c>
      <c r="N16" s="34"/>
      <c r="O16" s="34">
        <v>1854</v>
      </c>
      <c r="P16" s="34"/>
      <c r="Q16" s="34">
        <v>220</v>
      </c>
      <c r="R16" s="34"/>
      <c r="S16" s="34" t="s">
        <v>263</v>
      </c>
      <c r="T16" s="34"/>
      <c r="U16" s="34">
        <v>579</v>
      </c>
      <c r="V16" s="34"/>
      <c r="W16" s="34">
        <v>1285</v>
      </c>
      <c r="X16" s="34"/>
      <c r="Y16" s="34">
        <v>98</v>
      </c>
      <c r="Z16" s="34"/>
      <c r="AA16" s="34">
        <v>904</v>
      </c>
      <c r="AB16" s="34"/>
      <c r="AC16" s="34">
        <v>52110</v>
      </c>
      <c r="AD16" s="202"/>
      <c r="AE16" s="34">
        <v>62274</v>
      </c>
      <c r="AF16" s="34"/>
      <c r="AG16" s="34">
        <v>181022</v>
      </c>
      <c r="AH16" s="31"/>
      <c r="AI16" s="31">
        <v>3094</v>
      </c>
      <c r="AK16" s="31">
        <v>45613</v>
      </c>
    </row>
    <row r="17" spans="1:37" ht="12" x14ac:dyDescent="0.25">
      <c r="A17" s="82" t="s">
        <v>607</v>
      </c>
      <c r="B17" s="82"/>
      <c r="C17" s="34"/>
      <c r="D17" s="34"/>
      <c r="E17" s="34"/>
      <c r="F17" s="34"/>
      <c r="G17" s="34"/>
      <c r="H17" s="34"/>
      <c r="I17" s="15"/>
      <c r="J17" s="34"/>
      <c r="K17" s="34" t="s">
        <v>263</v>
      </c>
      <c r="L17" s="34"/>
      <c r="M17" s="34" t="s">
        <v>263</v>
      </c>
      <c r="N17" s="34"/>
      <c r="O17" s="34" t="s">
        <v>263</v>
      </c>
      <c r="P17" s="34"/>
      <c r="Q17" s="34" t="s">
        <v>263</v>
      </c>
      <c r="R17" s="34"/>
      <c r="S17" s="34" t="s">
        <v>263</v>
      </c>
      <c r="T17" s="34"/>
      <c r="U17" s="34" t="s">
        <v>263</v>
      </c>
      <c r="V17" s="34"/>
      <c r="W17" s="34" t="s">
        <v>263</v>
      </c>
      <c r="X17" s="34"/>
      <c r="Y17" s="34" t="s">
        <v>263</v>
      </c>
      <c r="Z17" s="34"/>
      <c r="AA17" s="34" t="s">
        <v>263</v>
      </c>
      <c r="AB17" s="34"/>
      <c r="AC17" s="34" t="s">
        <v>263</v>
      </c>
      <c r="AD17" s="202"/>
      <c r="AE17" s="34" t="s">
        <v>263</v>
      </c>
      <c r="AF17" s="34"/>
      <c r="AG17" s="34" t="s">
        <v>263</v>
      </c>
      <c r="AH17" s="31"/>
      <c r="AI17" s="34" t="s">
        <v>263</v>
      </c>
      <c r="AK17" s="31">
        <v>27893</v>
      </c>
    </row>
    <row r="18" spans="1:37" ht="12" x14ac:dyDescent="0.25">
      <c r="A18" s="82" t="s">
        <v>72</v>
      </c>
      <c r="B18" s="82"/>
      <c r="C18" s="15">
        <v>320728</v>
      </c>
      <c r="D18" s="34"/>
      <c r="E18" s="15">
        <v>333701</v>
      </c>
      <c r="F18" s="34"/>
      <c r="G18" s="34">
        <v>244823</v>
      </c>
      <c r="H18" s="34"/>
      <c r="I18" s="34">
        <v>219314</v>
      </c>
      <c r="J18" s="34"/>
      <c r="K18" s="34">
        <v>273121</v>
      </c>
      <c r="L18" s="34"/>
      <c r="M18" s="34">
        <v>269675</v>
      </c>
      <c r="N18" s="34"/>
      <c r="O18" s="34">
        <v>299085</v>
      </c>
      <c r="P18" s="34"/>
      <c r="Q18" s="34">
        <v>283255</v>
      </c>
      <c r="R18" s="34"/>
      <c r="S18" s="34">
        <v>285313</v>
      </c>
      <c r="T18" s="34"/>
      <c r="U18" s="34">
        <v>132033</v>
      </c>
      <c r="V18" s="34"/>
      <c r="W18" s="34">
        <v>128630</v>
      </c>
      <c r="X18" s="34"/>
      <c r="Y18" s="34">
        <v>121933</v>
      </c>
      <c r="Z18" s="34"/>
      <c r="AA18" s="34">
        <v>132495</v>
      </c>
      <c r="AB18" s="34"/>
      <c r="AC18" s="34">
        <v>59982</v>
      </c>
      <c r="AD18" s="202"/>
      <c r="AE18" s="34">
        <v>22200</v>
      </c>
      <c r="AF18" s="34"/>
      <c r="AG18" s="34">
        <v>34427</v>
      </c>
      <c r="AH18" s="31"/>
      <c r="AI18" s="31">
        <v>23344</v>
      </c>
      <c r="AK18" s="31">
        <v>27380</v>
      </c>
    </row>
    <row r="19" spans="1:37" ht="12" x14ac:dyDescent="0.25">
      <c r="A19" s="82" t="s">
        <v>98</v>
      </c>
      <c r="B19" s="82"/>
      <c r="C19" s="34"/>
      <c r="D19" s="34"/>
      <c r="E19" s="34"/>
      <c r="F19" s="34"/>
      <c r="G19" s="34"/>
      <c r="H19" s="34"/>
      <c r="I19" s="15"/>
      <c r="J19" s="34"/>
      <c r="K19" s="34" t="s">
        <v>263</v>
      </c>
      <c r="L19" s="34"/>
      <c r="M19" s="34" t="s">
        <v>263</v>
      </c>
      <c r="N19" s="34"/>
      <c r="O19" s="34" t="s">
        <v>263</v>
      </c>
      <c r="P19" s="34"/>
      <c r="Q19" s="34" t="s">
        <v>263</v>
      </c>
      <c r="R19" s="34"/>
      <c r="S19" s="34" t="s">
        <v>263</v>
      </c>
      <c r="T19" s="34"/>
      <c r="U19" s="34" t="s">
        <v>263</v>
      </c>
      <c r="V19" s="34"/>
      <c r="W19" s="34" t="s">
        <v>263</v>
      </c>
      <c r="X19" s="34"/>
      <c r="Y19" s="34" t="s">
        <v>263</v>
      </c>
      <c r="Z19" s="34"/>
      <c r="AA19" s="34" t="s">
        <v>263</v>
      </c>
      <c r="AB19" s="34"/>
      <c r="AC19" s="34" t="s">
        <v>263</v>
      </c>
      <c r="AD19" s="202"/>
      <c r="AE19" s="34" t="s">
        <v>263</v>
      </c>
      <c r="AF19" s="34"/>
      <c r="AG19" s="34" t="s">
        <v>263</v>
      </c>
      <c r="AH19" s="31"/>
      <c r="AI19" s="34" t="s">
        <v>263</v>
      </c>
      <c r="AK19" s="31">
        <v>24145</v>
      </c>
    </row>
    <row r="20" spans="1:37" ht="12" x14ac:dyDescent="0.25">
      <c r="A20" s="82" t="s">
        <v>110</v>
      </c>
      <c r="B20" s="82"/>
      <c r="C20" s="34" t="s">
        <v>263</v>
      </c>
      <c r="D20" s="34"/>
      <c r="E20" s="34" t="s">
        <v>263</v>
      </c>
      <c r="F20" s="34"/>
      <c r="G20" s="34" t="s">
        <v>263</v>
      </c>
      <c r="H20" s="34"/>
      <c r="I20" s="34">
        <v>8259</v>
      </c>
      <c r="J20" s="34"/>
      <c r="K20" s="34">
        <v>236704</v>
      </c>
      <c r="L20" s="34"/>
      <c r="M20" s="34">
        <v>191614</v>
      </c>
      <c r="N20" s="34"/>
      <c r="O20" s="34">
        <v>216744</v>
      </c>
      <c r="P20" s="34"/>
      <c r="Q20" s="34">
        <v>229461</v>
      </c>
      <c r="R20" s="34"/>
      <c r="S20" s="34">
        <v>283889</v>
      </c>
      <c r="T20" s="34"/>
      <c r="U20" s="34">
        <v>533794</v>
      </c>
      <c r="V20" s="34"/>
      <c r="W20" s="34">
        <v>674386</v>
      </c>
      <c r="X20" s="34"/>
      <c r="Y20" s="34">
        <v>339389</v>
      </c>
      <c r="Z20" s="34"/>
      <c r="AA20" s="34">
        <v>316234</v>
      </c>
      <c r="AB20" s="34"/>
      <c r="AC20" s="34">
        <v>329986</v>
      </c>
      <c r="AD20" s="202"/>
      <c r="AE20" s="34">
        <v>219797</v>
      </c>
      <c r="AF20" s="34"/>
      <c r="AG20" s="34">
        <v>46888</v>
      </c>
      <c r="AH20" s="31"/>
      <c r="AI20" s="31">
        <v>38189</v>
      </c>
      <c r="AK20" s="31">
        <v>10663</v>
      </c>
    </row>
    <row r="21" spans="1:37" ht="12" x14ac:dyDescent="0.25">
      <c r="A21" s="82" t="s">
        <v>356</v>
      </c>
      <c r="B21" s="82"/>
      <c r="C21" s="15">
        <v>1745</v>
      </c>
      <c r="D21" s="34"/>
      <c r="E21" s="15">
        <v>2909</v>
      </c>
      <c r="F21" s="34"/>
      <c r="G21" s="15">
        <v>2107</v>
      </c>
      <c r="H21" s="34"/>
      <c r="I21" s="15">
        <v>2603</v>
      </c>
      <c r="J21" s="34"/>
      <c r="K21" s="15">
        <v>2656</v>
      </c>
      <c r="L21" s="34"/>
      <c r="M21" s="15">
        <v>2634</v>
      </c>
      <c r="N21" s="34"/>
      <c r="O21" s="15">
        <v>2793</v>
      </c>
      <c r="P21" s="34"/>
      <c r="Q21" s="15">
        <v>74</v>
      </c>
      <c r="R21" s="34"/>
      <c r="S21" s="15">
        <v>69</v>
      </c>
      <c r="T21" s="34"/>
      <c r="U21" s="15">
        <v>77</v>
      </c>
      <c r="V21" s="34"/>
      <c r="W21" s="15">
        <v>263</v>
      </c>
      <c r="X21" s="34"/>
      <c r="Y21" s="34">
        <v>1503</v>
      </c>
      <c r="Z21" s="34"/>
      <c r="AA21" s="15">
        <v>1040</v>
      </c>
      <c r="AB21" s="34"/>
      <c r="AC21" s="34">
        <v>1925</v>
      </c>
      <c r="AD21" s="202"/>
      <c r="AE21" s="34">
        <v>3267</v>
      </c>
      <c r="AF21" s="34"/>
      <c r="AG21" s="34">
        <v>3574</v>
      </c>
      <c r="AH21" s="31"/>
      <c r="AI21" s="31">
        <v>5759</v>
      </c>
      <c r="AK21" s="31">
        <v>9857</v>
      </c>
    </row>
    <row r="22" spans="1:37" ht="12" x14ac:dyDescent="0.25">
      <c r="A22" s="82" t="s">
        <v>604</v>
      </c>
      <c r="B22" s="82"/>
      <c r="C22" s="34"/>
      <c r="D22" s="34"/>
      <c r="E22" s="34"/>
      <c r="F22" s="34"/>
      <c r="G22" s="34"/>
      <c r="H22" s="34"/>
      <c r="I22" s="15"/>
      <c r="J22" s="34"/>
      <c r="K22" s="34" t="s">
        <v>263</v>
      </c>
      <c r="L22" s="34"/>
      <c r="M22" s="34" t="s">
        <v>263</v>
      </c>
      <c r="N22" s="34"/>
      <c r="O22" s="34" t="s">
        <v>263</v>
      </c>
      <c r="P22" s="34"/>
      <c r="Q22" s="34" t="s">
        <v>263</v>
      </c>
      <c r="R22" s="34"/>
      <c r="S22" s="34" t="s">
        <v>263</v>
      </c>
      <c r="T22" s="34"/>
      <c r="U22" s="34" t="s">
        <v>263</v>
      </c>
      <c r="V22" s="34"/>
      <c r="W22" s="34" t="s">
        <v>263</v>
      </c>
      <c r="X22" s="34"/>
      <c r="Y22" s="34" t="s">
        <v>263</v>
      </c>
      <c r="Z22" s="34"/>
      <c r="AA22" s="34" t="s">
        <v>263</v>
      </c>
      <c r="AB22" s="34"/>
      <c r="AC22" s="34" t="s">
        <v>263</v>
      </c>
      <c r="AD22" s="202"/>
      <c r="AE22" s="34" t="s">
        <v>263</v>
      </c>
      <c r="AF22" s="34"/>
      <c r="AG22" s="34" t="s">
        <v>263</v>
      </c>
      <c r="AH22" s="31"/>
      <c r="AI22" s="34" t="s">
        <v>263</v>
      </c>
      <c r="AK22" s="31">
        <v>6996</v>
      </c>
    </row>
    <row r="23" spans="1:37" ht="12" x14ac:dyDescent="0.25">
      <c r="A23" s="82" t="s">
        <v>73</v>
      </c>
      <c r="C23" s="34">
        <v>217071</v>
      </c>
      <c r="D23" s="34"/>
      <c r="E23" s="34">
        <v>262655</v>
      </c>
      <c r="F23" s="34"/>
      <c r="G23" s="34">
        <v>320398</v>
      </c>
      <c r="H23" s="34"/>
      <c r="I23" s="34">
        <v>383494</v>
      </c>
      <c r="J23" s="34"/>
      <c r="K23" s="34">
        <v>276929</v>
      </c>
      <c r="L23" s="34"/>
      <c r="M23" s="34">
        <v>226957</v>
      </c>
      <c r="N23" s="34"/>
      <c r="O23" s="34">
        <v>275767</v>
      </c>
      <c r="P23" s="34"/>
      <c r="Q23" s="34">
        <v>306141</v>
      </c>
      <c r="R23" s="34"/>
      <c r="S23" s="34">
        <v>363109</v>
      </c>
      <c r="T23" s="34"/>
      <c r="U23" s="34">
        <v>429646</v>
      </c>
      <c r="V23" s="34"/>
      <c r="W23" s="34">
        <v>465382</v>
      </c>
      <c r="X23" s="34"/>
      <c r="Y23" s="34">
        <v>402553</v>
      </c>
      <c r="Z23" s="34"/>
      <c r="AA23" s="34">
        <v>92926</v>
      </c>
      <c r="AB23" s="34"/>
      <c r="AC23" s="34">
        <v>1065</v>
      </c>
      <c r="AD23" s="202"/>
      <c r="AE23" s="34">
        <v>881</v>
      </c>
      <c r="AF23" s="34"/>
      <c r="AG23" s="34">
        <v>16735</v>
      </c>
      <c r="AH23" s="31"/>
      <c r="AI23" s="31">
        <v>36138</v>
      </c>
      <c r="AK23" s="31">
        <v>4281</v>
      </c>
    </row>
    <row r="24" spans="1:37" ht="12" x14ac:dyDescent="0.25">
      <c r="A24" s="82" t="s">
        <v>352</v>
      </c>
      <c r="C24" s="34"/>
      <c r="D24" s="34"/>
      <c r="E24" s="34"/>
      <c r="F24" s="34"/>
      <c r="G24" s="34"/>
      <c r="H24" s="34"/>
      <c r="I24" s="34"/>
      <c r="J24" s="34"/>
      <c r="K24" s="34" t="s">
        <v>263</v>
      </c>
      <c r="L24" s="34"/>
      <c r="M24" s="34" t="s">
        <v>263</v>
      </c>
      <c r="N24" s="34"/>
      <c r="O24" s="34" t="s">
        <v>263</v>
      </c>
      <c r="P24" s="34"/>
      <c r="Q24" s="34" t="s">
        <v>263</v>
      </c>
      <c r="R24" s="34"/>
      <c r="S24" s="34" t="s">
        <v>263</v>
      </c>
      <c r="T24" s="34"/>
      <c r="U24" s="34" t="s">
        <v>263</v>
      </c>
      <c r="V24" s="34"/>
      <c r="W24" s="34" t="s">
        <v>263</v>
      </c>
      <c r="X24" s="34"/>
      <c r="Y24" s="34" t="s">
        <v>263</v>
      </c>
      <c r="Z24" s="34"/>
      <c r="AA24" s="34" t="s">
        <v>263</v>
      </c>
      <c r="AB24" s="34"/>
      <c r="AC24" s="34" t="s">
        <v>263</v>
      </c>
      <c r="AD24" s="202"/>
      <c r="AE24" s="34" t="s">
        <v>263</v>
      </c>
      <c r="AF24" s="34"/>
      <c r="AG24" s="34" t="s">
        <v>263</v>
      </c>
      <c r="AH24" s="31"/>
      <c r="AI24" s="34" t="s">
        <v>263</v>
      </c>
      <c r="AK24" s="31">
        <v>3987</v>
      </c>
    </row>
    <row r="25" spans="1:37" ht="12" x14ac:dyDescent="0.25">
      <c r="A25" s="82" t="s">
        <v>77</v>
      </c>
      <c r="B25" s="82"/>
      <c r="C25" s="34">
        <v>2170</v>
      </c>
      <c r="D25" s="34"/>
      <c r="E25" s="34">
        <v>4116</v>
      </c>
      <c r="F25" s="34"/>
      <c r="G25" s="34">
        <v>2672</v>
      </c>
      <c r="H25" s="34"/>
      <c r="I25" s="34">
        <v>4179</v>
      </c>
      <c r="J25" s="34"/>
      <c r="K25" s="34">
        <v>1126</v>
      </c>
      <c r="L25" s="34"/>
      <c r="M25" s="34">
        <v>1669</v>
      </c>
      <c r="N25" s="34"/>
      <c r="O25" s="34">
        <v>2369</v>
      </c>
      <c r="P25" s="34"/>
      <c r="Q25" s="34">
        <v>2791</v>
      </c>
      <c r="R25" s="34"/>
      <c r="S25" s="34">
        <v>3074</v>
      </c>
      <c r="T25" s="34"/>
      <c r="U25" s="34">
        <v>2940</v>
      </c>
      <c r="V25" s="34"/>
      <c r="W25" s="34">
        <v>2657</v>
      </c>
      <c r="X25" s="34"/>
      <c r="Y25" s="34">
        <v>2149</v>
      </c>
      <c r="Z25" s="34"/>
      <c r="AA25" s="34">
        <v>2235</v>
      </c>
      <c r="AB25" s="34"/>
      <c r="AC25" s="34">
        <v>2503</v>
      </c>
      <c r="AD25" s="202"/>
      <c r="AE25" s="34">
        <v>1987</v>
      </c>
      <c r="AF25" s="34"/>
      <c r="AG25" s="34">
        <v>117</v>
      </c>
      <c r="AH25" s="31"/>
      <c r="AI25" s="31">
        <v>1266</v>
      </c>
      <c r="AK25" s="31">
        <v>3533</v>
      </c>
    </row>
    <row r="26" spans="1:37" ht="12" x14ac:dyDescent="0.25">
      <c r="A26" s="82" t="s">
        <v>97</v>
      </c>
      <c r="B26" s="82"/>
      <c r="C26" s="15">
        <v>62482</v>
      </c>
      <c r="D26" s="34"/>
      <c r="E26" s="15">
        <v>64630</v>
      </c>
      <c r="F26" s="34"/>
      <c r="G26" s="15">
        <v>74121</v>
      </c>
      <c r="H26" s="34"/>
      <c r="I26" s="15">
        <v>82245</v>
      </c>
      <c r="J26" s="34"/>
      <c r="K26" s="15">
        <v>84622</v>
      </c>
      <c r="L26" s="34"/>
      <c r="M26" s="15">
        <v>74165</v>
      </c>
      <c r="N26" s="34"/>
      <c r="O26" s="15">
        <v>72596</v>
      </c>
      <c r="P26" s="34"/>
      <c r="Q26" s="15">
        <v>71406</v>
      </c>
      <c r="R26" s="34"/>
      <c r="S26" s="15">
        <v>59198</v>
      </c>
      <c r="T26" s="34"/>
      <c r="U26" s="15">
        <v>34895</v>
      </c>
      <c r="V26" s="34"/>
      <c r="W26" s="15">
        <v>27090</v>
      </c>
      <c r="X26" s="34"/>
      <c r="Y26" s="15">
        <v>36219</v>
      </c>
      <c r="Z26" s="34"/>
      <c r="AA26" s="15">
        <v>31798</v>
      </c>
      <c r="AB26" s="34"/>
      <c r="AC26" s="34">
        <v>24082</v>
      </c>
      <c r="AD26" s="202"/>
      <c r="AE26" s="34">
        <v>14823</v>
      </c>
      <c r="AF26" s="34"/>
      <c r="AG26" s="34">
        <v>902</v>
      </c>
      <c r="AH26" s="31"/>
      <c r="AI26" s="31">
        <v>1086</v>
      </c>
      <c r="AK26" s="31">
        <v>3457</v>
      </c>
    </row>
    <row r="27" spans="1:37" ht="12" x14ac:dyDescent="0.25">
      <c r="A27" s="82" t="s">
        <v>349</v>
      </c>
      <c r="B27" s="82"/>
      <c r="C27" s="34"/>
      <c r="D27" s="34"/>
      <c r="E27" s="34"/>
      <c r="F27" s="34"/>
      <c r="G27" s="34"/>
      <c r="H27" s="34"/>
      <c r="I27" s="15"/>
      <c r="J27" s="34"/>
      <c r="K27" s="34" t="s">
        <v>263</v>
      </c>
      <c r="L27" s="34"/>
      <c r="M27" s="34" t="s">
        <v>263</v>
      </c>
      <c r="N27" s="34"/>
      <c r="O27" s="34" t="s">
        <v>263</v>
      </c>
      <c r="P27" s="34"/>
      <c r="Q27" s="34" t="s">
        <v>263</v>
      </c>
      <c r="R27" s="34"/>
      <c r="S27" s="34" t="s">
        <v>263</v>
      </c>
      <c r="T27" s="34"/>
      <c r="U27" s="34" t="s">
        <v>263</v>
      </c>
      <c r="V27" s="34"/>
      <c r="W27" s="34" t="s">
        <v>263</v>
      </c>
      <c r="X27" s="34"/>
      <c r="Y27" s="34" t="s">
        <v>263</v>
      </c>
      <c r="Z27" s="34"/>
      <c r="AA27" s="34" t="s">
        <v>263</v>
      </c>
      <c r="AB27" s="34"/>
      <c r="AC27" s="34" t="s">
        <v>263</v>
      </c>
      <c r="AD27" s="202"/>
      <c r="AE27" s="34" t="s">
        <v>263</v>
      </c>
      <c r="AF27" s="34"/>
      <c r="AG27" s="34" t="s">
        <v>263</v>
      </c>
      <c r="AH27" s="31"/>
      <c r="AI27" s="34" t="s">
        <v>263</v>
      </c>
      <c r="AK27" s="31">
        <v>3520</v>
      </c>
    </row>
    <row r="28" spans="1:37" ht="12" x14ac:dyDescent="0.25">
      <c r="A28" s="82" t="s">
        <v>83</v>
      </c>
      <c r="B28" s="82"/>
      <c r="C28" s="34" t="s">
        <v>263</v>
      </c>
      <c r="D28" s="34"/>
      <c r="E28" s="34" t="s">
        <v>263</v>
      </c>
      <c r="F28" s="34"/>
      <c r="G28" s="34" t="s">
        <v>263</v>
      </c>
      <c r="H28" s="34"/>
      <c r="I28" s="34" t="s">
        <v>263</v>
      </c>
      <c r="J28" s="34"/>
      <c r="K28" s="34" t="s">
        <v>263</v>
      </c>
      <c r="L28" s="34"/>
      <c r="M28" s="34" t="s">
        <v>263</v>
      </c>
      <c r="N28" s="34"/>
      <c r="O28" s="34" t="s">
        <v>263</v>
      </c>
      <c r="P28" s="34"/>
      <c r="Q28" s="34" t="s">
        <v>263</v>
      </c>
      <c r="R28" s="34"/>
      <c r="S28" s="15" t="s">
        <v>263</v>
      </c>
      <c r="T28" s="34"/>
      <c r="U28" s="34" t="s">
        <v>263</v>
      </c>
      <c r="V28" s="34"/>
      <c r="W28" s="34" t="s">
        <v>263</v>
      </c>
      <c r="X28" s="34"/>
      <c r="Y28" s="34" t="s">
        <v>263</v>
      </c>
      <c r="Z28" s="34"/>
      <c r="AA28" s="34" t="s">
        <v>263</v>
      </c>
      <c r="AB28" s="34"/>
      <c r="AC28" s="34" t="s">
        <v>263</v>
      </c>
      <c r="AD28" s="202"/>
      <c r="AE28" s="34" t="s">
        <v>263</v>
      </c>
      <c r="AF28" s="34"/>
      <c r="AG28" s="34">
        <v>24920</v>
      </c>
      <c r="AH28" s="31"/>
      <c r="AI28" s="31">
        <v>489</v>
      </c>
      <c r="AK28" s="34" t="s">
        <v>263</v>
      </c>
    </row>
    <row r="29" spans="1:37" ht="12" x14ac:dyDescent="0.25">
      <c r="A29" s="82" t="s">
        <v>305</v>
      </c>
      <c r="B29" s="82"/>
      <c r="C29" s="34">
        <v>880105</v>
      </c>
      <c r="D29" s="34"/>
      <c r="E29" s="34">
        <v>1107425</v>
      </c>
      <c r="F29" s="34"/>
      <c r="G29" s="34">
        <v>1215562</v>
      </c>
      <c r="H29" s="34"/>
      <c r="I29" s="34">
        <v>1150756</v>
      </c>
      <c r="J29" s="34"/>
      <c r="K29" s="34">
        <v>1124536</v>
      </c>
      <c r="L29" s="34"/>
      <c r="M29" s="34">
        <v>1110058</v>
      </c>
      <c r="N29" s="34"/>
      <c r="O29" s="34">
        <v>1161527</v>
      </c>
      <c r="P29" s="34"/>
      <c r="Q29" s="34">
        <v>1163359</v>
      </c>
      <c r="R29" s="34"/>
      <c r="S29" s="34">
        <v>1109250</v>
      </c>
      <c r="T29" s="34"/>
      <c r="U29" s="34">
        <v>1132279</v>
      </c>
      <c r="V29" s="34"/>
      <c r="W29" s="34">
        <v>1183642</v>
      </c>
      <c r="X29" s="34"/>
      <c r="Y29" s="34">
        <v>1004195</v>
      </c>
      <c r="Z29" s="34"/>
      <c r="AA29" s="34">
        <v>939456</v>
      </c>
      <c r="AB29" s="34"/>
      <c r="AC29" s="34">
        <v>815198</v>
      </c>
      <c r="AD29" s="202"/>
      <c r="AE29" s="34">
        <v>675629</v>
      </c>
      <c r="AF29" s="34"/>
      <c r="AG29" s="34">
        <v>69733</v>
      </c>
      <c r="AH29" s="31"/>
      <c r="AI29" s="34" t="s">
        <v>263</v>
      </c>
      <c r="AK29" s="34" t="s">
        <v>263</v>
      </c>
    </row>
    <row r="30" spans="1:37" ht="12" x14ac:dyDescent="0.25">
      <c r="A30" s="82" t="s">
        <v>76</v>
      </c>
      <c r="B30" s="82"/>
      <c r="C30" s="15">
        <v>615</v>
      </c>
      <c r="D30" s="34"/>
      <c r="E30" s="34">
        <v>2873</v>
      </c>
      <c r="F30" s="34"/>
      <c r="G30" s="15">
        <v>124521</v>
      </c>
      <c r="H30" s="34"/>
      <c r="I30" s="34">
        <v>161517</v>
      </c>
      <c r="J30" s="34"/>
      <c r="K30" s="15">
        <v>1669</v>
      </c>
      <c r="L30" s="34"/>
      <c r="M30" s="34">
        <v>68624</v>
      </c>
      <c r="N30" s="34"/>
      <c r="O30" s="34">
        <v>81201</v>
      </c>
      <c r="P30" s="34"/>
      <c r="Q30" s="34">
        <v>247201</v>
      </c>
      <c r="R30" s="34"/>
      <c r="S30" s="15">
        <v>537476</v>
      </c>
      <c r="T30" s="34"/>
      <c r="U30" s="15">
        <v>886488</v>
      </c>
      <c r="V30" s="34"/>
      <c r="W30" s="34">
        <v>910303</v>
      </c>
      <c r="X30" s="34"/>
      <c r="Y30" s="34">
        <v>911780</v>
      </c>
      <c r="Z30" s="34"/>
      <c r="AA30" s="34">
        <v>1124922</v>
      </c>
      <c r="AB30" s="34"/>
      <c r="AC30" s="34">
        <v>1030808</v>
      </c>
      <c r="AD30" s="202"/>
      <c r="AE30" s="34">
        <v>841351</v>
      </c>
      <c r="AF30" s="34"/>
      <c r="AG30" s="34">
        <v>65870</v>
      </c>
      <c r="AH30" s="31"/>
      <c r="AI30" s="34" t="s">
        <v>263</v>
      </c>
      <c r="AK30" s="34" t="s">
        <v>263</v>
      </c>
    </row>
    <row r="31" spans="1:37" ht="12" x14ac:dyDescent="0.25">
      <c r="A31" s="82" t="s">
        <v>75</v>
      </c>
      <c r="B31" s="82"/>
      <c r="C31" s="34" t="s">
        <v>263</v>
      </c>
      <c r="D31" s="34"/>
      <c r="E31" s="34" t="s">
        <v>263</v>
      </c>
      <c r="F31" s="34"/>
      <c r="G31" s="34">
        <v>2993</v>
      </c>
      <c r="H31" s="34"/>
      <c r="I31" s="34">
        <v>8511</v>
      </c>
      <c r="J31" s="34"/>
      <c r="K31" s="34">
        <v>69889</v>
      </c>
      <c r="L31" s="34"/>
      <c r="M31" s="34">
        <v>127910</v>
      </c>
      <c r="N31" s="34"/>
      <c r="O31" s="34">
        <v>131102</v>
      </c>
      <c r="P31" s="34"/>
      <c r="Q31" s="34">
        <v>169722</v>
      </c>
      <c r="R31" s="34"/>
      <c r="S31" s="34">
        <v>203548</v>
      </c>
      <c r="T31" s="34"/>
      <c r="U31" s="34">
        <v>160455</v>
      </c>
      <c r="V31" s="34"/>
      <c r="W31" s="34">
        <v>134172</v>
      </c>
      <c r="X31" s="34"/>
      <c r="Y31" s="34">
        <v>126393</v>
      </c>
      <c r="Z31" s="34"/>
      <c r="AA31" s="34">
        <v>174286</v>
      </c>
      <c r="AB31" s="34"/>
      <c r="AC31" s="34">
        <v>146017</v>
      </c>
      <c r="AD31" s="202"/>
      <c r="AE31" s="34">
        <v>144891</v>
      </c>
      <c r="AF31" s="34"/>
      <c r="AG31" s="34">
        <v>11247</v>
      </c>
      <c r="AH31" s="31"/>
      <c r="AI31" s="34" t="s">
        <v>263</v>
      </c>
      <c r="AK31" s="34" t="s">
        <v>263</v>
      </c>
    </row>
    <row r="32" spans="1:37" ht="12" x14ac:dyDescent="0.25">
      <c r="A32" s="82" t="s">
        <v>494</v>
      </c>
      <c r="B32" s="82"/>
      <c r="C32" s="34" t="s">
        <v>263</v>
      </c>
      <c r="D32" s="34"/>
      <c r="E32" s="34" t="s">
        <v>263</v>
      </c>
      <c r="F32" s="34"/>
      <c r="G32" s="34" t="s">
        <v>263</v>
      </c>
      <c r="H32" s="34"/>
      <c r="I32" s="34" t="s">
        <v>263</v>
      </c>
      <c r="J32" s="34"/>
      <c r="K32" s="34" t="s">
        <v>263</v>
      </c>
      <c r="L32" s="34"/>
      <c r="M32" s="34" t="s">
        <v>263</v>
      </c>
      <c r="N32" s="34"/>
      <c r="O32" s="34" t="s">
        <v>263</v>
      </c>
      <c r="P32" s="34"/>
      <c r="Q32" s="34" t="s">
        <v>263</v>
      </c>
      <c r="R32" s="34"/>
      <c r="S32" s="34" t="s">
        <v>263</v>
      </c>
      <c r="T32" s="34"/>
      <c r="U32" s="34" t="s">
        <v>263</v>
      </c>
      <c r="V32" s="34"/>
      <c r="W32" s="34" t="s">
        <v>263</v>
      </c>
      <c r="X32" s="34"/>
      <c r="Y32" s="34">
        <v>23361</v>
      </c>
      <c r="Z32" s="34"/>
      <c r="AA32" s="34" t="s">
        <v>263</v>
      </c>
      <c r="AB32" s="34"/>
      <c r="AC32" s="34">
        <v>242</v>
      </c>
      <c r="AD32" s="202"/>
      <c r="AE32" s="34">
        <v>13696</v>
      </c>
      <c r="AF32" s="34"/>
      <c r="AG32" s="34">
        <v>3267</v>
      </c>
      <c r="AH32" s="31"/>
      <c r="AI32" s="34" t="s">
        <v>263</v>
      </c>
      <c r="AK32" s="34" t="s">
        <v>263</v>
      </c>
    </row>
    <row r="33" spans="1:37" ht="12" x14ac:dyDescent="0.25">
      <c r="A33" s="82" t="s">
        <v>363</v>
      </c>
      <c r="B33" s="82"/>
      <c r="C33" s="34">
        <v>533</v>
      </c>
      <c r="D33" s="34"/>
      <c r="E33" s="34">
        <v>1987</v>
      </c>
      <c r="F33" s="34"/>
      <c r="G33" s="34">
        <v>211</v>
      </c>
      <c r="H33" s="34"/>
      <c r="I33" s="34">
        <v>3136</v>
      </c>
      <c r="J33" s="34"/>
      <c r="K33" s="34">
        <v>632</v>
      </c>
      <c r="L33" s="34"/>
      <c r="M33" s="34">
        <v>399</v>
      </c>
      <c r="N33" s="34"/>
      <c r="O33" s="34">
        <v>300</v>
      </c>
      <c r="P33" s="34"/>
      <c r="Q33" s="34">
        <v>1374</v>
      </c>
      <c r="R33" s="34"/>
      <c r="S33" s="34">
        <v>160</v>
      </c>
      <c r="T33" s="34"/>
      <c r="U33" s="34">
        <v>364</v>
      </c>
      <c r="V33" s="34"/>
      <c r="W33" s="34">
        <v>952</v>
      </c>
      <c r="X33" s="34"/>
      <c r="Y33" s="34">
        <v>3051</v>
      </c>
      <c r="Z33" s="34"/>
      <c r="AA33" s="34">
        <v>1943</v>
      </c>
      <c r="AB33" s="34"/>
      <c r="AC33" s="34">
        <v>2525</v>
      </c>
      <c r="AD33" s="202"/>
      <c r="AE33" s="34">
        <v>4219</v>
      </c>
      <c r="AF33" s="34"/>
      <c r="AG33" s="34">
        <v>474</v>
      </c>
      <c r="AH33" s="31"/>
      <c r="AI33" s="34" t="s">
        <v>263</v>
      </c>
      <c r="AK33" s="34" t="s">
        <v>263</v>
      </c>
    </row>
    <row r="34" spans="1:37" ht="12" x14ac:dyDescent="0.25">
      <c r="A34" s="82" t="s">
        <v>70</v>
      </c>
      <c r="B34" s="82"/>
      <c r="C34" s="34">
        <v>1464476</v>
      </c>
      <c r="D34" s="34"/>
      <c r="E34" s="34">
        <v>1388671</v>
      </c>
      <c r="F34" s="34"/>
      <c r="G34" s="34">
        <v>1528080</v>
      </c>
      <c r="H34" s="34"/>
      <c r="I34" s="34">
        <v>1202873</v>
      </c>
      <c r="J34" s="34"/>
      <c r="K34" s="34">
        <v>1551007</v>
      </c>
      <c r="L34" s="34"/>
      <c r="M34" s="34">
        <v>1700815</v>
      </c>
      <c r="N34" s="34"/>
      <c r="O34" s="34">
        <v>1847270</v>
      </c>
      <c r="P34" s="34"/>
      <c r="Q34" s="34">
        <v>2075325</v>
      </c>
      <c r="R34" s="34"/>
      <c r="S34" s="34">
        <v>1794747</v>
      </c>
      <c r="T34" s="34"/>
      <c r="U34" s="34">
        <v>1363187</v>
      </c>
      <c r="V34" s="34"/>
      <c r="W34" s="34">
        <v>1314740</v>
      </c>
      <c r="X34" s="34"/>
      <c r="Y34" s="34">
        <v>1317030</v>
      </c>
      <c r="Z34" s="34"/>
      <c r="AA34" s="34">
        <v>1127771</v>
      </c>
      <c r="AB34" s="34"/>
      <c r="AC34" s="34">
        <v>676417</v>
      </c>
      <c r="AD34" s="202"/>
      <c r="AE34" s="34">
        <v>357999</v>
      </c>
      <c r="AF34" s="34"/>
      <c r="AG34" s="34" t="s">
        <v>263</v>
      </c>
      <c r="AH34" s="31"/>
      <c r="AI34" s="34" t="s">
        <v>263</v>
      </c>
      <c r="AK34" s="34" t="s">
        <v>263</v>
      </c>
    </row>
    <row r="35" spans="1:37" ht="12" x14ac:dyDescent="0.25">
      <c r="A35" s="82" t="s">
        <v>251</v>
      </c>
      <c r="B35" s="82"/>
      <c r="C35" s="34">
        <v>12926</v>
      </c>
      <c r="D35" s="34"/>
      <c r="E35" s="34">
        <v>18885</v>
      </c>
      <c r="F35" s="34"/>
      <c r="G35" s="34">
        <v>18765</v>
      </c>
      <c r="H35" s="34"/>
      <c r="I35" s="34">
        <v>21873</v>
      </c>
      <c r="J35" s="34"/>
      <c r="K35" s="34">
        <v>31429</v>
      </c>
      <c r="L35" s="34"/>
      <c r="M35" s="34">
        <v>64235</v>
      </c>
      <c r="N35" s="34"/>
      <c r="O35" s="34">
        <v>64257</v>
      </c>
      <c r="P35" s="34"/>
      <c r="Q35" s="34">
        <v>19058</v>
      </c>
      <c r="R35" s="34"/>
      <c r="S35" s="34">
        <v>16428</v>
      </c>
      <c r="T35" s="34"/>
      <c r="U35" s="15">
        <v>49188</v>
      </c>
      <c r="V35" s="34"/>
      <c r="W35" s="15">
        <v>36037</v>
      </c>
      <c r="X35" s="34"/>
      <c r="Y35" s="15">
        <v>9662</v>
      </c>
      <c r="Z35" s="34"/>
      <c r="AA35" s="15">
        <v>10192</v>
      </c>
      <c r="AB35" s="34"/>
      <c r="AC35" s="15">
        <v>10780</v>
      </c>
      <c r="AD35" s="202"/>
      <c r="AE35" s="15">
        <v>1141</v>
      </c>
      <c r="AF35" s="34"/>
      <c r="AG35" s="34" t="s">
        <v>263</v>
      </c>
      <c r="AH35" s="31"/>
      <c r="AI35" s="34" t="s">
        <v>263</v>
      </c>
      <c r="AK35" s="34" t="s">
        <v>263</v>
      </c>
    </row>
    <row r="36" spans="1:37" ht="12" x14ac:dyDescent="0.25">
      <c r="A36" s="82" t="s">
        <v>493</v>
      </c>
      <c r="B36" s="82"/>
      <c r="C36" s="34">
        <v>2416402</v>
      </c>
      <c r="D36" s="34"/>
      <c r="E36" s="34">
        <v>1911988</v>
      </c>
      <c r="F36" s="34"/>
      <c r="G36" s="34">
        <v>1895441</v>
      </c>
      <c r="H36" s="34"/>
      <c r="I36" s="15">
        <v>2185577</v>
      </c>
      <c r="J36" s="34"/>
      <c r="K36" s="15">
        <v>1051280</v>
      </c>
      <c r="L36" s="34"/>
      <c r="M36" s="34">
        <v>503311</v>
      </c>
      <c r="N36" s="34"/>
      <c r="O36" s="15">
        <v>588357</v>
      </c>
      <c r="P36" s="34"/>
      <c r="Q36" s="15">
        <v>401547</v>
      </c>
      <c r="R36" s="34"/>
      <c r="S36" s="15">
        <v>1176</v>
      </c>
      <c r="T36" s="34"/>
      <c r="U36" s="34" t="s">
        <v>263</v>
      </c>
      <c r="V36" s="34"/>
      <c r="W36" s="15" t="s">
        <v>263</v>
      </c>
      <c r="X36" s="34"/>
      <c r="Y36" s="34" t="s">
        <v>263</v>
      </c>
      <c r="Z36" s="34"/>
      <c r="AA36" s="34" t="s">
        <v>263</v>
      </c>
      <c r="AB36" s="34"/>
      <c r="AC36" s="34" t="s">
        <v>263</v>
      </c>
      <c r="AD36" s="202"/>
      <c r="AE36" s="15" t="s">
        <v>263</v>
      </c>
      <c r="AF36" s="34"/>
      <c r="AG36" s="34" t="s">
        <v>263</v>
      </c>
      <c r="AH36" s="31"/>
      <c r="AI36" s="34" t="s">
        <v>263</v>
      </c>
      <c r="AK36" s="34" t="s">
        <v>263</v>
      </c>
    </row>
    <row r="37" spans="1:37" ht="12" x14ac:dyDescent="0.25">
      <c r="A37" s="82" t="s">
        <v>95</v>
      </c>
      <c r="B37" s="82"/>
      <c r="C37" s="34">
        <v>397441</v>
      </c>
      <c r="D37" s="34"/>
      <c r="E37" s="34">
        <v>480400</v>
      </c>
      <c r="F37" s="34"/>
      <c r="G37" s="34">
        <v>296633</v>
      </c>
      <c r="H37" s="34"/>
      <c r="I37" s="34" t="s">
        <v>263</v>
      </c>
      <c r="J37" s="34"/>
      <c r="K37" s="34" t="s">
        <v>263</v>
      </c>
      <c r="L37" s="34"/>
      <c r="M37" s="34">
        <v>48</v>
      </c>
      <c r="N37" s="34"/>
      <c r="O37" s="34" t="s">
        <v>263</v>
      </c>
      <c r="P37" s="34"/>
      <c r="Q37" s="34" t="s">
        <v>263</v>
      </c>
      <c r="R37" s="34"/>
      <c r="S37" s="34" t="s">
        <v>263</v>
      </c>
      <c r="T37" s="34"/>
      <c r="U37" s="34">
        <v>60</v>
      </c>
      <c r="V37" s="34"/>
      <c r="W37" s="34" t="s">
        <v>263</v>
      </c>
      <c r="X37" s="34"/>
      <c r="Y37" s="34">
        <v>51206</v>
      </c>
      <c r="Z37" s="34"/>
      <c r="AA37" s="34">
        <v>1336</v>
      </c>
      <c r="AB37" s="34"/>
      <c r="AC37" s="34">
        <v>6788</v>
      </c>
      <c r="AD37" s="229"/>
      <c r="AE37" s="34" t="s">
        <v>263</v>
      </c>
      <c r="AF37" s="34"/>
      <c r="AG37" s="34" t="s">
        <v>263</v>
      </c>
      <c r="AH37" s="31"/>
      <c r="AI37" s="34" t="s">
        <v>263</v>
      </c>
      <c r="AK37" s="34" t="s">
        <v>263</v>
      </c>
    </row>
    <row r="38" spans="1:37" ht="12" x14ac:dyDescent="0.25">
      <c r="A38" s="32" t="s">
        <v>416</v>
      </c>
      <c r="B38" s="171"/>
      <c r="C38" s="230">
        <v>415757</v>
      </c>
      <c r="D38" s="231"/>
      <c r="E38" s="230">
        <v>542127</v>
      </c>
      <c r="F38" s="230"/>
      <c r="G38" s="230">
        <v>275386</v>
      </c>
      <c r="H38" s="230"/>
      <c r="I38" s="230">
        <v>265385</v>
      </c>
      <c r="J38" s="230"/>
      <c r="K38" s="230">
        <v>352077</v>
      </c>
      <c r="L38" s="230"/>
      <c r="M38" s="230">
        <v>855124</v>
      </c>
      <c r="N38" s="230"/>
      <c r="O38" s="230">
        <v>453572</v>
      </c>
      <c r="P38" s="230"/>
      <c r="Q38" s="69">
        <v>365816</v>
      </c>
      <c r="R38" s="230"/>
      <c r="S38" s="69">
        <v>595334</v>
      </c>
      <c r="T38" s="230"/>
      <c r="U38" s="230">
        <v>386007</v>
      </c>
      <c r="V38" s="230"/>
      <c r="W38" s="230">
        <v>203880</v>
      </c>
      <c r="X38" s="231"/>
      <c r="Y38" s="230">
        <v>162049</v>
      </c>
      <c r="Z38" s="69"/>
      <c r="AA38" s="230">
        <v>192305</v>
      </c>
      <c r="AB38" s="230"/>
      <c r="AC38" s="186">
        <v>74870</v>
      </c>
      <c r="AD38" s="232"/>
      <c r="AE38" s="159">
        <v>7491</v>
      </c>
      <c r="AF38" s="159"/>
      <c r="AG38" s="159">
        <v>6139</v>
      </c>
      <c r="AH38" s="32"/>
      <c r="AI38" s="100">
        <v>4858</v>
      </c>
      <c r="AJ38" s="32"/>
      <c r="AK38" s="100">
        <v>4554</v>
      </c>
    </row>
  </sheetData>
  <sortState xmlns:xlrd2="http://schemas.microsoft.com/office/spreadsheetml/2017/richdata2" ref="A9:AK37">
    <sortCondition descending="1" ref="AK9:AK37"/>
  </sortState>
  <pageMargins left="0.75" right="0.75" top="1" bottom="1" header="0.5" footer="0.5"/>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77"/>
  <sheetViews>
    <sheetView showGridLines="0" zoomScale="90" zoomScaleNormal="90" workbookViewId="0"/>
  </sheetViews>
  <sheetFormatPr defaultColWidth="9.109375" defaultRowHeight="13.8" x14ac:dyDescent="0.25"/>
  <cols>
    <col min="1" max="1" width="17.109375" style="133" customWidth="1"/>
    <col min="2" max="2" width="9.109375" style="133"/>
    <col min="3" max="3" width="8.88671875" style="133" bestFit="1" customWidth="1"/>
    <col min="4" max="4" width="1.109375" style="133" customWidth="1"/>
    <col min="5" max="5" width="8.88671875" style="133" bestFit="1" customWidth="1"/>
    <col min="6" max="6" width="1.88671875" style="133" customWidth="1"/>
    <col min="7" max="7" width="8.88671875" style="133" bestFit="1" customWidth="1"/>
    <col min="8" max="8" width="1.109375" style="133" customWidth="1"/>
    <col min="9" max="9" width="8.88671875" style="133" bestFit="1" customWidth="1"/>
    <col min="10" max="10" width="1" style="133" customWidth="1"/>
    <col min="11" max="11" width="8.88671875" style="133" bestFit="1" customWidth="1"/>
    <col min="12" max="12" width="1" style="133" customWidth="1"/>
    <col min="13" max="13" width="9.109375" style="133"/>
    <col min="14" max="14" width="1.109375" style="133" customWidth="1"/>
    <col min="15" max="15" width="8.88671875" style="133" bestFit="1" customWidth="1"/>
    <col min="16" max="16" width="1.44140625" style="133" customWidth="1"/>
    <col min="17" max="17" width="8.88671875" style="133" bestFit="1" customWidth="1"/>
    <col min="18" max="18" width="1.109375" style="133" customWidth="1"/>
    <col min="19" max="19" width="8.88671875" style="133" bestFit="1" customWidth="1"/>
    <col min="20" max="20" width="1.44140625" style="133" customWidth="1"/>
    <col min="21" max="21" width="8.88671875" style="133" bestFit="1" customWidth="1"/>
    <col min="22" max="22" width="1.109375" style="133" customWidth="1"/>
    <col min="23" max="23" width="8.88671875" style="133" bestFit="1" customWidth="1"/>
    <col min="24" max="24" width="1.44140625" style="133" customWidth="1"/>
    <col min="25" max="25" width="9.88671875" style="133" bestFit="1" customWidth="1"/>
    <col min="26" max="26" width="1" style="133" customWidth="1"/>
    <col min="27" max="27" width="9.88671875" style="133" bestFit="1" customWidth="1"/>
    <col min="28" max="28" width="1" style="133" customWidth="1"/>
    <col min="29" max="29" width="9.88671875" style="133" bestFit="1" customWidth="1"/>
    <col min="30" max="30" width="1" style="133" customWidth="1"/>
    <col min="31" max="31" width="8.88671875" style="133" bestFit="1" customWidth="1"/>
    <col min="32" max="32" width="1.109375" style="133" customWidth="1"/>
    <col min="33" max="33" width="0.88671875" style="133" customWidth="1"/>
    <col min="34" max="34" width="8.88671875" style="133" bestFit="1" customWidth="1"/>
    <col min="35" max="35" width="1.44140625" style="133" customWidth="1"/>
    <col min="36" max="36" width="8.88671875" style="133" bestFit="1" customWidth="1"/>
    <col min="37" max="37" width="1.5546875" style="133" customWidth="1"/>
    <col min="38" max="38" width="9.109375" style="133"/>
    <col min="39" max="39" width="11" style="133" bestFit="1" customWidth="1"/>
    <col min="40" max="16384" width="9.109375" style="133"/>
  </cols>
  <sheetData>
    <row r="1" spans="1:38" x14ac:dyDescent="0.25">
      <c r="A1" s="1" t="s">
        <v>480</v>
      </c>
      <c r="B1" s="1" t="s">
        <v>563</v>
      </c>
      <c r="C1" s="28"/>
      <c r="D1" s="1"/>
      <c r="E1" s="1"/>
      <c r="F1" s="1"/>
      <c r="G1" s="1"/>
      <c r="H1" s="1"/>
      <c r="I1" s="1"/>
      <c r="J1" s="1"/>
      <c r="K1" s="1"/>
      <c r="L1" s="1"/>
      <c r="M1" s="1"/>
      <c r="N1" s="1"/>
      <c r="O1" s="1"/>
      <c r="P1" s="1"/>
      <c r="Q1" s="1"/>
      <c r="R1" s="1"/>
      <c r="S1" s="1"/>
      <c r="T1" s="1"/>
      <c r="U1" s="1"/>
      <c r="V1" s="1"/>
      <c r="W1" s="1"/>
      <c r="X1" s="1"/>
      <c r="Y1" s="1"/>
      <c r="Z1" s="1"/>
      <c r="AA1" s="1"/>
      <c r="AB1" s="1"/>
      <c r="AC1" s="1"/>
      <c r="AD1" s="28"/>
      <c r="AE1" s="28"/>
      <c r="AF1" s="28"/>
    </row>
    <row r="2" spans="1:38" ht="14.4" x14ac:dyDescent="0.3">
      <c r="A2" s="28"/>
      <c r="B2" s="1" t="s">
        <v>717</v>
      </c>
      <c r="C2" s="28"/>
      <c r="D2" s="1"/>
      <c r="E2" s="1"/>
      <c r="F2" s="1"/>
      <c r="G2" s="1"/>
      <c r="H2" s="1"/>
      <c r="I2" s="1"/>
      <c r="J2" s="1"/>
      <c r="K2" s="1"/>
      <c r="L2" s="1"/>
      <c r="M2" s="1"/>
      <c r="N2" s="1"/>
      <c r="O2" s="1"/>
      <c r="P2" s="1"/>
      <c r="Q2" s="1"/>
      <c r="R2" s="1"/>
      <c r="S2" s="1"/>
      <c r="T2" s="1"/>
      <c r="U2" s="1"/>
      <c r="V2" s="1"/>
      <c r="W2" s="1"/>
      <c r="X2" s="1"/>
      <c r="Y2" s="3"/>
      <c r="Z2" s="3"/>
      <c r="AA2" s="3"/>
      <c r="AB2" s="3"/>
      <c r="AC2" s="3"/>
      <c r="AD2" s="28"/>
      <c r="AE2" s="28"/>
      <c r="AF2" s="28"/>
    </row>
    <row r="3" spans="1:38" x14ac:dyDescent="0.25">
      <c r="A3" s="28"/>
      <c r="B3" s="41" t="s">
        <v>417</v>
      </c>
      <c r="C3" s="28"/>
      <c r="D3" s="3"/>
      <c r="E3" s="3"/>
      <c r="F3" s="3"/>
      <c r="G3" s="3"/>
      <c r="H3" s="3"/>
      <c r="I3" s="3"/>
      <c r="J3" s="3"/>
      <c r="K3" s="3"/>
      <c r="L3" s="3"/>
      <c r="M3" s="3"/>
      <c r="N3" s="3"/>
      <c r="O3" s="3"/>
      <c r="P3" s="3"/>
      <c r="Q3" s="3"/>
      <c r="R3" s="3"/>
      <c r="S3" s="3"/>
      <c r="T3" s="3"/>
      <c r="U3" s="3"/>
      <c r="V3" s="3"/>
      <c r="W3" s="3"/>
      <c r="X3" s="3"/>
      <c r="Y3" s="3"/>
      <c r="Z3" s="3"/>
      <c r="AA3" s="3"/>
      <c r="AB3" s="3"/>
      <c r="AC3" s="3"/>
      <c r="AD3" s="28"/>
      <c r="AE3" s="28"/>
      <c r="AF3" s="28"/>
    </row>
    <row r="4" spans="1:38" ht="14.4" x14ac:dyDescent="0.3">
      <c r="A4" s="28"/>
      <c r="B4" s="41" t="s">
        <v>718</v>
      </c>
      <c r="C4" s="28"/>
      <c r="D4" s="3"/>
      <c r="E4" s="3"/>
      <c r="F4" s="3"/>
      <c r="G4" s="3"/>
      <c r="H4" s="3"/>
      <c r="I4" s="3"/>
      <c r="J4" s="3"/>
      <c r="K4" s="3"/>
      <c r="L4" s="3"/>
      <c r="M4" s="3"/>
      <c r="N4" s="3"/>
      <c r="O4" s="3"/>
      <c r="P4" s="3"/>
      <c r="Q4" s="3"/>
      <c r="R4" s="3"/>
      <c r="S4" s="3"/>
      <c r="T4" s="3"/>
      <c r="U4" s="3"/>
      <c r="V4" s="3"/>
      <c r="W4" s="3"/>
      <c r="X4" s="3"/>
      <c r="Y4" s="3"/>
      <c r="Z4" s="3"/>
      <c r="AA4" s="3"/>
      <c r="AB4" s="3"/>
      <c r="AC4" s="3"/>
      <c r="AD4" s="28"/>
      <c r="AE4" s="28"/>
      <c r="AF4" s="28"/>
    </row>
    <row r="5" spans="1:38"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2"/>
      <c r="AE5" s="32"/>
      <c r="AF5" s="32"/>
      <c r="AG5" s="139"/>
      <c r="AH5" s="139"/>
      <c r="AI5" s="139"/>
      <c r="AJ5" s="139"/>
      <c r="AK5" s="140"/>
      <c r="AL5" s="140"/>
    </row>
    <row r="6" spans="1:38" x14ac:dyDescent="0.25">
      <c r="A6" s="24" t="s">
        <v>67</v>
      </c>
      <c r="B6" s="24"/>
      <c r="C6" s="24">
        <v>2005</v>
      </c>
      <c r="D6" s="24"/>
      <c r="E6" s="24">
        <v>2006</v>
      </c>
      <c r="F6" s="24"/>
      <c r="G6" s="24">
        <v>2007</v>
      </c>
      <c r="H6" s="24"/>
      <c r="I6" s="24">
        <v>2008</v>
      </c>
      <c r="J6" s="24"/>
      <c r="K6" s="24">
        <v>2009</v>
      </c>
      <c r="L6" s="24"/>
      <c r="M6" s="24">
        <v>2010</v>
      </c>
      <c r="N6" s="24"/>
      <c r="O6" s="24">
        <v>2011</v>
      </c>
      <c r="P6" s="24"/>
      <c r="Q6" s="24">
        <v>2012</v>
      </c>
      <c r="R6" s="24"/>
      <c r="S6" s="24">
        <v>2013</v>
      </c>
      <c r="T6" s="24"/>
      <c r="U6" s="24">
        <v>2014</v>
      </c>
      <c r="V6" s="24"/>
      <c r="W6" s="24">
        <v>2015</v>
      </c>
      <c r="X6" s="24"/>
      <c r="Y6" s="25">
        <v>2016</v>
      </c>
      <c r="Z6" s="25"/>
      <c r="AA6" s="25">
        <v>2017</v>
      </c>
      <c r="AB6" s="25"/>
      <c r="AC6" s="96">
        <v>2018</v>
      </c>
      <c r="AD6"/>
      <c r="AE6" s="29">
        <v>2019</v>
      </c>
      <c r="AF6" s="29"/>
      <c r="AG6" s="134"/>
      <c r="AH6" s="134">
        <v>2020</v>
      </c>
      <c r="AI6" s="134"/>
      <c r="AJ6" s="209">
        <v>2021</v>
      </c>
      <c r="AL6" s="134">
        <v>2022</v>
      </c>
    </row>
    <row r="7" spans="1:38" x14ac:dyDescent="0.25">
      <c r="A7" s="114" t="s">
        <v>68</v>
      </c>
      <c r="B7" s="114"/>
      <c r="C7" s="9"/>
      <c r="D7" s="9"/>
      <c r="E7" s="9"/>
      <c r="F7" s="9"/>
      <c r="G7" s="9"/>
      <c r="H7" s="9"/>
      <c r="I7" s="9"/>
      <c r="J7" s="9"/>
      <c r="K7" s="9"/>
      <c r="L7" s="9"/>
      <c r="M7" s="9"/>
      <c r="N7" s="9"/>
      <c r="O7" s="9"/>
      <c r="P7" s="9"/>
      <c r="Q7" s="9"/>
      <c r="R7" s="9"/>
      <c r="S7" s="9"/>
      <c r="T7" s="9"/>
      <c r="U7" s="9"/>
      <c r="V7" s="9"/>
      <c r="W7" s="9"/>
      <c r="X7" s="9"/>
      <c r="Y7" s="9"/>
      <c r="Z7" s="9"/>
      <c r="AA7" s="9"/>
      <c r="AB7" s="9"/>
      <c r="AC7" s="32"/>
      <c r="AD7" s="84"/>
      <c r="AE7" s="32"/>
      <c r="AF7" s="32"/>
      <c r="AG7" s="139"/>
      <c r="AH7" s="139"/>
      <c r="AI7" s="139"/>
      <c r="AJ7" s="139"/>
      <c r="AK7" s="140"/>
      <c r="AL7" s="139"/>
    </row>
    <row r="8" spans="1:38"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9"/>
      <c r="AD8"/>
      <c r="AE8" s="29"/>
      <c r="AF8" s="29"/>
      <c r="AG8" s="134"/>
      <c r="AH8" s="134"/>
      <c r="AI8" s="134"/>
      <c r="AJ8" s="134"/>
      <c r="AL8" s="134"/>
    </row>
    <row r="9" spans="1:38" x14ac:dyDescent="0.25">
      <c r="A9" s="134" t="s">
        <v>71</v>
      </c>
      <c r="B9" s="82"/>
      <c r="C9" s="137">
        <v>4297901</v>
      </c>
      <c r="D9" s="137"/>
      <c r="E9" s="137">
        <v>4416586</v>
      </c>
      <c r="F9" s="137"/>
      <c r="G9" s="137">
        <v>4683290</v>
      </c>
      <c r="H9" s="137">
        <v>0</v>
      </c>
      <c r="I9" s="137">
        <v>5574093</v>
      </c>
      <c r="J9" s="137"/>
      <c r="K9" s="137">
        <v>5719185</v>
      </c>
      <c r="L9" s="137"/>
      <c r="M9" s="137">
        <v>6280832</v>
      </c>
      <c r="N9" s="137"/>
      <c r="O9" s="137">
        <v>8071937</v>
      </c>
      <c r="P9" s="137"/>
      <c r="Q9" s="137">
        <v>8831579</v>
      </c>
      <c r="R9" s="137"/>
      <c r="S9" s="137">
        <v>9452559</v>
      </c>
      <c r="T9" s="137"/>
      <c r="U9" s="137">
        <v>9319765</v>
      </c>
      <c r="V9" s="137"/>
      <c r="W9" s="137">
        <v>9604748</v>
      </c>
      <c r="X9" s="137"/>
      <c r="Y9" s="137">
        <v>10248095</v>
      </c>
      <c r="Z9" s="137"/>
      <c r="AA9" s="137">
        <v>10247430</v>
      </c>
      <c r="AB9" s="137"/>
      <c r="AC9" s="137">
        <v>10483193</v>
      </c>
      <c r="AD9" s="137"/>
      <c r="AE9" s="137">
        <v>9602088</v>
      </c>
      <c r="AF9" s="29"/>
      <c r="AG9" s="134"/>
      <c r="AH9" s="137">
        <v>1740702</v>
      </c>
      <c r="AI9" s="134"/>
      <c r="AJ9" s="137">
        <v>1957435</v>
      </c>
      <c r="AL9" s="137">
        <v>5252390</v>
      </c>
    </row>
    <row r="10" spans="1:38" x14ac:dyDescent="0.25">
      <c r="A10" s="134" t="s">
        <v>74</v>
      </c>
      <c r="B10" s="82"/>
      <c r="C10" s="137">
        <v>1406200</v>
      </c>
      <c r="D10" s="137"/>
      <c r="E10" s="137">
        <v>1604707</v>
      </c>
      <c r="F10" s="137"/>
      <c r="G10" s="137">
        <v>1966996</v>
      </c>
      <c r="H10" s="137"/>
      <c r="I10" s="137">
        <v>2223386</v>
      </c>
      <c r="J10" s="137"/>
      <c r="K10" s="137">
        <v>2336731</v>
      </c>
      <c r="L10" s="137"/>
      <c r="M10" s="137">
        <v>2209903</v>
      </c>
      <c r="N10" s="137"/>
      <c r="O10" s="137">
        <v>2504993</v>
      </c>
      <c r="P10" s="137"/>
      <c r="Q10" s="137">
        <v>2649835</v>
      </c>
      <c r="R10" s="137"/>
      <c r="S10" s="137">
        <v>3150707</v>
      </c>
      <c r="T10" s="137"/>
      <c r="U10" s="137">
        <v>3743956</v>
      </c>
      <c r="V10" s="137"/>
      <c r="W10" s="137">
        <v>4422427</v>
      </c>
      <c r="X10" s="137"/>
      <c r="Y10" s="137">
        <v>4835931</v>
      </c>
      <c r="Z10" s="137"/>
      <c r="AA10" s="137">
        <v>5740801</v>
      </c>
      <c r="AB10" s="137"/>
      <c r="AC10" s="137">
        <v>4606134</v>
      </c>
      <c r="AD10" s="137"/>
      <c r="AE10" s="137">
        <v>4740750</v>
      </c>
      <c r="AF10" s="29"/>
      <c r="AG10" s="134"/>
      <c r="AH10" s="137">
        <v>1191682</v>
      </c>
      <c r="AI10" s="134"/>
      <c r="AJ10" s="137">
        <v>1322994</v>
      </c>
      <c r="AL10" s="137">
        <v>3314754</v>
      </c>
    </row>
    <row r="11" spans="1:38" x14ac:dyDescent="0.25">
      <c r="A11" s="134" t="s">
        <v>497</v>
      </c>
      <c r="B11" s="82"/>
      <c r="C11" s="15" t="s">
        <v>263</v>
      </c>
      <c r="D11" s="137"/>
      <c r="E11" s="15" t="s">
        <v>263</v>
      </c>
      <c r="F11" s="137"/>
      <c r="G11" s="15" t="s">
        <v>263</v>
      </c>
      <c r="H11" s="137"/>
      <c r="I11" s="15" t="s">
        <v>263</v>
      </c>
      <c r="J11" s="137"/>
      <c r="K11" s="15" t="s">
        <v>263</v>
      </c>
      <c r="L11" s="137"/>
      <c r="M11" s="15" t="s">
        <v>263</v>
      </c>
      <c r="N11" s="137"/>
      <c r="O11" s="15" t="s">
        <v>263</v>
      </c>
      <c r="P11" s="137"/>
      <c r="Q11" s="15" t="s">
        <v>263</v>
      </c>
      <c r="R11" s="137"/>
      <c r="S11" s="15" t="s">
        <v>263</v>
      </c>
      <c r="T11" s="137"/>
      <c r="U11" s="15" t="s">
        <v>263</v>
      </c>
      <c r="V11" s="137"/>
      <c r="W11" s="15" t="s">
        <v>263</v>
      </c>
      <c r="X11" s="137"/>
      <c r="Y11" s="15" t="s">
        <v>263</v>
      </c>
      <c r="Z11" s="137"/>
      <c r="AA11" s="137">
        <v>819783</v>
      </c>
      <c r="AB11" s="137"/>
      <c r="AC11" s="137">
        <v>2354186</v>
      </c>
      <c r="AD11" s="137"/>
      <c r="AE11" s="137">
        <v>3191526</v>
      </c>
      <c r="AF11" s="29"/>
      <c r="AG11" s="134"/>
      <c r="AH11" s="137">
        <v>1224077</v>
      </c>
      <c r="AI11" s="134"/>
      <c r="AJ11" s="137">
        <v>1814192</v>
      </c>
      <c r="AL11" s="137">
        <v>3176945</v>
      </c>
    </row>
    <row r="12" spans="1:38" x14ac:dyDescent="0.25">
      <c r="A12" s="134" t="s">
        <v>77</v>
      </c>
      <c r="B12" s="82"/>
      <c r="C12" s="137">
        <v>1170496</v>
      </c>
      <c r="D12" s="137"/>
      <c r="E12" s="137">
        <v>1205238</v>
      </c>
      <c r="F12" s="137"/>
      <c r="G12" s="137">
        <v>1379073</v>
      </c>
      <c r="H12" s="137"/>
      <c r="I12" s="137">
        <v>1483054</v>
      </c>
      <c r="J12" s="137"/>
      <c r="K12" s="137">
        <v>1367638</v>
      </c>
      <c r="L12" s="137"/>
      <c r="M12" s="137">
        <v>1698366</v>
      </c>
      <c r="N12" s="137"/>
      <c r="O12" s="137">
        <v>1809131</v>
      </c>
      <c r="P12" s="137"/>
      <c r="Q12" s="137">
        <v>1970193</v>
      </c>
      <c r="R12" s="137"/>
      <c r="S12" s="137">
        <v>2097382</v>
      </c>
      <c r="T12" s="137"/>
      <c r="U12" s="137">
        <v>2112938</v>
      </c>
      <c r="V12" s="137"/>
      <c r="W12" s="137">
        <v>2463950</v>
      </c>
      <c r="X12" s="137"/>
      <c r="Y12" s="137">
        <v>2547601</v>
      </c>
      <c r="Z12" s="137"/>
      <c r="AA12" s="137">
        <v>2687092</v>
      </c>
      <c r="AB12" s="137"/>
      <c r="AC12" s="137">
        <v>2715756</v>
      </c>
      <c r="AD12" s="137"/>
      <c r="AE12" s="137">
        <v>2555543</v>
      </c>
      <c r="AF12" s="29"/>
      <c r="AG12" s="134"/>
      <c r="AH12" s="137">
        <v>494700</v>
      </c>
      <c r="AI12" s="134"/>
      <c r="AJ12" s="137">
        <v>724515</v>
      </c>
      <c r="AL12" s="137">
        <v>2207734</v>
      </c>
    </row>
    <row r="13" spans="1:38" x14ac:dyDescent="0.25">
      <c r="A13" s="134" t="s">
        <v>492</v>
      </c>
      <c r="B13" s="82"/>
      <c r="C13" s="15" t="s">
        <v>263</v>
      </c>
      <c r="D13" s="137"/>
      <c r="E13" s="15" t="s">
        <v>263</v>
      </c>
      <c r="F13" s="137"/>
      <c r="G13" s="15" t="s">
        <v>263</v>
      </c>
      <c r="H13" s="137"/>
      <c r="I13" s="15" t="s">
        <v>263</v>
      </c>
      <c r="J13" s="137"/>
      <c r="K13" s="15" t="s">
        <v>263</v>
      </c>
      <c r="L13" s="137"/>
      <c r="M13" s="15" t="s">
        <v>263</v>
      </c>
      <c r="N13" s="137"/>
      <c r="O13" s="15" t="s">
        <v>263</v>
      </c>
      <c r="P13" s="15"/>
      <c r="Q13" s="15" t="s">
        <v>263</v>
      </c>
      <c r="R13" s="15"/>
      <c r="S13" s="15" t="s">
        <v>263</v>
      </c>
      <c r="T13" s="15"/>
      <c r="U13" s="15" t="s">
        <v>263</v>
      </c>
      <c r="V13" s="15"/>
      <c r="W13" s="15" t="s">
        <v>263</v>
      </c>
      <c r="X13" s="137"/>
      <c r="Y13" s="15" t="s">
        <v>263</v>
      </c>
      <c r="Z13" s="137"/>
      <c r="AA13" s="137">
        <v>42468</v>
      </c>
      <c r="AB13" s="137"/>
      <c r="AC13" s="137">
        <v>196467</v>
      </c>
      <c r="AD13" s="137"/>
      <c r="AE13" s="137">
        <v>158721</v>
      </c>
      <c r="AF13" s="29"/>
      <c r="AG13" s="134"/>
      <c r="AH13" s="15" t="s">
        <v>263</v>
      </c>
      <c r="AI13" s="134"/>
      <c r="AJ13" s="137">
        <v>76773</v>
      </c>
      <c r="AL13" s="137">
        <v>1287939</v>
      </c>
    </row>
    <row r="14" spans="1:38" x14ac:dyDescent="0.25">
      <c r="A14" s="134" t="s">
        <v>508</v>
      </c>
      <c r="B14" s="82"/>
      <c r="C14" s="15" t="s">
        <v>263</v>
      </c>
      <c r="D14" s="137"/>
      <c r="E14" s="137">
        <v>9418</v>
      </c>
      <c r="F14" s="137"/>
      <c r="G14" s="137">
        <v>68069</v>
      </c>
      <c r="H14" s="137"/>
      <c r="I14" s="137">
        <v>92446</v>
      </c>
      <c r="J14" s="137"/>
      <c r="K14" s="137">
        <v>232742</v>
      </c>
      <c r="L14" s="137"/>
      <c r="M14" s="137">
        <v>241725</v>
      </c>
      <c r="N14" s="137"/>
      <c r="O14" s="137">
        <v>340697</v>
      </c>
      <c r="P14" s="137"/>
      <c r="Q14" s="137">
        <v>363059</v>
      </c>
      <c r="R14" s="137"/>
      <c r="S14" s="137">
        <v>338409</v>
      </c>
      <c r="T14" s="137"/>
      <c r="U14" s="137">
        <v>384979</v>
      </c>
      <c r="V14" s="137"/>
      <c r="W14" s="137">
        <v>254454</v>
      </c>
      <c r="X14" s="137"/>
      <c r="Y14" s="137">
        <v>545248</v>
      </c>
      <c r="Z14" s="137"/>
      <c r="AA14" s="137">
        <v>1049143</v>
      </c>
      <c r="AB14" s="137"/>
      <c r="AC14" s="137">
        <v>1074737</v>
      </c>
      <c r="AD14" s="137"/>
      <c r="AE14" s="137">
        <v>1177708</v>
      </c>
      <c r="AF14" s="29"/>
      <c r="AG14" s="134"/>
      <c r="AH14" s="137">
        <v>228891</v>
      </c>
      <c r="AI14" s="134"/>
      <c r="AJ14" s="137">
        <v>297426</v>
      </c>
      <c r="AL14" s="137">
        <v>844263</v>
      </c>
    </row>
    <row r="15" spans="1:38" x14ac:dyDescent="0.25">
      <c r="A15" s="134" t="s">
        <v>499</v>
      </c>
      <c r="B15" s="82"/>
      <c r="C15" s="15" t="s">
        <v>263</v>
      </c>
      <c r="D15" s="137"/>
      <c r="E15" s="15" t="s">
        <v>263</v>
      </c>
      <c r="F15" s="137"/>
      <c r="G15" s="15" t="s">
        <v>263</v>
      </c>
      <c r="H15" s="137"/>
      <c r="I15" s="15" t="s">
        <v>263</v>
      </c>
      <c r="J15" s="137"/>
      <c r="K15" s="15" t="s">
        <v>263</v>
      </c>
      <c r="L15" s="137"/>
      <c r="M15" s="15" t="s">
        <v>263</v>
      </c>
      <c r="N15" s="137"/>
      <c r="O15" s="15" t="s">
        <v>263</v>
      </c>
      <c r="P15" s="137"/>
      <c r="Q15" s="15" t="s">
        <v>263</v>
      </c>
      <c r="R15" s="137"/>
      <c r="S15" s="15" t="s">
        <v>263</v>
      </c>
      <c r="T15" s="137"/>
      <c r="U15" s="15" t="s">
        <v>263</v>
      </c>
      <c r="V15" s="137"/>
      <c r="W15" s="15" t="s">
        <v>263</v>
      </c>
      <c r="X15" s="137"/>
      <c r="Y15" s="15" t="s">
        <v>263</v>
      </c>
      <c r="Z15" s="137"/>
      <c r="AA15" s="137">
        <v>96399</v>
      </c>
      <c r="AB15" s="137"/>
      <c r="AC15" s="137">
        <v>231296</v>
      </c>
      <c r="AD15" s="137"/>
      <c r="AE15" s="137">
        <v>391991</v>
      </c>
      <c r="AF15" s="29"/>
      <c r="AG15" s="134"/>
      <c r="AH15" s="137">
        <v>211504</v>
      </c>
      <c r="AI15" s="134"/>
      <c r="AJ15" s="137">
        <v>471421</v>
      </c>
      <c r="AL15" s="137">
        <v>839391</v>
      </c>
    </row>
    <row r="16" spans="1:38" x14ac:dyDescent="0.25">
      <c r="A16" s="134" t="s">
        <v>78</v>
      </c>
      <c r="B16" s="82"/>
      <c r="C16" s="137">
        <v>734393</v>
      </c>
      <c r="D16" s="137"/>
      <c r="E16" s="137">
        <v>858615</v>
      </c>
      <c r="F16" s="137"/>
      <c r="G16" s="137">
        <v>885998</v>
      </c>
      <c r="H16" s="137"/>
      <c r="I16" s="137">
        <v>955254</v>
      </c>
      <c r="J16" s="137"/>
      <c r="K16" s="137">
        <v>945315</v>
      </c>
      <c r="L16" s="137"/>
      <c r="M16" s="137">
        <v>976424</v>
      </c>
      <c r="N16" s="137"/>
      <c r="O16" s="137">
        <v>1233666</v>
      </c>
      <c r="P16" s="137"/>
      <c r="Q16" s="137">
        <v>1169256</v>
      </c>
      <c r="R16" s="137"/>
      <c r="S16" s="137">
        <v>1086485</v>
      </c>
      <c r="T16" s="137"/>
      <c r="U16" s="137">
        <v>1040879</v>
      </c>
      <c r="V16" s="137"/>
      <c r="W16" s="137">
        <v>1120490</v>
      </c>
      <c r="X16" s="137"/>
      <c r="Y16" s="137">
        <v>1277309</v>
      </c>
      <c r="Z16" s="137"/>
      <c r="AA16" s="137">
        <v>1270531</v>
      </c>
      <c r="AB16" s="137"/>
      <c r="AC16" s="137">
        <v>1480898</v>
      </c>
      <c r="AD16" s="137"/>
      <c r="AE16" s="137">
        <v>1584911</v>
      </c>
      <c r="AF16" s="29"/>
      <c r="AG16" s="134"/>
      <c r="AH16" s="137">
        <v>516322</v>
      </c>
      <c r="AI16" s="134"/>
      <c r="AJ16" s="137">
        <v>579183</v>
      </c>
      <c r="AL16" s="137">
        <v>767011</v>
      </c>
    </row>
    <row r="17" spans="1:38" x14ac:dyDescent="0.25">
      <c r="A17" s="134" t="s">
        <v>502</v>
      </c>
      <c r="B17" s="82"/>
      <c r="C17" s="15" t="s">
        <v>263</v>
      </c>
      <c r="D17" s="137"/>
      <c r="E17" s="15" t="s">
        <v>263</v>
      </c>
      <c r="F17" s="137"/>
      <c r="G17" s="15" t="s">
        <v>263</v>
      </c>
      <c r="H17" s="137"/>
      <c r="I17" s="15" t="s">
        <v>263</v>
      </c>
      <c r="J17" s="137"/>
      <c r="K17" s="15" t="s">
        <v>263</v>
      </c>
      <c r="L17" s="137"/>
      <c r="M17" s="15" t="s">
        <v>263</v>
      </c>
      <c r="N17" s="137"/>
      <c r="O17" s="15" t="s">
        <v>263</v>
      </c>
      <c r="P17" s="15"/>
      <c r="Q17" s="15" t="s">
        <v>263</v>
      </c>
      <c r="R17" s="15"/>
      <c r="S17" s="15" t="s">
        <v>263</v>
      </c>
      <c r="T17" s="15"/>
      <c r="U17" s="15" t="s">
        <v>263</v>
      </c>
      <c r="V17" s="15"/>
      <c r="W17" s="15" t="s">
        <v>263</v>
      </c>
      <c r="X17" s="137"/>
      <c r="Y17" s="137">
        <v>448</v>
      </c>
      <c r="Z17" s="137"/>
      <c r="AA17" s="137">
        <v>7126</v>
      </c>
      <c r="AB17" s="137"/>
      <c r="AC17" s="137">
        <v>71405</v>
      </c>
      <c r="AD17" s="137"/>
      <c r="AE17" s="137">
        <v>117372</v>
      </c>
      <c r="AF17" s="29"/>
      <c r="AG17" s="134"/>
      <c r="AH17" s="137">
        <v>76919</v>
      </c>
      <c r="AI17" s="134"/>
      <c r="AJ17" s="137">
        <v>117983</v>
      </c>
      <c r="AL17" s="137">
        <v>579372</v>
      </c>
    </row>
    <row r="18" spans="1:38" x14ac:dyDescent="0.25">
      <c r="A18" s="134" t="s">
        <v>83</v>
      </c>
      <c r="B18" s="82"/>
      <c r="C18" s="15" t="s">
        <v>263</v>
      </c>
      <c r="D18" s="137"/>
      <c r="E18" s="137">
        <v>977</v>
      </c>
      <c r="F18" s="137"/>
      <c r="G18" s="137">
        <v>45909</v>
      </c>
      <c r="H18" s="137"/>
      <c r="I18" s="137">
        <v>181576</v>
      </c>
      <c r="J18" s="137"/>
      <c r="K18" s="137">
        <v>235316</v>
      </c>
      <c r="L18" s="137"/>
      <c r="M18" s="137">
        <v>300352</v>
      </c>
      <c r="N18" s="137"/>
      <c r="O18" s="137">
        <v>491754</v>
      </c>
      <c r="P18" s="137"/>
      <c r="Q18" s="137">
        <v>772728</v>
      </c>
      <c r="R18" s="137"/>
      <c r="S18" s="137">
        <v>660190</v>
      </c>
      <c r="T18" s="137"/>
      <c r="U18" s="137">
        <v>840472</v>
      </c>
      <c r="V18" s="137"/>
      <c r="W18" s="137">
        <v>819083</v>
      </c>
      <c r="X18" s="137"/>
      <c r="Y18" s="137">
        <v>812838</v>
      </c>
      <c r="Z18" s="137"/>
      <c r="AA18" s="137">
        <v>815868</v>
      </c>
      <c r="AB18" s="137"/>
      <c r="AC18" s="137">
        <v>708606</v>
      </c>
      <c r="AD18" s="137"/>
      <c r="AE18" s="137">
        <v>772698</v>
      </c>
      <c r="AF18" s="29"/>
      <c r="AG18" s="134"/>
      <c r="AH18" s="137">
        <v>206810</v>
      </c>
      <c r="AI18" s="134"/>
      <c r="AJ18" s="137">
        <v>229021</v>
      </c>
      <c r="AL18" s="137">
        <v>413485</v>
      </c>
    </row>
    <row r="19" spans="1:38" x14ac:dyDescent="0.25">
      <c r="A19" s="134" t="s">
        <v>363</v>
      </c>
      <c r="B19" s="82"/>
      <c r="C19" s="137">
        <v>594705</v>
      </c>
      <c r="D19" s="137"/>
      <c r="E19" s="137">
        <v>560883</v>
      </c>
      <c r="F19" s="137"/>
      <c r="G19" s="137">
        <v>547642</v>
      </c>
      <c r="H19" s="137"/>
      <c r="I19" s="137">
        <v>582793</v>
      </c>
      <c r="J19" s="137"/>
      <c r="K19" s="137">
        <v>560250</v>
      </c>
      <c r="L19" s="137"/>
      <c r="M19" s="137">
        <v>617167</v>
      </c>
      <c r="N19" s="137"/>
      <c r="O19" s="137">
        <v>781857</v>
      </c>
      <c r="P19" s="137"/>
      <c r="Q19" s="137">
        <v>795945</v>
      </c>
      <c r="R19" s="137"/>
      <c r="S19" s="137">
        <v>847684</v>
      </c>
      <c r="T19" s="137"/>
      <c r="U19" s="137">
        <v>789369</v>
      </c>
      <c r="V19" s="137"/>
      <c r="W19" s="137">
        <v>794814</v>
      </c>
      <c r="X19" s="137"/>
      <c r="Y19" s="137">
        <v>1060204</v>
      </c>
      <c r="Z19" s="137"/>
      <c r="AA19" s="137">
        <v>1094446</v>
      </c>
      <c r="AB19" s="137"/>
      <c r="AC19" s="137">
        <v>1137780</v>
      </c>
      <c r="AD19" s="137"/>
      <c r="AE19" s="137">
        <v>974097</v>
      </c>
      <c r="AF19" s="29"/>
      <c r="AG19" s="134"/>
      <c r="AH19" s="137">
        <v>106514</v>
      </c>
      <c r="AI19" s="134"/>
      <c r="AJ19" s="137">
        <v>74804</v>
      </c>
      <c r="AL19" s="137">
        <v>397400</v>
      </c>
    </row>
    <row r="20" spans="1:38" x14ac:dyDescent="0.25">
      <c r="A20" s="134" t="s">
        <v>500</v>
      </c>
      <c r="B20" s="82"/>
      <c r="C20" s="15" t="s">
        <v>263</v>
      </c>
      <c r="D20" s="137"/>
      <c r="E20" s="15" t="s">
        <v>263</v>
      </c>
      <c r="F20" s="137"/>
      <c r="G20" s="15" t="s">
        <v>263</v>
      </c>
      <c r="H20" s="137"/>
      <c r="I20" s="15" t="s">
        <v>263</v>
      </c>
      <c r="J20" s="137"/>
      <c r="K20" s="15" t="s">
        <v>263</v>
      </c>
      <c r="L20" s="137"/>
      <c r="M20" s="15" t="s">
        <v>263</v>
      </c>
      <c r="N20" s="137"/>
      <c r="O20" s="15" t="s">
        <v>263</v>
      </c>
      <c r="P20" s="137"/>
      <c r="Q20" s="15" t="s">
        <v>263</v>
      </c>
      <c r="R20" s="137"/>
      <c r="S20" s="15" t="s">
        <v>263</v>
      </c>
      <c r="T20" s="137"/>
      <c r="U20" s="15" t="s">
        <v>263</v>
      </c>
      <c r="V20" s="137"/>
      <c r="W20" s="137">
        <v>808</v>
      </c>
      <c r="X20" s="137"/>
      <c r="Y20" s="15" t="s">
        <v>263</v>
      </c>
      <c r="Z20" s="137"/>
      <c r="AA20" s="137">
        <v>38309</v>
      </c>
      <c r="AB20" s="137"/>
      <c r="AC20" s="137">
        <v>90366</v>
      </c>
      <c r="AD20" s="137"/>
      <c r="AE20" s="137">
        <v>251076</v>
      </c>
      <c r="AF20" s="29"/>
      <c r="AG20" s="134"/>
      <c r="AH20" s="137">
        <v>61845</v>
      </c>
      <c r="AI20" s="134"/>
      <c r="AJ20" s="137">
        <v>87538</v>
      </c>
      <c r="AL20" s="137">
        <v>229745</v>
      </c>
    </row>
    <row r="21" spans="1:38" x14ac:dyDescent="0.25">
      <c r="A21" s="134" t="s">
        <v>498</v>
      </c>
      <c r="B21" s="82"/>
      <c r="C21" s="15" t="s">
        <v>263</v>
      </c>
      <c r="D21" s="137"/>
      <c r="E21" s="15" t="s">
        <v>263</v>
      </c>
      <c r="F21" s="137"/>
      <c r="G21" s="15" t="s">
        <v>263</v>
      </c>
      <c r="H21" s="137"/>
      <c r="I21" s="15" t="s">
        <v>263</v>
      </c>
      <c r="J21" s="137"/>
      <c r="K21" s="15" t="s">
        <v>263</v>
      </c>
      <c r="L21" s="137"/>
      <c r="M21" s="15" t="s">
        <v>263</v>
      </c>
      <c r="N21" s="137"/>
      <c r="O21" s="15" t="s">
        <v>263</v>
      </c>
      <c r="P21" s="137"/>
      <c r="Q21" s="15" t="s">
        <v>263</v>
      </c>
      <c r="R21" s="137"/>
      <c r="S21" s="137">
        <v>130131</v>
      </c>
      <c r="T21" s="137"/>
      <c r="U21" s="137">
        <v>379719</v>
      </c>
      <c r="V21" s="137"/>
      <c r="W21" s="137">
        <v>412837</v>
      </c>
      <c r="X21" s="137"/>
      <c r="Y21" s="137">
        <v>416759</v>
      </c>
      <c r="Z21" s="137"/>
      <c r="AA21" s="137">
        <v>444718</v>
      </c>
      <c r="AB21" s="137"/>
      <c r="AC21" s="137">
        <v>494025</v>
      </c>
      <c r="AD21" s="137"/>
      <c r="AE21" s="137">
        <v>483064</v>
      </c>
      <c r="AF21" s="29"/>
      <c r="AG21" s="134"/>
      <c r="AH21" s="137">
        <v>200067</v>
      </c>
      <c r="AI21" s="134"/>
      <c r="AJ21" s="137">
        <v>116065</v>
      </c>
      <c r="AL21" s="137">
        <v>209779</v>
      </c>
    </row>
    <row r="22" spans="1:38" x14ac:dyDescent="0.25">
      <c r="A22" s="134" t="s">
        <v>252</v>
      </c>
      <c r="B22" s="82"/>
      <c r="C22" s="15" t="s">
        <v>263</v>
      </c>
      <c r="D22" s="137"/>
      <c r="E22" s="15" t="s">
        <v>263</v>
      </c>
      <c r="F22" s="137"/>
      <c r="G22" s="15" t="s">
        <v>263</v>
      </c>
      <c r="H22" s="137"/>
      <c r="I22" s="15" t="s">
        <v>263</v>
      </c>
      <c r="J22" s="137"/>
      <c r="K22" s="15" t="s">
        <v>263</v>
      </c>
      <c r="L22" s="137"/>
      <c r="M22" s="15" t="s">
        <v>263</v>
      </c>
      <c r="N22" s="137"/>
      <c r="O22" s="15" t="s">
        <v>263</v>
      </c>
      <c r="P22" s="137"/>
      <c r="Q22" s="137">
        <v>169</v>
      </c>
      <c r="R22" s="137"/>
      <c r="S22" s="137">
        <v>115091</v>
      </c>
      <c r="T22" s="137"/>
      <c r="U22" s="137">
        <v>423313</v>
      </c>
      <c r="V22" s="137"/>
      <c r="W22" s="137">
        <v>615775</v>
      </c>
      <c r="X22" s="137"/>
      <c r="Y22" s="137">
        <v>739209</v>
      </c>
      <c r="Z22" s="137"/>
      <c r="AA22" s="137">
        <v>727507</v>
      </c>
      <c r="AB22" s="137"/>
      <c r="AC22" s="137">
        <v>507966</v>
      </c>
      <c r="AD22" s="137"/>
      <c r="AE22" s="137">
        <v>537219</v>
      </c>
      <c r="AF22" s="29"/>
      <c r="AG22" s="134"/>
      <c r="AH22" s="137">
        <v>160889</v>
      </c>
      <c r="AI22" s="134"/>
      <c r="AJ22" s="137">
        <v>135517</v>
      </c>
      <c r="AL22" s="137">
        <v>200937</v>
      </c>
    </row>
    <row r="23" spans="1:38" x14ac:dyDescent="0.25">
      <c r="A23" s="134" t="s">
        <v>530</v>
      </c>
      <c r="B23" s="102"/>
      <c r="C23" s="15" t="s">
        <v>263</v>
      </c>
      <c r="D23" s="137"/>
      <c r="E23" s="15" t="s">
        <v>263</v>
      </c>
      <c r="F23" s="137"/>
      <c r="G23" s="15" t="s">
        <v>263</v>
      </c>
      <c r="H23" s="137"/>
      <c r="I23" s="15" t="s">
        <v>263</v>
      </c>
      <c r="J23" s="137"/>
      <c r="K23" s="15" t="s">
        <v>263</v>
      </c>
      <c r="L23" s="137"/>
      <c r="M23" s="15" t="s">
        <v>263</v>
      </c>
      <c r="N23" s="137"/>
      <c r="O23" s="15" t="s">
        <v>263</v>
      </c>
      <c r="P23" s="137"/>
      <c r="Q23" s="15" t="s">
        <v>263</v>
      </c>
      <c r="R23" s="137"/>
      <c r="S23" s="15" t="s">
        <v>263</v>
      </c>
      <c r="T23" s="137"/>
      <c r="U23" s="15" t="s">
        <v>263</v>
      </c>
      <c r="V23" s="137"/>
      <c r="W23" s="15" t="s">
        <v>263</v>
      </c>
      <c r="X23" s="137"/>
      <c r="Y23" s="15" t="s">
        <v>263</v>
      </c>
      <c r="Z23" s="137"/>
      <c r="AA23" s="137">
        <v>12646</v>
      </c>
      <c r="AB23" s="137"/>
      <c r="AC23" s="137">
        <v>47511</v>
      </c>
      <c r="AD23" s="137"/>
      <c r="AE23" s="137">
        <v>98114</v>
      </c>
      <c r="AF23" s="29"/>
      <c r="AG23" s="134"/>
      <c r="AH23" s="137">
        <v>21801</v>
      </c>
      <c r="AI23" s="134"/>
      <c r="AJ23" s="137">
        <v>118807</v>
      </c>
      <c r="AL23" s="137">
        <v>132608</v>
      </c>
    </row>
    <row r="24" spans="1:38" x14ac:dyDescent="0.25">
      <c r="A24" s="134" t="s">
        <v>250</v>
      </c>
      <c r="B24" s="82"/>
      <c r="C24" s="15" t="s">
        <v>263</v>
      </c>
      <c r="D24" s="137"/>
      <c r="E24" s="15" t="s">
        <v>263</v>
      </c>
      <c r="F24" s="137"/>
      <c r="G24" s="15" t="s">
        <v>263</v>
      </c>
      <c r="H24" s="137"/>
      <c r="I24" s="15" t="s">
        <v>263</v>
      </c>
      <c r="J24" s="137"/>
      <c r="K24" s="15" t="s">
        <v>263</v>
      </c>
      <c r="L24" s="137"/>
      <c r="M24" s="15" t="s">
        <v>263</v>
      </c>
      <c r="N24" s="137"/>
      <c r="O24" s="15" t="s">
        <v>263</v>
      </c>
      <c r="P24" s="137"/>
      <c r="Q24" s="15" t="s">
        <v>263</v>
      </c>
      <c r="R24" s="137"/>
      <c r="S24" s="137">
        <v>13155</v>
      </c>
      <c r="T24" s="137"/>
      <c r="U24" s="137">
        <v>126783</v>
      </c>
      <c r="V24" s="137"/>
      <c r="W24" s="137">
        <v>212977</v>
      </c>
      <c r="X24" s="137"/>
      <c r="Y24" s="137">
        <v>408942</v>
      </c>
      <c r="Z24" s="137"/>
      <c r="AA24" s="137">
        <v>375795</v>
      </c>
      <c r="AB24" s="137"/>
      <c r="AC24" s="137">
        <v>406490</v>
      </c>
      <c r="AD24" s="137"/>
      <c r="AE24" s="137">
        <v>366392</v>
      </c>
      <c r="AF24" s="29"/>
      <c r="AG24" s="134"/>
      <c r="AH24" s="137">
        <v>62303</v>
      </c>
      <c r="AI24" s="134"/>
      <c r="AJ24" s="137">
        <v>19396</v>
      </c>
      <c r="AL24" s="137">
        <v>127105</v>
      </c>
    </row>
    <row r="25" spans="1:38" x14ac:dyDescent="0.25">
      <c r="A25" s="134" t="s">
        <v>501</v>
      </c>
      <c r="B25" s="82"/>
      <c r="C25" s="15" t="s">
        <v>263</v>
      </c>
      <c r="D25" s="137"/>
      <c r="E25" s="15" t="s">
        <v>263</v>
      </c>
      <c r="F25" s="137"/>
      <c r="G25" s="15" t="s">
        <v>263</v>
      </c>
      <c r="H25" s="137"/>
      <c r="I25" s="15" t="s">
        <v>263</v>
      </c>
      <c r="J25" s="137"/>
      <c r="K25" s="15" t="s">
        <v>263</v>
      </c>
      <c r="L25" s="137"/>
      <c r="M25" s="15" t="s">
        <v>263</v>
      </c>
      <c r="N25" s="137"/>
      <c r="O25" s="15" t="s">
        <v>263</v>
      </c>
      <c r="P25" s="15"/>
      <c r="Q25" s="15" t="s">
        <v>263</v>
      </c>
      <c r="R25" s="15"/>
      <c r="S25" s="15" t="s">
        <v>263</v>
      </c>
      <c r="T25" s="15"/>
      <c r="U25" s="15" t="s">
        <v>263</v>
      </c>
      <c r="V25" s="15"/>
      <c r="W25" s="15" t="s">
        <v>263</v>
      </c>
      <c r="X25" s="137"/>
      <c r="Y25" s="137">
        <v>1986</v>
      </c>
      <c r="Z25" s="137"/>
      <c r="AA25" s="137">
        <v>66926</v>
      </c>
      <c r="AB25" s="137"/>
      <c r="AC25" s="137">
        <v>352077</v>
      </c>
      <c r="AD25" s="137"/>
      <c r="AE25" s="137">
        <v>153979</v>
      </c>
      <c r="AF25" s="29"/>
      <c r="AG25" s="134"/>
      <c r="AH25" s="137">
        <v>53750</v>
      </c>
      <c r="AI25" s="134"/>
      <c r="AJ25" s="137">
        <v>26649</v>
      </c>
      <c r="AL25" s="137">
        <v>119560</v>
      </c>
    </row>
    <row r="26" spans="1:38" x14ac:dyDescent="0.25">
      <c r="A26" s="134" t="s">
        <v>360</v>
      </c>
      <c r="B26" s="82"/>
      <c r="C26" s="137">
        <v>338202</v>
      </c>
      <c r="D26" s="137"/>
      <c r="E26" s="137">
        <v>341494</v>
      </c>
      <c r="F26" s="137"/>
      <c r="G26" s="137">
        <v>282612</v>
      </c>
      <c r="H26" s="137"/>
      <c r="I26" s="137">
        <v>175928</v>
      </c>
      <c r="J26" s="137"/>
      <c r="K26" s="137">
        <v>220410</v>
      </c>
      <c r="L26" s="137"/>
      <c r="M26" s="137">
        <v>254859</v>
      </c>
      <c r="N26" s="137"/>
      <c r="O26" s="137">
        <v>179168</v>
      </c>
      <c r="P26" s="137"/>
      <c r="Q26" s="137">
        <v>259762</v>
      </c>
      <c r="R26" s="137"/>
      <c r="S26" s="137">
        <v>156548</v>
      </c>
      <c r="T26" s="137"/>
      <c r="U26" s="137">
        <v>140518</v>
      </c>
      <c r="V26" s="137"/>
      <c r="W26" s="137">
        <v>143736</v>
      </c>
      <c r="X26" s="137"/>
      <c r="Y26" s="137">
        <v>143729</v>
      </c>
      <c r="Z26" s="137"/>
      <c r="AA26" s="137">
        <v>134037</v>
      </c>
      <c r="AB26" s="137"/>
      <c r="AC26" s="137">
        <v>189433</v>
      </c>
      <c r="AD26" s="137"/>
      <c r="AE26" s="137">
        <v>274051</v>
      </c>
      <c r="AF26" s="29"/>
      <c r="AG26" s="134"/>
      <c r="AH26" s="137">
        <v>74000</v>
      </c>
      <c r="AI26" s="134"/>
      <c r="AJ26" s="137">
        <v>54911</v>
      </c>
      <c r="AL26" s="137">
        <v>108721</v>
      </c>
    </row>
    <row r="27" spans="1:38" x14ac:dyDescent="0.25">
      <c r="A27" s="134" t="s">
        <v>98</v>
      </c>
      <c r="B27" s="82"/>
      <c r="C27" s="137">
        <v>13823</v>
      </c>
      <c r="D27" s="137"/>
      <c r="E27" s="137">
        <v>7459</v>
      </c>
      <c r="F27" s="137"/>
      <c r="G27" s="137">
        <v>3101</v>
      </c>
      <c r="H27" s="137"/>
      <c r="I27" s="137">
        <v>14377</v>
      </c>
      <c r="J27" s="137"/>
      <c r="K27" s="137">
        <v>58433</v>
      </c>
      <c r="L27" s="137"/>
      <c r="M27" s="137">
        <v>31717</v>
      </c>
      <c r="N27" s="137"/>
      <c r="O27" s="137">
        <v>51596</v>
      </c>
      <c r="P27" s="137"/>
      <c r="Q27" s="137">
        <v>121299</v>
      </c>
      <c r="R27" s="137"/>
      <c r="S27" s="137">
        <v>68705</v>
      </c>
      <c r="T27" s="137"/>
      <c r="U27" s="137">
        <v>66877</v>
      </c>
      <c r="V27" s="137"/>
      <c r="W27" s="137">
        <v>121488</v>
      </c>
      <c r="X27" s="137"/>
      <c r="Y27" s="137">
        <v>92456</v>
      </c>
      <c r="Z27" s="137"/>
      <c r="AA27" s="137">
        <v>92904</v>
      </c>
      <c r="AB27" s="137"/>
      <c r="AC27" s="137">
        <v>97884</v>
      </c>
      <c r="AD27" s="137"/>
      <c r="AE27" s="137">
        <v>101764</v>
      </c>
      <c r="AF27" s="29"/>
      <c r="AG27" s="134"/>
      <c r="AH27" s="137">
        <v>61894</v>
      </c>
      <c r="AI27" s="134"/>
      <c r="AJ27" s="137">
        <v>65851</v>
      </c>
      <c r="AL27" s="137">
        <v>108598</v>
      </c>
    </row>
    <row r="28" spans="1:38" x14ac:dyDescent="0.25">
      <c r="A28" s="134" t="s">
        <v>76</v>
      </c>
      <c r="B28" s="82"/>
      <c r="C28" s="137">
        <v>260804</v>
      </c>
      <c r="D28" s="137"/>
      <c r="E28" s="137">
        <v>242623</v>
      </c>
      <c r="F28" s="137"/>
      <c r="G28" s="137">
        <v>706883</v>
      </c>
      <c r="H28" s="137"/>
      <c r="I28" s="137">
        <v>751681</v>
      </c>
      <c r="J28" s="137"/>
      <c r="K28" s="137">
        <v>340479</v>
      </c>
      <c r="L28" s="137"/>
      <c r="M28" s="137">
        <v>672853</v>
      </c>
      <c r="N28" s="137"/>
      <c r="O28" s="137">
        <v>935015</v>
      </c>
      <c r="P28" s="137"/>
      <c r="Q28" s="137">
        <v>1216463</v>
      </c>
      <c r="R28" s="137"/>
      <c r="S28" s="137">
        <v>1793174</v>
      </c>
      <c r="T28" s="137"/>
      <c r="U28" s="137">
        <v>1872444</v>
      </c>
      <c r="V28" s="137"/>
      <c r="W28" s="137">
        <v>1878085</v>
      </c>
      <c r="X28" s="137"/>
      <c r="Y28" s="137">
        <v>1774356</v>
      </c>
      <c r="Z28" s="137"/>
      <c r="AA28" s="137">
        <v>1943430</v>
      </c>
      <c r="AB28" s="137"/>
      <c r="AC28" s="137">
        <v>1591332</v>
      </c>
      <c r="AD28" s="137"/>
      <c r="AE28" s="137">
        <v>1087570</v>
      </c>
      <c r="AF28" s="29"/>
      <c r="AG28" s="134"/>
      <c r="AH28" s="137">
        <v>214988</v>
      </c>
      <c r="AI28" s="134"/>
      <c r="AJ28" s="137">
        <v>59521</v>
      </c>
      <c r="AL28" s="137">
        <v>99332</v>
      </c>
    </row>
    <row r="29" spans="1:38" x14ac:dyDescent="0.25">
      <c r="A29" s="134" t="s">
        <v>364</v>
      </c>
      <c r="B29" s="82"/>
      <c r="C29" s="15" t="s">
        <v>263</v>
      </c>
      <c r="D29" s="137"/>
      <c r="E29" s="15" t="s">
        <v>263</v>
      </c>
      <c r="F29" s="137"/>
      <c r="G29" s="15" t="s">
        <v>263</v>
      </c>
      <c r="H29" s="137"/>
      <c r="I29" s="15" t="s">
        <v>263</v>
      </c>
      <c r="J29" s="137"/>
      <c r="K29" s="15" t="s">
        <v>263</v>
      </c>
      <c r="L29" s="137"/>
      <c r="M29" s="15" t="s">
        <v>263</v>
      </c>
      <c r="N29" s="137"/>
      <c r="O29" s="15" t="s">
        <v>263</v>
      </c>
      <c r="P29" s="15"/>
      <c r="Q29" s="15" t="s">
        <v>263</v>
      </c>
      <c r="R29" s="15"/>
      <c r="S29" s="15" t="s">
        <v>263</v>
      </c>
      <c r="T29" s="15"/>
      <c r="U29" s="15" t="s">
        <v>263</v>
      </c>
      <c r="V29" s="15"/>
      <c r="W29" s="15" t="s">
        <v>263</v>
      </c>
      <c r="X29" s="137"/>
      <c r="Y29" s="137">
        <v>1012</v>
      </c>
      <c r="Z29" s="137"/>
      <c r="AA29" s="137">
        <v>24623</v>
      </c>
      <c r="AB29" s="137"/>
      <c r="AC29" s="137">
        <v>144529</v>
      </c>
      <c r="AD29" s="137"/>
      <c r="AE29" s="137">
        <v>184976</v>
      </c>
      <c r="AF29" s="29"/>
      <c r="AG29" s="134"/>
      <c r="AH29" s="137">
        <v>58763</v>
      </c>
      <c r="AI29" s="134"/>
      <c r="AJ29" s="137">
        <v>55957</v>
      </c>
      <c r="AL29" s="137">
        <v>94315</v>
      </c>
    </row>
    <row r="30" spans="1:38" x14ac:dyDescent="0.25">
      <c r="A30" s="134" t="s">
        <v>361</v>
      </c>
      <c r="B30" s="82"/>
      <c r="C30" s="137">
        <v>14052</v>
      </c>
      <c r="D30" s="137"/>
      <c r="E30" s="137">
        <v>37888</v>
      </c>
      <c r="F30" s="137"/>
      <c r="G30" s="137">
        <v>66176</v>
      </c>
      <c r="H30" s="137"/>
      <c r="I30" s="137">
        <v>42437</v>
      </c>
      <c r="J30" s="137"/>
      <c r="K30" s="137">
        <v>43676</v>
      </c>
      <c r="L30" s="137"/>
      <c r="M30" s="137">
        <v>63941</v>
      </c>
      <c r="N30" s="137"/>
      <c r="O30" s="137">
        <v>55364</v>
      </c>
      <c r="P30" s="137"/>
      <c r="Q30" s="137">
        <v>63391</v>
      </c>
      <c r="R30" s="137"/>
      <c r="S30" s="137">
        <v>133527</v>
      </c>
      <c r="T30" s="137"/>
      <c r="U30" s="137">
        <v>109907</v>
      </c>
      <c r="V30" s="137"/>
      <c r="W30" s="137">
        <v>126074</v>
      </c>
      <c r="X30" s="137"/>
      <c r="Y30" s="137">
        <v>201502</v>
      </c>
      <c r="Z30" s="137"/>
      <c r="AA30" s="137">
        <v>178209</v>
      </c>
      <c r="AB30" s="137"/>
      <c r="AC30" s="137">
        <v>170023</v>
      </c>
      <c r="AD30" s="137"/>
      <c r="AE30" s="137">
        <v>201939</v>
      </c>
      <c r="AF30" s="29"/>
      <c r="AG30" s="134"/>
      <c r="AH30" s="137">
        <v>59274</v>
      </c>
      <c r="AI30" s="134"/>
      <c r="AJ30" s="137">
        <v>21049</v>
      </c>
      <c r="AL30" s="137">
        <v>90472</v>
      </c>
    </row>
    <row r="31" spans="1:38" x14ac:dyDescent="0.25">
      <c r="A31" s="134" t="s">
        <v>81</v>
      </c>
      <c r="B31" s="82"/>
      <c r="C31" s="137">
        <v>203563</v>
      </c>
      <c r="D31" s="137"/>
      <c r="E31" s="137">
        <v>175926</v>
      </c>
      <c r="F31" s="137"/>
      <c r="G31" s="137">
        <v>180999</v>
      </c>
      <c r="H31" s="137"/>
      <c r="I31" s="137">
        <v>400549</v>
      </c>
      <c r="J31" s="137"/>
      <c r="K31" s="137">
        <v>362337</v>
      </c>
      <c r="L31" s="137"/>
      <c r="M31" s="137">
        <v>363886</v>
      </c>
      <c r="N31" s="137"/>
      <c r="O31" s="137">
        <v>233828</v>
      </c>
      <c r="P31" s="137"/>
      <c r="Q31" s="137">
        <v>456036</v>
      </c>
      <c r="R31" s="137"/>
      <c r="S31" s="137">
        <v>435575</v>
      </c>
      <c r="T31" s="137"/>
      <c r="U31" s="137">
        <v>540763</v>
      </c>
      <c r="V31" s="137"/>
      <c r="W31" s="137">
        <v>584027</v>
      </c>
      <c r="X31" s="137"/>
      <c r="Y31" s="137">
        <v>574977</v>
      </c>
      <c r="Z31" s="137"/>
      <c r="AA31" s="137">
        <v>719209</v>
      </c>
      <c r="AB31" s="137"/>
      <c r="AC31" s="137">
        <v>660850</v>
      </c>
      <c r="AD31" s="137"/>
      <c r="AE31" s="137">
        <v>507622</v>
      </c>
      <c r="AF31" s="29"/>
      <c r="AG31" s="134"/>
      <c r="AH31" s="137">
        <v>82320</v>
      </c>
      <c r="AI31" s="134"/>
      <c r="AJ31" s="137">
        <v>6863</v>
      </c>
      <c r="AL31" s="137">
        <v>81147</v>
      </c>
    </row>
    <row r="32" spans="1:38" x14ac:dyDescent="0.25">
      <c r="A32" s="134" t="s">
        <v>351</v>
      </c>
      <c r="B32" s="82"/>
      <c r="C32" s="137">
        <v>29903</v>
      </c>
      <c r="D32" s="137"/>
      <c r="E32" s="137">
        <v>123388</v>
      </c>
      <c r="F32" s="137"/>
      <c r="G32" s="137">
        <v>190201</v>
      </c>
      <c r="H32" s="137"/>
      <c r="I32" s="137">
        <v>169947</v>
      </c>
      <c r="J32" s="137"/>
      <c r="K32" s="137">
        <v>156006</v>
      </c>
      <c r="L32" s="137"/>
      <c r="M32" s="137">
        <v>200149</v>
      </c>
      <c r="N32" s="137"/>
      <c r="O32" s="137">
        <v>230875</v>
      </c>
      <c r="P32" s="137"/>
      <c r="Q32" s="137">
        <v>292399</v>
      </c>
      <c r="R32" s="137"/>
      <c r="S32" s="137">
        <v>344756</v>
      </c>
      <c r="T32" s="137"/>
      <c r="U32" s="137">
        <v>278907</v>
      </c>
      <c r="V32" s="137"/>
      <c r="W32" s="137">
        <v>141961</v>
      </c>
      <c r="X32" s="137"/>
      <c r="Y32" s="137">
        <v>87842</v>
      </c>
      <c r="Z32" s="137"/>
      <c r="AA32" s="137">
        <v>45607</v>
      </c>
      <c r="AB32" s="137"/>
      <c r="AC32" s="137">
        <v>86891</v>
      </c>
      <c r="AD32" s="137"/>
      <c r="AE32" s="137">
        <v>26667</v>
      </c>
      <c r="AF32" s="29"/>
      <c r="AG32" s="134"/>
      <c r="AH32" s="137">
        <v>24940</v>
      </c>
      <c r="AI32" s="134"/>
      <c r="AJ32" s="137">
        <v>71428</v>
      </c>
      <c r="AL32" s="137">
        <v>75522</v>
      </c>
    </row>
    <row r="33" spans="1:39" x14ac:dyDescent="0.25">
      <c r="A33" s="134" t="s">
        <v>95</v>
      </c>
      <c r="B33" s="82"/>
      <c r="C33" s="137">
        <v>564619</v>
      </c>
      <c r="D33" s="137"/>
      <c r="E33" s="137">
        <v>385294</v>
      </c>
      <c r="F33" s="137"/>
      <c r="G33" s="137">
        <v>341274</v>
      </c>
      <c r="H33" s="137"/>
      <c r="I33" s="137">
        <v>71488</v>
      </c>
      <c r="J33" s="137"/>
      <c r="K33" s="137">
        <v>68429</v>
      </c>
      <c r="L33" s="137"/>
      <c r="M33" s="137">
        <v>88900</v>
      </c>
      <c r="N33" s="137"/>
      <c r="O33" s="137">
        <v>145086</v>
      </c>
      <c r="P33" s="137"/>
      <c r="Q33" s="137">
        <v>110836</v>
      </c>
      <c r="R33" s="137"/>
      <c r="S33" s="137">
        <v>145537</v>
      </c>
      <c r="T33" s="137"/>
      <c r="U33" s="137">
        <v>170497</v>
      </c>
      <c r="V33" s="137"/>
      <c r="W33" s="137">
        <v>176638</v>
      </c>
      <c r="X33" s="137"/>
      <c r="Y33" s="137">
        <v>249823</v>
      </c>
      <c r="Z33" s="137"/>
      <c r="AA33" s="137">
        <v>271276</v>
      </c>
      <c r="AB33" s="137"/>
      <c r="AC33" s="137">
        <v>347498</v>
      </c>
      <c r="AD33" s="137"/>
      <c r="AE33" s="137">
        <v>320410</v>
      </c>
      <c r="AF33" s="29"/>
      <c r="AG33" s="134"/>
      <c r="AH33" s="137">
        <v>66967</v>
      </c>
      <c r="AI33" s="134"/>
      <c r="AJ33" s="137">
        <v>17289</v>
      </c>
      <c r="AL33" s="137">
        <v>57352</v>
      </c>
    </row>
    <row r="34" spans="1:39" x14ac:dyDescent="0.25">
      <c r="A34" s="134" t="s">
        <v>110</v>
      </c>
      <c r="B34" s="82"/>
      <c r="C34" s="15" t="s">
        <v>263</v>
      </c>
      <c r="D34" s="137"/>
      <c r="E34" s="15" t="s">
        <v>263</v>
      </c>
      <c r="F34" s="137"/>
      <c r="G34" s="15" t="s">
        <v>263</v>
      </c>
      <c r="H34" s="137"/>
      <c r="I34" s="137">
        <v>38</v>
      </c>
      <c r="J34" s="137"/>
      <c r="K34" s="137">
        <v>4196</v>
      </c>
      <c r="L34" s="137"/>
      <c r="M34" s="137">
        <v>9115</v>
      </c>
      <c r="N34" s="137"/>
      <c r="O34" s="137">
        <v>7962</v>
      </c>
      <c r="P34" s="137"/>
      <c r="Q34" s="137">
        <v>13098</v>
      </c>
      <c r="R34" s="137"/>
      <c r="S34" s="137">
        <v>55433</v>
      </c>
      <c r="T34" s="137"/>
      <c r="U34" s="137">
        <v>37515</v>
      </c>
      <c r="V34" s="137"/>
      <c r="W34" s="137">
        <v>151863</v>
      </c>
      <c r="X34" s="137"/>
      <c r="Y34" s="137">
        <v>204835</v>
      </c>
      <c r="Z34" s="137"/>
      <c r="AA34" s="137">
        <v>65163</v>
      </c>
      <c r="AB34" s="137"/>
      <c r="AC34" s="137">
        <v>64251</v>
      </c>
      <c r="AD34" s="137"/>
      <c r="AE34" s="137">
        <v>68173</v>
      </c>
      <c r="AF34" s="29"/>
      <c r="AG34" s="134"/>
      <c r="AH34" s="137">
        <v>36147</v>
      </c>
      <c r="AI34" s="134"/>
      <c r="AJ34" s="137">
        <v>37474</v>
      </c>
      <c r="AL34" s="137">
        <v>47502</v>
      </c>
    </row>
    <row r="35" spans="1:39" x14ac:dyDescent="0.25">
      <c r="A35" s="134" t="s">
        <v>585</v>
      </c>
      <c r="B35" s="134"/>
      <c r="C35" s="15" t="s">
        <v>263</v>
      </c>
      <c r="D35" s="137"/>
      <c r="E35" s="15" t="s">
        <v>263</v>
      </c>
      <c r="F35" s="137"/>
      <c r="G35" s="15" t="s">
        <v>263</v>
      </c>
      <c r="H35" s="137"/>
      <c r="I35" s="15" t="s">
        <v>263</v>
      </c>
      <c r="J35" s="137"/>
      <c r="K35" s="15" t="s">
        <v>263</v>
      </c>
      <c r="L35" s="137"/>
      <c r="M35" s="15" t="s">
        <v>263</v>
      </c>
      <c r="N35" s="137"/>
      <c r="O35" s="15" t="s">
        <v>263</v>
      </c>
      <c r="P35" s="137"/>
      <c r="Q35" s="15" t="s">
        <v>263</v>
      </c>
      <c r="R35" s="137"/>
      <c r="S35" s="15" t="s">
        <v>263</v>
      </c>
      <c r="T35" s="137"/>
      <c r="U35" s="15" t="s">
        <v>263</v>
      </c>
      <c r="V35" s="137"/>
      <c r="W35" s="15" t="s">
        <v>263</v>
      </c>
      <c r="X35" s="137"/>
      <c r="Y35" s="15" t="s">
        <v>263</v>
      </c>
      <c r="Z35" s="137"/>
      <c r="AA35" s="15" t="s">
        <v>263</v>
      </c>
      <c r="AB35" s="137"/>
      <c r="AC35" s="15" t="s">
        <v>263</v>
      </c>
      <c r="AD35" s="137"/>
      <c r="AE35" s="15" t="s">
        <v>263</v>
      </c>
      <c r="AG35" s="134"/>
      <c r="AH35" s="15" t="s">
        <v>263</v>
      </c>
      <c r="AI35" s="134"/>
      <c r="AJ35" s="137">
        <v>10800</v>
      </c>
      <c r="AL35" s="137">
        <v>38750</v>
      </c>
    </row>
    <row r="36" spans="1:39" x14ac:dyDescent="0.25">
      <c r="A36" s="134" t="s">
        <v>79</v>
      </c>
      <c r="B36" s="82"/>
      <c r="C36" s="137">
        <v>533779</v>
      </c>
      <c r="D36" s="137"/>
      <c r="E36" s="137">
        <v>548362</v>
      </c>
      <c r="F36" s="137"/>
      <c r="G36" s="137">
        <v>807031</v>
      </c>
      <c r="H36" s="137"/>
      <c r="I36" s="137">
        <v>558613</v>
      </c>
      <c r="J36" s="137"/>
      <c r="K36" s="137">
        <v>507347</v>
      </c>
      <c r="L36" s="137"/>
      <c r="M36" s="137">
        <v>605144</v>
      </c>
      <c r="N36" s="137"/>
      <c r="O36" s="137">
        <v>559490</v>
      </c>
      <c r="P36" s="137"/>
      <c r="Q36" s="137">
        <v>313404</v>
      </c>
      <c r="R36" s="137"/>
      <c r="S36" s="137">
        <v>322316</v>
      </c>
      <c r="T36" s="137"/>
      <c r="U36" s="137">
        <v>335563</v>
      </c>
      <c r="V36" s="137"/>
      <c r="W36" s="137">
        <v>274958</v>
      </c>
      <c r="X36" s="137"/>
      <c r="Y36" s="137">
        <v>279840</v>
      </c>
      <c r="Z36" s="137"/>
      <c r="AA36" s="137">
        <v>235256</v>
      </c>
      <c r="AB36" s="137"/>
      <c r="AC36" s="137">
        <v>202500</v>
      </c>
      <c r="AD36" s="137"/>
      <c r="AE36" s="137">
        <v>200133</v>
      </c>
      <c r="AF36" s="29"/>
      <c r="AG36" s="134"/>
      <c r="AH36" s="137">
        <v>30676</v>
      </c>
      <c r="AI36" s="134"/>
      <c r="AJ36" s="137">
        <v>19250</v>
      </c>
      <c r="AL36" s="137">
        <v>35866</v>
      </c>
    </row>
    <row r="37" spans="1:39" x14ac:dyDescent="0.25">
      <c r="A37" s="134" t="s">
        <v>605</v>
      </c>
      <c r="B37" s="82"/>
      <c r="C37" s="15" t="s">
        <v>263</v>
      </c>
      <c r="D37" s="137"/>
      <c r="E37" s="15" t="s">
        <v>263</v>
      </c>
      <c r="F37" s="137"/>
      <c r="G37" s="15" t="s">
        <v>263</v>
      </c>
      <c r="H37" s="137"/>
      <c r="I37" s="15" t="s">
        <v>263</v>
      </c>
      <c r="J37" s="137"/>
      <c r="K37" s="15" t="s">
        <v>263</v>
      </c>
      <c r="L37" s="137"/>
      <c r="M37" s="15" t="s">
        <v>263</v>
      </c>
      <c r="N37" s="137"/>
      <c r="O37" s="15" t="s">
        <v>263</v>
      </c>
      <c r="P37" s="137"/>
      <c r="Q37" s="15" t="s">
        <v>263</v>
      </c>
      <c r="R37" s="137"/>
      <c r="S37" s="15" t="s">
        <v>263</v>
      </c>
      <c r="T37" s="137"/>
      <c r="U37" s="15" t="s">
        <v>263</v>
      </c>
      <c r="V37" s="137"/>
      <c r="W37" s="15" t="s">
        <v>263</v>
      </c>
      <c r="X37" s="137"/>
      <c r="Y37" s="15" t="s">
        <v>263</v>
      </c>
      <c r="Z37" s="137"/>
      <c r="AA37" s="15" t="s">
        <v>263</v>
      </c>
      <c r="AB37" s="137"/>
      <c r="AC37" s="15" t="s">
        <v>263</v>
      </c>
      <c r="AD37" s="137"/>
      <c r="AE37" s="15" t="s">
        <v>263</v>
      </c>
      <c r="AF37" s="29"/>
      <c r="AG37" s="134"/>
      <c r="AH37" s="15" t="s">
        <v>263</v>
      </c>
      <c r="AI37" s="134"/>
      <c r="AJ37" s="15" t="s">
        <v>263</v>
      </c>
      <c r="AL37" s="137">
        <v>31248</v>
      </c>
    </row>
    <row r="38" spans="1:39" x14ac:dyDescent="0.25">
      <c r="A38" s="134" t="s">
        <v>503</v>
      </c>
      <c r="B38" s="82"/>
      <c r="C38" s="15" t="s">
        <v>263</v>
      </c>
      <c r="D38" s="137"/>
      <c r="E38" s="15" t="s">
        <v>263</v>
      </c>
      <c r="F38" s="137"/>
      <c r="G38" s="15" t="s">
        <v>263</v>
      </c>
      <c r="H38" s="137"/>
      <c r="I38" s="15" t="s">
        <v>263</v>
      </c>
      <c r="J38" s="137"/>
      <c r="K38" s="15" t="s">
        <v>263</v>
      </c>
      <c r="L38" s="137"/>
      <c r="M38" s="15" t="s">
        <v>263</v>
      </c>
      <c r="N38" s="137"/>
      <c r="O38" s="137">
        <v>8</v>
      </c>
      <c r="P38" s="137"/>
      <c r="Q38" s="137">
        <v>496</v>
      </c>
      <c r="R38" s="137"/>
      <c r="S38" s="137">
        <v>11423</v>
      </c>
      <c r="T38" s="137"/>
      <c r="U38" s="137">
        <v>14269</v>
      </c>
      <c r="V38" s="137"/>
      <c r="W38" s="137">
        <v>12733</v>
      </c>
      <c r="X38" s="137"/>
      <c r="Y38" s="137">
        <v>10911</v>
      </c>
      <c r="Z38" s="137"/>
      <c r="AA38" s="137">
        <v>13623</v>
      </c>
      <c r="AB38" s="137"/>
      <c r="AC38" s="137">
        <v>13892</v>
      </c>
      <c r="AD38" s="137"/>
      <c r="AE38" s="137">
        <v>43383</v>
      </c>
      <c r="AF38" s="29"/>
      <c r="AG38" s="134"/>
      <c r="AH38" s="137">
        <v>7145</v>
      </c>
      <c r="AI38" s="134"/>
      <c r="AJ38" s="137">
        <v>2507</v>
      </c>
      <c r="AL38" s="137">
        <v>22938</v>
      </c>
    </row>
    <row r="39" spans="1:39" x14ac:dyDescent="0.25">
      <c r="A39" s="134" t="s">
        <v>512</v>
      </c>
      <c r="B39" s="82"/>
      <c r="C39" s="15" t="s">
        <v>263</v>
      </c>
      <c r="D39" s="137"/>
      <c r="E39" s="15" t="s">
        <v>263</v>
      </c>
      <c r="F39" s="137"/>
      <c r="G39" s="15" t="s">
        <v>263</v>
      </c>
      <c r="H39" s="137"/>
      <c r="I39" s="15" t="s">
        <v>263</v>
      </c>
      <c r="J39" s="137"/>
      <c r="K39" s="15" t="s">
        <v>263</v>
      </c>
      <c r="L39" s="137"/>
      <c r="M39" s="15" t="s">
        <v>263</v>
      </c>
      <c r="N39" s="137"/>
      <c r="O39" s="15" t="s">
        <v>263</v>
      </c>
      <c r="P39" s="137"/>
      <c r="Q39" s="15" t="s">
        <v>263</v>
      </c>
      <c r="R39" s="137"/>
      <c r="S39" s="15" t="s">
        <v>263</v>
      </c>
      <c r="T39" s="137"/>
      <c r="U39" s="15" t="s">
        <v>263</v>
      </c>
      <c r="V39" s="137"/>
      <c r="W39" s="15" t="s">
        <v>263</v>
      </c>
      <c r="X39" s="137"/>
      <c r="Y39" s="15" t="s">
        <v>263</v>
      </c>
      <c r="Z39" s="137"/>
      <c r="AA39" s="137">
        <v>21890</v>
      </c>
      <c r="AB39" s="137"/>
      <c r="AC39" s="137">
        <v>21452</v>
      </c>
      <c r="AD39" s="137"/>
      <c r="AE39" s="137">
        <v>11664</v>
      </c>
      <c r="AF39" s="29"/>
      <c r="AG39" s="134"/>
      <c r="AH39" s="137">
        <v>19250</v>
      </c>
      <c r="AI39" s="134"/>
      <c r="AJ39" s="137">
        <v>18534</v>
      </c>
      <c r="AL39" s="137">
        <v>22648</v>
      </c>
    </row>
    <row r="40" spans="1:39" x14ac:dyDescent="0.25">
      <c r="A40" s="134" t="s">
        <v>352</v>
      </c>
      <c r="B40" s="82"/>
      <c r="C40" s="137">
        <v>59991</v>
      </c>
      <c r="D40" s="137"/>
      <c r="E40" s="137">
        <v>118035</v>
      </c>
      <c r="F40" s="137"/>
      <c r="G40" s="137">
        <v>99780</v>
      </c>
      <c r="H40" s="137"/>
      <c r="I40" s="137">
        <v>146759</v>
      </c>
      <c r="J40" s="137"/>
      <c r="K40" s="137">
        <v>167033</v>
      </c>
      <c r="L40" s="137"/>
      <c r="M40" s="137">
        <v>201725</v>
      </c>
      <c r="N40" s="137"/>
      <c r="O40" s="137">
        <v>145442</v>
      </c>
      <c r="P40" s="137"/>
      <c r="Q40" s="137">
        <v>91210</v>
      </c>
      <c r="R40" s="137"/>
      <c r="S40" s="137">
        <v>74882</v>
      </c>
      <c r="T40" s="137"/>
      <c r="U40" s="137">
        <v>142907</v>
      </c>
      <c r="V40" s="137"/>
      <c r="W40" s="137">
        <v>98391</v>
      </c>
      <c r="X40" s="137"/>
      <c r="Y40" s="137">
        <v>88015</v>
      </c>
      <c r="Z40" s="137"/>
      <c r="AA40" s="137">
        <v>38442</v>
      </c>
      <c r="AB40" s="137"/>
      <c r="AC40" s="137">
        <v>9218</v>
      </c>
      <c r="AD40" s="137"/>
      <c r="AE40" s="137">
        <v>1324</v>
      </c>
      <c r="AF40" s="29"/>
      <c r="AG40" s="134"/>
      <c r="AH40" s="137">
        <v>334</v>
      </c>
      <c r="AI40" s="134"/>
      <c r="AJ40" s="15" t="s">
        <v>263</v>
      </c>
      <c r="AL40" s="137">
        <v>10337</v>
      </c>
    </row>
    <row r="41" spans="1:39" x14ac:dyDescent="0.25">
      <c r="A41" s="134" t="s">
        <v>72</v>
      </c>
      <c r="B41" s="82"/>
      <c r="C41" s="137">
        <v>17723</v>
      </c>
      <c r="D41" s="137"/>
      <c r="E41" s="137">
        <v>9431</v>
      </c>
      <c r="F41" s="137"/>
      <c r="G41" s="137">
        <v>23681</v>
      </c>
      <c r="H41" s="137"/>
      <c r="I41" s="137">
        <v>53020</v>
      </c>
      <c r="J41" s="137"/>
      <c r="K41" s="137">
        <v>63106</v>
      </c>
      <c r="L41" s="137"/>
      <c r="M41" s="137">
        <v>65902</v>
      </c>
      <c r="N41" s="137"/>
      <c r="O41" s="137">
        <v>37632</v>
      </c>
      <c r="P41" s="137"/>
      <c r="Q41" s="137">
        <v>50217</v>
      </c>
      <c r="R41" s="137"/>
      <c r="S41" s="137">
        <v>31770</v>
      </c>
      <c r="T41" s="137"/>
      <c r="U41" s="137">
        <v>43485</v>
      </c>
      <c r="V41" s="137"/>
      <c r="W41" s="137">
        <v>52415</v>
      </c>
      <c r="X41" s="137"/>
      <c r="Y41" s="137">
        <v>38401</v>
      </c>
      <c r="Z41" s="137"/>
      <c r="AA41" s="137">
        <v>42097</v>
      </c>
      <c r="AB41" s="137"/>
      <c r="AC41" s="137">
        <v>19822</v>
      </c>
      <c r="AD41" s="137"/>
      <c r="AE41" s="137">
        <v>15867</v>
      </c>
      <c r="AF41" s="29"/>
      <c r="AG41" s="134"/>
      <c r="AH41" s="137">
        <v>4705</v>
      </c>
      <c r="AI41" s="134"/>
      <c r="AJ41" s="137">
        <v>3905</v>
      </c>
      <c r="AL41" s="137">
        <v>8708</v>
      </c>
    </row>
    <row r="42" spans="1:39" x14ac:dyDescent="0.25">
      <c r="A42" s="134" t="s">
        <v>82</v>
      </c>
      <c r="B42" s="82"/>
      <c r="C42" s="137">
        <v>414396</v>
      </c>
      <c r="D42" s="137"/>
      <c r="E42" s="137">
        <v>293340</v>
      </c>
      <c r="F42" s="137"/>
      <c r="G42" s="137">
        <v>286065</v>
      </c>
      <c r="H42" s="137"/>
      <c r="I42" s="137">
        <v>255902</v>
      </c>
      <c r="J42" s="137"/>
      <c r="K42" s="137">
        <v>198506</v>
      </c>
      <c r="L42" s="137"/>
      <c r="M42" s="137">
        <v>253693</v>
      </c>
      <c r="N42" s="137"/>
      <c r="O42" s="137">
        <v>136696</v>
      </c>
      <c r="P42" s="137"/>
      <c r="Q42" s="137">
        <v>59072</v>
      </c>
      <c r="R42" s="137"/>
      <c r="S42" s="137">
        <v>79216</v>
      </c>
      <c r="T42" s="137"/>
      <c r="U42" s="137">
        <v>21138</v>
      </c>
      <c r="V42" s="137"/>
      <c r="W42" s="137">
        <v>26906</v>
      </c>
      <c r="X42" s="137"/>
      <c r="Y42" s="137">
        <v>33319</v>
      </c>
      <c r="Z42" s="137"/>
      <c r="AA42" s="137">
        <v>32032</v>
      </c>
      <c r="AB42" s="137"/>
      <c r="AC42" s="137">
        <v>52296</v>
      </c>
      <c r="AD42" s="137"/>
      <c r="AE42" s="137">
        <v>52729</v>
      </c>
      <c r="AF42" s="29"/>
      <c r="AG42" s="134"/>
      <c r="AH42" s="137">
        <v>8989</v>
      </c>
      <c r="AI42" s="134"/>
      <c r="AJ42" s="137">
        <v>3201</v>
      </c>
      <c r="AL42" s="137">
        <v>7439</v>
      </c>
    </row>
    <row r="43" spans="1:39" x14ac:dyDescent="0.25">
      <c r="A43" s="134" t="s">
        <v>504</v>
      </c>
      <c r="B43" s="82"/>
      <c r="C43" s="137">
        <v>4153</v>
      </c>
      <c r="D43" s="137"/>
      <c r="E43" s="137">
        <v>3772</v>
      </c>
      <c r="F43" s="137"/>
      <c r="G43" s="137">
        <v>4412</v>
      </c>
      <c r="H43" s="137"/>
      <c r="I43" s="137">
        <v>4043</v>
      </c>
      <c r="J43" s="137"/>
      <c r="K43" s="137">
        <v>4558</v>
      </c>
      <c r="L43" s="137"/>
      <c r="M43" s="137">
        <v>4144</v>
      </c>
      <c r="N43" s="137"/>
      <c r="O43" s="137">
        <v>6709</v>
      </c>
      <c r="P43" s="137"/>
      <c r="Q43" s="137">
        <v>6079</v>
      </c>
      <c r="R43" s="137"/>
      <c r="S43" s="15" t="s">
        <v>263</v>
      </c>
      <c r="T43" s="137"/>
      <c r="U43" s="137">
        <v>1600</v>
      </c>
      <c r="V43" s="137"/>
      <c r="W43" s="137">
        <v>262</v>
      </c>
      <c r="X43" s="137"/>
      <c r="Y43" s="137">
        <v>1762</v>
      </c>
      <c r="Z43" s="137"/>
      <c r="AA43" s="137">
        <v>13076</v>
      </c>
      <c r="AB43" s="137"/>
      <c r="AC43" s="137">
        <v>21286</v>
      </c>
      <c r="AD43" s="137"/>
      <c r="AE43" s="137">
        <v>30417</v>
      </c>
      <c r="AF43" s="29"/>
      <c r="AG43" s="134"/>
      <c r="AH43" s="137">
        <v>904</v>
      </c>
      <c r="AI43" s="134"/>
      <c r="AJ43" s="137">
        <v>10836</v>
      </c>
      <c r="AL43" s="137">
        <v>5956</v>
      </c>
    </row>
    <row r="44" spans="1:39" x14ac:dyDescent="0.25">
      <c r="A44" s="134" t="s">
        <v>73</v>
      </c>
      <c r="B44" s="29"/>
      <c r="C44" s="137">
        <v>277964</v>
      </c>
      <c r="D44" s="137"/>
      <c r="E44" s="137">
        <v>118861</v>
      </c>
      <c r="F44" s="137"/>
      <c r="G44" s="137">
        <v>4604</v>
      </c>
      <c r="H44" s="137"/>
      <c r="I44" s="137">
        <v>25135</v>
      </c>
      <c r="J44" s="137"/>
      <c r="K44" s="137">
        <v>81543</v>
      </c>
      <c r="L44" s="137"/>
      <c r="M44" s="137">
        <v>104948</v>
      </c>
      <c r="N44" s="137"/>
      <c r="O44" s="137">
        <v>164152</v>
      </c>
      <c r="P44" s="137"/>
      <c r="Q44" s="137">
        <v>215975</v>
      </c>
      <c r="R44" s="137"/>
      <c r="S44" s="137">
        <v>262489</v>
      </c>
      <c r="T44" s="137"/>
      <c r="U44" s="137">
        <v>241054</v>
      </c>
      <c r="V44" s="137"/>
      <c r="W44" s="137">
        <v>226272</v>
      </c>
      <c r="X44" s="137"/>
      <c r="Y44" s="137">
        <v>29011</v>
      </c>
      <c r="Z44" s="137"/>
      <c r="AA44" s="137">
        <v>8484</v>
      </c>
      <c r="AB44" s="137"/>
      <c r="AC44" s="137">
        <v>155</v>
      </c>
      <c r="AD44" s="137"/>
      <c r="AE44" s="137">
        <v>283</v>
      </c>
      <c r="AF44" s="29"/>
      <c r="AG44" s="134"/>
      <c r="AH44" s="137">
        <v>374</v>
      </c>
      <c r="AI44" s="134"/>
      <c r="AJ44" s="137">
        <v>1306</v>
      </c>
      <c r="AL44" s="137">
        <v>4595</v>
      </c>
    </row>
    <row r="45" spans="1:39" x14ac:dyDescent="0.25">
      <c r="A45" s="134" t="s">
        <v>69</v>
      </c>
      <c r="B45" s="29"/>
      <c r="C45" s="137">
        <v>126371</v>
      </c>
      <c r="D45" s="137"/>
      <c r="E45" s="137">
        <v>189292</v>
      </c>
      <c r="F45" s="137"/>
      <c r="G45" s="137">
        <v>203715</v>
      </c>
      <c r="H45" s="137"/>
      <c r="I45" s="137">
        <v>192130</v>
      </c>
      <c r="J45" s="137"/>
      <c r="K45" s="137">
        <v>77323</v>
      </c>
      <c r="L45" s="137"/>
      <c r="M45" s="137">
        <v>92834</v>
      </c>
      <c r="N45" s="137"/>
      <c r="O45" s="137">
        <v>55157</v>
      </c>
      <c r="P45" s="137"/>
      <c r="Q45" s="137">
        <v>23209</v>
      </c>
      <c r="R45" s="137"/>
      <c r="S45" s="137">
        <v>2657</v>
      </c>
      <c r="T45" s="137"/>
      <c r="U45" s="137">
        <v>1131</v>
      </c>
      <c r="V45" s="137"/>
      <c r="W45" s="137">
        <v>621</v>
      </c>
      <c r="X45" s="137"/>
      <c r="Y45" s="137">
        <v>238</v>
      </c>
      <c r="Z45" s="137"/>
      <c r="AA45" s="137">
        <v>398</v>
      </c>
      <c r="AB45" s="137"/>
      <c r="AC45" s="137">
        <v>94</v>
      </c>
      <c r="AD45" s="137"/>
      <c r="AE45" s="137">
        <v>279</v>
      </c>
      <c r="AF45" s="29"/>
      <c r="AG45" s="134"/>
      <c r="AH45" s="137">
        <v>38</v>
      </c>
      <c r="AI45" s="134"/>
      <c r="AJ45" s="15" t="s">
        <v>263</v>
      </c>
      <c r="AL45" s="137">
        <v>3675</v>
      </c>
    </row>
    <row r="46" spans="1:39" x14ac:dyDescent="0.25">
      <c r="A46" s="134" t="s">
        <v>350</v>
      </c>
      <c r="B46" s="82"/>
      <c r="C46" s="137">
        <v>390064</v>
      </c>
      <c r="D46" s="137"/>
      <c r="E46" s="137">
        <v>456788</v>
      </c>
      <c r="F46" s="137"/>
      <c r="G46" s="137">
        <v>388562</v>
      </c>
      <c r="H46" s="137"/>
      <c r="I46" s="137">
        <v>350000</v>
      </c>
      <c r="J46" s="137"/>
      <c r="K46" s="137">
        <v>311443</v>
      </c>
      <c r="L46" s="137"/>
      <c r="M46" s="137">
        <v>309148</v>
      </c>
      <c r="N46" s="137"/>
      <c r="O46" s="137">
        <v>314887</v>
      </c>
      <c r="P46" s="137"/>
      <c r="Q46" s="137">
        <v>170195</v>
      </c>
      <c r="R46" s="137"/>
      <c r="S46" s="137">
        <v>76744</v>
      </c>
      <c r="T46" s="137"/>
      <c r="U46" s="137">
        <v>46239</v>
      </c>
      <c r="V46" s="137"/>
      <c r="W46" s="137">
        <v>45447</v>
      </c>
      <c r="X46" s="137"/>
      <c r="Y46" s="137">
        <v>25324</v>
      </c>
      <c r="Z46" s="137"/>
      <c r="AA46" s="137">
        <v>27278</v>
      </c>
      <c r="AB46" s="137"/>
      <c r="AC46" s="137">
        <v>35207</v>
      </c>
      <c r="AD46" s="137"/>
      <c r="AE46" s="137">
        <v>35317</v>
      </c>
      <c r="AF46" s="29"/>
      <c r="AG46" s="134"/>
      <c r="AH46" s="137">
        <v>4889</v>
      </c>
      <c r="AI46" s="134"/>
      <c r="AJ46" s="15" t="s">
        <v>263</v>
      </c>
      <c r="AL46" s="137">
        <v>3227</v>
      </c>
    </row>
    <row r="47" spans="1:39" x14ac:dyDescent="0.25">
      <c r="A47" s="134" t="s">
        <v>348</v>
      </c>
      <c r="B47" s="82"/>
      <c r="C47" s="137">
        <v>520857</v>
      </c>
      <c r="D47" s="137"/>
      <c r="E47" s="137">
        <v>822853</v>
      </c>
      <c r="F47" s="137"/>
      <c r="G47" s="137">
        <v>752748</v>
      </c>
      <c r="H47" s="137"/>
      <c r="I47" s="137">
        <v>646876</v>
      </c>
      <c r="J47" s="137"/>
      <c r="K47" s="137">
        <v>679278</v>
      </c>
      <c r="L47" s="137"/>
      <c r="M47" s="137">
        <v>1092062</v>
      </c>
      <c r="N47" s="137"/>
      <c r="O47" s="137">
        <v>468969</v>
      </c>
      <c r="P47" s="137"/>
      <c r="Q47" s="137">
        <v>246996</v>
      </c>
      <c r="R47" s="137"/>
      <c r="S47" s="137">
        <v>224836</v>
      </c>
      <c r="T47" s="137"/>
      <c r="U47" s="137">
        <v>142233</v>
      </c>
      <c r="V47" s="137"/>
      <c r="W47" s="137">
        <v>81791</v>
      </c>
      <c r="X47" s="137"/>
      <c r="Y47" s="137">
        <v>142168</v>
      </c>
      <c r="Z47" s="137"/>
      <c r="AA47" s="137">
        <v>50730</v>
      </c>
      <c r="AB47" s="137"/>
      <c r="AC47" s="137">
        <v>51803</v>
      </c>
      <c r="AD47" s="137"/>
      <c r="AE47" s="137">
        <v>116973</v>
      </c>
      <c r="AF47" s="29"/>
      <c r="AG47" s="134"/>
      <c r="AH47" s="137">
        <v>6822</v>
      </c>
      <c r="AI47" s="134"/>
      <c r="AJ47" s="137">
        <v>2149</v>
      </c>
      <c r="AL47" s="137">
        <v>3006</v>
      </c>
    </row>
    <row r="48" spans="1:39" x14ac:dyDescent="0.25">
      <c r="A48" s="134" t="s">
        <v>606</v>
      </c>
      <c r="B48" s="29"/>
      <c r="C48" s="15" t="s">
        <v>263</v>
      </c>
      <c r="D48" s="137"/>
      <c r="E48" s="15" t="s">
        <v>263</v>
      </c>
      <c r="F48" s="137"/>
      <c r="G48" s="15" t="s">
        <v>263</v>
      </c>
      <c r="H48" s="137"/>
      <c r="I48" s="15" t="s">
        <v>263</v>
      </c>
      <c r="J48" s="137"/>
      <c r="K48" s="15" t="s">
        <v>263</v>
      </c>
      <c r="L48" s="137"/>
      <c r="M48" s="15" t="s">
        <v>263</v>
      </c>
      <c r="N48" s="137"/>
      <c r="O48" s="15" t="s">
        <v>263</v>
      </c>
      <c r="P48" s="137"/>
      <c r="Q48" s="15" t="s">
        <v>263</v>
      </c>
      <c r="R48" s="137"/>
      <c r="S48" s="15" t="s">
        <v>263</v>
      </c>
      <c r="T48" s="137"/>
      <c r="U48" s="15" t="s">
        <v>263</v>
      </c>
      <c r="V48" s="137"/>
      <c r="W48" s="15" t="s">
        <v>263</v>
      </c>
      <c r="X48" s="137"/>
      <c r="Y48" s="15" t="s">
        <v>263</v>
      </c>
      <c r="Z48" s="137"/>
      <c r="AA48" s="15" t="s">
        <v>263</v>
      </c>
      <c r="AB48" s="137"/>
      <c r="AC48" s="15" t="s">
        <v>263</v>
      </c>
      <c r="AD48" s="137"/>
      <c r="AE48" s="15" t="s">
        <v>263</v>
      </c>
      <c r="AF48" s="29"/>
      <c r="AG48" s="134"/>
      <c r="AH48" s="15" t="s">
        <v>263</v>
      </c>
      <c r="AI48" s="134"/>
      <c r="AJ48" s="15" t="s">
        <v>263</v>
      </c>
      <c r="AL48" s="137">
        <v>2844</v>
      </c>
      <c r="AM48" s="172"/>
    </row>
    <row r="49" spans="1:38" x14ac:dyDescent="0.25">
      <c r="A49" s="134" t="s">
        <v>514</v>
      </c>
      <c r="B49" s="82"/>
      <c r="C49" s="15" t="s">
        <v>263</v>
      </c>
      <c r="D49" s="137"/>
      <c r="E49" s="15" t="s">
        <v>263</v>
      </c>
      <c r="F49" s="137"/>
      <c r="G49" s="15" t="s">
        <v>263</v>
      </c>
      <c r="H49" s="137"/>
      <c r="I49" s="15" t="s">
        <v>263</v>
      </c>
      <c r="J49" s="137"/>
      <c r="K49" s="15" t="s">
        <v>263</v>
      </c>
      <c r="L49" s="137"/>
      <c r="M49" s="15" t="s">
        <v>263</v>
      </c>
      <c r="N49" s="137"/>
      <c r="O49" s="15" t="s">
        <v>263</v>
      </c>
      <c r="P49" s="137"/>
      <c r="Q49" s="137">
        <v>3266</v>
      </c>
      <c r="R49" s="137"/>
      <c r="S49" s="137">
        <v>2223</v>
      </c>
      <c r="T49" s="137"/>
      <c r="U49" s="137">
        <v>2527</v>
      </c>
      <c r="V49" s="137"/>
      <c r="W49" s="137">
        <v>638</v>
      </c>
      <c r="X49" s="137"/>
      <c r="Y49" s="137">
        <v>2601</v>
      </c>
      <c r="Z49" s="137"/>
      <c r="AA49" s="137">
        <v>98479</v>
      </c>
      <c r="AB49" s="137"/>
      <c r="AC49" s="137">
        <v>161759</v>
      </c>
      <c r="AD49" s="137"/>
      <c r="AE49" s="137">
        <v>10651</v>
      </c>
      <c r="AF49" s="29"/>
      <c r="AG49" s="134"/>
      <c r="AH49" s="137">
        <v>2915</v>
      </c>
      <c r="AI49" s="134"/>
      <c r="AJ49" s="137">
        <v>6990</v>
      </c>
      <c r="AL49" s="15" t="s">
        <v>263</v>
      </c>
    </row>
    <row r="50" spans="1:38" x14ac:dyDescent="0.25">
      <c r="A50" s="134" t="s">
        <v>515</v>
      </c>
      <c r="B50" s="82"/>
      <c r="C50" s="137">
        <v>145504</v>
      </c>
      <c r="D50" s="137"/>
      <c r="E50" s="137">
        <v>224156</v>
      </c>
      <c r="F50" s="137"/>
      <c r="G50" s="137">
        <v>213106</v>
      </c>
      <c r="H50" s="137"/>
      <c r="I50" s="137">
        <v>184299</v>
      </c>
      <c r="J50" s="137"/>
      <c r="K50" s="137">
        <v>209606</v>
      </c>
      <c r="L50" s="137"/>
      <c r="M50" s="137">
        <v>95809</v>
      </c>
      <c r="N50" s="137"/>
      <c r="O50" s="137">
        <v>57810</v>
      </c>
      <c r="P50" s="137"/>
      <c r="Q50" s="137">
        <v>43808</v>
      </c>
      <c r="R50" s="137"/>
      <c r="S50" s="137">
        <v>24558</v>
      </c>
      <c r="T50" s="137"/>
      <c r="U50" s="137">
        <v>10212</v>
      </c>
      <c r="V50" s="137"/>
      <c r="W50" s="137">
        <v>8692</v>
      </c>
      <c r="X50" s="137"/>
      <c r="Y50" s="137">
        <v>9801</v>
      </c>
      <c r="Z50" s="137"/>
      <c r="AA50" s="137">
        <v>11317</v>
      </c>
      <c r="AB50" s="137"/>
      <c r="AC50" s="137">
        <v>12054</v>
      </c>
      <c r="AD50" s="137"/>
      <c r="AE50" s="137">
        <v>10159</v>
      </c>
      <c r="AF50" s="29"/>
      <c r="AG50" s="134"/>
      <c r="AH50" s="137">
        <v>1965</v>
      </c>
      <c r="AI50" s="134"/>
      <c r="AJ50" s="137">
        <v>835</v>
      </c>
      <c r="AK50" s="172"/>
      <c r="AL50" s="15" t="s">
        <v>263</v>
      </c>
    </row>
    <row r="51" spans="1:38" x14ac:dyDescent="0.25">
      <c r="A51" s="134" t="s">
        <v>510</v>
      </c>
      <c r="B51" s="82"/>
      <c r="C51" s="15" t="s">
        <v>263</v>
      </c>
      <c r="D51" s="137"/>
      <c r="E51" s="15" t="s">
        <v>263</v>
      </c>
      <c r="F51" s="137"/>
      <c r="G51" s="15" t="s">
        <v>263</v>
      </c>
      <c r="H51" s="137"/>
      <c r="I51" s="15" t="s">
        <v>263</v>
      </c>
      <c r="J51" s="137"/>
      <c r="K51" s="15" t="s">
        <v>263</v>
      </c>
      <c r="L51" s="137"/>
      <c r="M51" s="15" t="s">
        <v>263</v>
      </c>
      <c r="N51" s="137"/>
      <c r="O51" s="15" t="s">
        <v>263</v>
      </c>
      <c r="P51" s="137"/>
      <c r="Q51" s="15" t="s">
        <v>263</v>
      </c>
      <c r="R51" s="137"/>
      <c r="S51" s="15" t="s">
        <v>263</v>
      </c>
      <c r="T51" s="137"/>
      <c r="U51" s="15" t="s">
        <v>263</v>
      </c>
      <c r="V51" s="137"/>
      <c r="W51" s="15" t="s">
        <v>263</v>
      </c>
      <c r="X51" s="137"/>
      <c r="Y51" s="15" t="s">
        <v>263</v>
      </c>
      <c r="Z51" s="137"/>
      <c r="AA51" s="15" t="s">
        <v>263</v>
      </c>
      <c r="AB51" s="137"/>
      <c r="AC51" s="15" t="s">
        <v>263</v>
      </c>
      <c r="AD51" s="137"/>
      <c r="AE51" s="137">
        <v>17950</v>
      </c>
      <c r="AF51" s="29"/>
      <c r="AG51" s="134"/>
      <c r="AH51" s="137">
        <v>19023</v>
      </c>
      <c r="AI51" s="134"/>
      <c r="AJ51" s="15" t="s">
        <v>263</v>
      </c>
      <c r="AK51" s="172"/>
      <c r="AL51" s="15" t="s">
        <v>263</v>
      </c>
    </row>
    <row r="52" spans="1:38" x14ac:dyDescent="0.25">
      <c r="A52" s="134" t="s">
        <v>494</v>
      </c>
      <c r="B52" s="82"/>
      <c r="C52" s="137">
        <v>99642</v>
      </c>
      <c r="D52" s="137"/>
      <c r="E52" s="137">
        <v>36680</v>
      </c>
      <c r="F52" s="137"/>
      <c r="G52" s="137">
        <v>82323</v>
      </c>
      <c r="H52" s="137"/>
      <c r="I52" s="137">
        <v>71068</v>
      </c>
      <c r="J52" s="137"/>
      <c r="K52" s="137">
        <v>24939</v>
      </c>
      <c r="L52" s="137"/>
      <c r="M52" s="137">
        <v>101830</v>
      </c>
      <c r="N52" s="137"/>
      <c r="O52" s="137">
        <v>45210</v>
      </c>
      <c r="P52" s="137"/>
      <c r="Q52" s="137">
        <v>9625</v>
      </c>
      <c r="R52" s="137"/>
      <c r="S52" s="137">
        <v>556</v>
      </c>
      <c r="T52" s="137"/>
      <c r="U52" s="137">
        <v>827</v>
      </c>
      <c r="V52" s="137"/>
      <c r="W52" s="137">
        <v>2101</v>
      </c>
      <c r="X52" s="137"/>
      <c r="Y52" s="137">
        <v>13905</v>
      </c>
      <c r="Z52" s="137"/>
      <c r="AA52" s="137">
        <v>28807</v>
      </c>
      <c r="AB52" s="137"/>
      <c r="AC52" s="137">
        <v>9942</v>
      </c>
      <c r="AD52" s="137"/>
      <c r="AE52" s="137">
        <v>18831</v>
      </c>
      <c r="AF52" s="29"/>
      <c r="AG52" s="134"/>
      <c r="AH52" s="137">
        <v>8811</v>
      </c>
      <c r="AI52" s="134"/>
      <c r="AJ52" s="15" t="s">
        <v>263</v>
      </c>
      <c r="AL52" s="15" t="s">
        <v>263</v>
      </c>
    </row>
    <row r="53" spans="1:38" x14ac:dyDescent="0.25">
      <c r="A53" s="134" t="s">
        <v>509</v>
      </c>
      <c r="B53" s="82"/>
      <c r="C53" s="137">
        <v>24303</v>
      </c>
      <c r="D53" s="137"/>
      <c r="E53" s="137">
        <v>51042</v>
      </c>
      <c r="F53" s="137"/>
      <c r="G53" s="137">
        <v>69333</v>
      </c>
      <c r="H53" s="137"/>
      <c r="I53" s="137">
        <v>41112</v>
      </c>
      <c r="J53" s="137"/>
      <c r="K53" s="137">
        <v>11833</v>
      </c>
      <c r="L53" s="137"/>
      <c r="M53" s="137">
        <v>100923</v>
      </c>
      <c r="N53" s="137"/>
      <c r="O53" s="137">
        <v>148806</v>
      </c>
      <c r="P53" s="137"/>
      <c r="Q53" s="137">
        <v>48882</v>
      </c>
      <c r="R53" s="137"/>
      <c r="S53" s="137">
        <v>6258</v>
      </c>
      <c r="T53" s="137"/>
      <c r="U53" s="137">
        <v>46300</v>
      </c>
      <c r="V53" s="137"/>
      <c r="W53" s="137">
        <v>3482</v>
      </c>
      <c r="X53" s="137"/>
      <c r="Y53" s="137">
        <v>8345</v>
      </c>
      <c r="Z53" s="137"/>
      <c r="AA53" s="137">
        <v>4658</v>
      </c>
      <c r="AB53" s="137"/>
      <c r="AC53" s="137">
        <v>7172</v>
      </c>
      <c r="AD53" s="137"/>
      <c r="AE53" s="137">
        <v>18615</v>
      </c>
      <c r="AF53" s="29"/>
      <c r="AG53" s="134"/>
      <c r="AH53" s="137">
        <v>6521</v>
      </c>
      <c r="AI53" s="134"/>
      <c r="AJ53" s="15" t="s">
        <v>263</v>
      </c>
      <c r="AL53" s="15" t="s">
        <v>263</v>
      </c>
    </row>
    <row r="54" spans="1:38" x14ac:dyDescent="0.25">
      <c r="A54" s="134" t="s">
        <v>506</v>
      </c>
      <c r="B54" s="102"/>
      <c r="C54" s="137">
        <v>288355</v>
      </c>
      <c r="D54" s="137"/>
      <c r="E54" s="137">
        <v>332218</v>
      </c>
      <c r="F54" s="137"/>
      <c r="G54" s="137">
        <v>374704</v>
      </c>
      <c r="H54" s="137"/>
      <c r="I54" s="137">
        <v>235237</v>
      </c>
      <c r="J54" s="137"/>
      <c r="K54" s="137">
        <v>200359</v>
      </c>
      <c r="L54" s="137"/>
      <c r="M54" s="137">
        <v>216140</v>
      </c>
      <c r="N54" s="137"/>
      <c r="O54" s="137">
        <v>226451</v>
      </c>
      <c r="P54" s="137"/>
      <c r="Q54" s="137">
        <v>211772</v>
      </c>
      <c r="R54" s="137"/>
      <c r="S54" s="137">
        <v>216738</v>
      </c>
      <c r="T54" s="137"/>
      <c r="U54" s="137">
        <v>278093</v>
      </c>
      <c r="V54" s="137"/>
      <c r="W54" s="137">
        <v>325365</v>
      </c>
      <c r="X54" s="137"/>
      <c r="Y54" s="137">
        <v>272849</v>
      </c>
      <c r="Z54" s="137"/>
      <c r="AA54" s="137">
        <v>195678</v>
      </c>
      <c r="AB54" s="137"/>
      <c r="AC54" s="137">
        <v>77906</v>
      </c>
      <c r="AD54" s="137"/>
      <c r="AE54" s="137">
        <v>68894</v>
      </c>
      <c r="AF54" s="29"/>
      <c r="AG54" s="134"/>
      <c r="AH54" s="137">
        <v>6300</v>
      </c>
      <c r="AI54" s="134"/>
      <c r="AJ54" s="15" t="s">
        <v>263</v>
      </c>
      <c r="AL54" s="15" t="s">
        <v>263</v>
      </c>
    </row>
    <row r="55" spans="1:38" x14ac:dyDescent="0.25">
      <c r="A55" s="134" t="s">
        <v>511</v>
      </c>
      <c r="B55" s="82"/>
      <c r="C55" s="15" t="s">
        <v>263</v>
      </c>
      <c r="D55" s="137"/>
      <c r="E55" s="15" t="s">
        <v>263</v>
      </c>
      <c r="F55" s="137"/>
      <c r="G55" s="15" t="s">
        <v>263</v>
      </c>
      <c r="H55" s="137"/>
      <c r="I55" s="15" t="s">
        <v>263</v>
      </c>
      <c r="J55" s="137"/>
      <c r="K55" s="15" t="s">
        <v>263</v>
      </c>
      <c r="L55" s="137"/>
      <c r="M55" s="15" t="s">
        <v>263</v>
      </c>
      <c r="N55" s="137"/>
      <c r="O55" s="15" t="s">
        <v>263</v>
      </c>
      <c r="P55" s="137"/>
      <c r="Q55" s="15" t="s">
        <v>263</v>
      </c>
      <c r="R55" s="137"/>
      <c r="S55" s="137">
        <v>1630</v>
      </c>
      <c r="T55" s="137"/>
      <c r="U55" s="137">
        <v>1742</v>
      </c>
      <c r="V55" s="137"/>
      <c r="W55" s="137">
        <v>1565</v>
      </c>
      <c r="X55" s="137"/>
      <c r="Y55" s="15" t="s">
        <v>263</v>
      </c>
      <c r="Z55" s="137"/>
      <c r="AA55" s="15" t="s">
        <v>263</v>
      </c>
      <c r="AB55" s="137"/>
      <c r="AC55" s="137">
        <v>686</v>
      </c>
      <c r="AD55" s="137"/>
      <c r="AE55" s="137">
        <v>16530</v>
      </c>
      <c r="AF55" s="29"/>
      <c r="AG55" s="134"/>
      <c r="AH55" s="137">
        <v>3204</v>
      </c>
      <c r="AI55" s="134"/>
      <c r="AJ55" s="15" t="s">
        <v>263</v>
      </c>
      <c r="AL55" s="15" t="s">
        <v>263</v>
      </c>
    </row>
    <row r="56" spans="1:38" x14ac:dyDescent="0.25">
      <c r="A56" s="134" t="s">
        <v>507</v>
      </c>
      <c r="B56" s="82"/>
      <c r="C56" s="137">
        <v>2320</v>
      </c>
      <c r="D56" s="137"/>
      <c r="E56" s="137">
        <v>1131</v>
      </c>
      <c r="F56" s="137"/>
      <c r="G56" s="137">
        <v>1423</v>
      </c>
      <c r="H56" s="137"/>
      <c r="I56" s="137">
        <v>799</v>
      </c>
      <c r="J56" s="137"/>
      <c r="K56" s="137">
        <v>1465</v>
      </c>
      <c r="L56" s="137"/>
      <c r="M56" s="137">
        <v>4779</v>
      </c>
      <c r="N56" s="137"/>
      <c r="O56" s="137">
        <v>7111</v>
      </c>
      <c r="P56" s="137"/>
      <c r="Q56" s="137">
        <v>23553</v>
      </c>
      <c r="R56" s="137"/>
      <c r="S56" s="137">
        <v>40628</v>
      </c>
      <c r="T56" s="137"/>
      <c r="U56" s="137">
        <v>26358</v>
      </c>
      <c r="V56" s="137"/>
      <c r="W56" s="137">
        <v>30629</v>
      </c>
      <c r="X56" s="137"/>
      <c r="Y56" s="137">
        <v>20513</v>
      </c>
      <c r="Z56" s="137"/>
      <c r="AA56" s="137">
        <v>18278</v>
      </c>
      <c r="AB56" s="137"/>
      <c r="AC56" s="137">
        <v>24426</v>
      </c>
      <c r="AD56" s="137"/>
      <c r="AE56" s="137">
        <v>18965</v>
      </c>
      <c r="AF56" s="29"/>
      <c r="AG56" s="134"/>
      <c r="AH56" s="137">
        <v>3063</v>
      </c>
      <c r="AI56" s="134"/>
      <c r="AJ56" s="15" t="s">
        <v>263</v>
      </c>
      <c r="AL56" s="15" t="s">
        <v>263</v>
      </c>
    </row>
    <row r="57" spans="1:38" x14ac:dyDescent="0.25">
      <c r="A57" s="134" t="s">
        <v>517</v>
      </c>
      <c r="B57" s="82"/>
      <c r="C57" s="15" t="s">
        <v>263</v>
      </c>
      <c r="D57" s="137"/>
      <c r="E57" s="15" t="s">
        <v>263</v>
      </c>
      <c r="F57" s="137"/>
      <c r="G57" s="15" t="s">
        <v>263</v>
      </c>
      <c r="H57" s="137"/>
      <c r="I57" s="15" t="s">
        <v>263</v>
      </c>
      <c r="J57" s="137"/>
      <c r="K57" s="15" t="s">
        <v>263</v>
      </c>
      <c r="L57" s="137"/>
      <c r="M57" s="137">
        <v>8</v>
      </c>
      <c r="N57" s="137"/>
      <c r="O57" s="137">
        <v>341</v>
      </c>
      <c r="P57" s="137"/>
      <c r="Q57" s="15" t="s">
        <v>263</v>
      </c>
      <c r="R57" s="137"/>
      <c r="S57" s="137">
        <v>1471</v>
      </c>
      <c r="T57" s="137"/>
      <c r="U57" s="137">
        <v>588</v>
      </c>
      <c r="V57" s="137"/>
      <c r="W57" s="137">
        <v>455</v>
      </c>
      <c r="X57" s="137"/>
      <c r="Y57" s="137">
        <v>627</v>
      </c>
      <c r="Z57" s="137"/>
      <c r="AA57" s="137">
        <v>1176</v>
      </c>
      <c r="AB57" s="137"/>
      <c r="AC57" s="137">
        <v>1299</v>
      </c>
      <c r="AD57" s="137"/>
      <c r="AE57" s="137">
        <v>5176</v>
      </c>
      <c r="AF57" s="29"/>
      <c r="AG57" s="134"/>
      <c r="AH57" s="137">
        <v>2776</v>
      </c>
      <c r="AI57" s="134"/>
      <c r="AJ57" s="15" t="s">
        <v>263</v>
      </c>
      <c r="AL57" s="15" t="s">
        <v>263</v>
      </c>
    </row>
    <row r="58" spans="1:38" x14ac:dyDescent="0.25">
      <c r="A58" s="134" t="s">
        <v>516</v>
      </c>
      <c r="B58" s="82"/>
      <c r="C58" s="137">
        <v>205055</v>
      </c>
      <c r="D58" s="137"/>
      <c r="E58" s="137">
        <v>243726</v>
      </c>
      <c r="F58" s="137"/>
      <c r="G58" s="137">
        <v>332069</v>
      </c>
      <c r="H58" s="137"/>
      <c r="I58" s="137">
        <v>331178</v>
      </c>
      <c r="J58" s="137"/>
      <c r="K58" s="137">
        <v>315981</v>
      </c>
      <c r="L58" s="137"/>
      <c r="M58" s="137">
        <v>245511</v>
      </c>
      <c r="N58" s="137"/>
      <c r="O58" s="137">
        <v>256808</v>
      </c>
      <c r="P58" s="137"/>
      <c r="Q58" s="137">
        <v>228225</v>
      </c>
      <c r="R58" s="137"/>
      <c r="S58" s="137">
        <v>158774</v>
      </c>
      <c r="T58" s="137"/>
      <c r="U58" s="137">
        <v>15299</v>
      </c>
      <c r="V58" s="137"/>
      <c r="W58" s="137">
        <v>11632</v>
      </c>
      <c r="X58" s="137"/>
      <c r="Y58" s="137">
        <v>19535</v>
      </c>
      <c r="Z58" s="137"/>
      <c r="AA58" s="137">
        <v>9926</v>
      </c>
      <c r="AB58" s="137"/>
      <c r="AC58" s="137">
        <v>5923</v>
      </c>
      <c r="AD58" s="137"/>
      <c r="AE58" s="137">
        <v>3900</v>
      </c>
      <c r="AF58" s="29"/>
      <c r="AG58" s="134"/>
      <c r="AH58" s="137">
        <v>1824</v>
      </c>
      <c r="AI58" s="134"/>
      <c r="AJ58" s="15" t="s">
        <v>263</v>
      </c>
      <c r="AL58" s="15" t="s">
        <v>263</v>
      </c>
    </row>
    <row r="59" spans="1:38" x14ac:dyDescent="0.25">
      <c r="A59" s="134" t="s">
        <v>505</v>
      </c>
      <c r="B59" s="82"/>
      <c r="C59" s="137">
        <v>17292</v>
      </c>
      <c r="D59" s="137"/>
      <c r="E59" s="137">
        <v>40296</v>
      </c>
      <c r="F59" s="137"/>
      <c r="G59" s="137">
        <v>14814</v>
      </c>
      <c r="H59" s="137"/>
      <c r="I59" s="137">
        <v>391</v>
      </c>
      <c r="J59" s="137"/>
      <c r="K59" s="137">
        <v>181</v>
      </c>
      <c r="L59" s="137"/>
      <c r="M59" s="137">
        <v>407</v>
      </c>
      <c r="N59" s="137"/>
      <c r="O59" s="137">
        <v>343</v>
      </c>
      <c r="P59" s="137"/>
      <c r="Q59" s="15" t="s">
        <v>263</v>
      </c>
      <c r="R59" s="137"/>
      <c r="S59" s="137">
        <v>38</v>
      </c>
      <c r="T59" s="137"/>
      <c r="U59" s="137">
        <v>448</v>
      </c>
      <c r="V59" s="137"/>
      <c r="W59" s="137">
        <v>1613</v>
      </c>
      <c r="X59" s="137"/>
      <c r="Y59" s="137">
        <v>5464</v>
      </c>
      <c r="Z59" s="137"/>
      <c r="AA59" s="137">
        <v>18286</v>
      </c>
      <c r="AB59" s="137"/>
      <c r="AC59" s="137">
        <v>19576</v>
      </c>
      <c r="AD59" s="137"/>
      <c r="AE59" s="137">
        <v>26399</v>
      </c>
      <c r="AF59" s="29"/>
      <c r="AG59" s="134"/>
      <c r="AH59" s="137">
        <v>1553</v>
      </c>
      <c r="AI59" s="134"/>
      <c r="AJ59" s="15" t="s">
        <v>263</v>
      </c>
      <c r="AL59" s="15" t="s">
        <v>263</v>
      </c>
    </row>
    <row r="60" spans="1:38" x14ac:dyDescent="0.25">
      <c r="A60" s="134" t="s">
        <v>511</v>
      </c>
      <c r="B60" s="82"/>
      <c r="C60" s="137">
        <v>1495</v>
      </c>
      <c r="D60" s="137"/>
      <c r="E60" s="137">
        <v>1911</v>
      </c>
      <c r="F60" s="137"/>
      <c r="G60" s="137">
        <v>77583</v>
      </c>
      <c r="H60" s="137"/>
      <c r="I60" s="137">
        <v>106883</v>
      </c>
      <c r="J60" s="137"/>
      <c r="K60" s="137">
        <v>28135</v>
      </c>
      <c r="L60" s="137"/>
      <c r="M60" s="137">
        <v>8552</v>
      </c>
      <c r="N60" s="137"/>
      <c r="O60" s="137">
        <v>11548</v>
      </c>
      <c r="P60" s="137"/>
      <c r="Q60" s="137">
        <v>5497</v>
      </c>
      <c r="R60" s="137"/>
      <c r="S60" s="137">
        <v>44864</v>
      </c>
      <c r="T60" s="137"/>
      <c r="U60" s="137">
        <v>16196</v>
      </c>
      <c r="V60" s="137"/>
      <c r="W60" s="137">
        <v>58391</v>
      </c>
      <c r="X60" s="137"/>
      <c r="Y60" s="137">
        <v>20483</v>
      </c>
      <c r="Z60" s="137"/>
      <c r="AA60" s="137">
        <v>44173</v>
      </c>
      <c r="AB60" s="137"/>
      <c r="AC60" s="137">
        <v>25757</v>
      </c>
      <c r="AD60" s="137"/>
      <c r="AE60" s="137">
        <v>10514</v>
      </c>
      <c r="AF60" s="29"/>
      <c r="AG60" s="134"/>
      <c r="AH60" s="137">
        <v>1271</v>
      </c>
      <c r="AI60" s="134"/>
      <c r="AJ60" s="15" t="s">
        <v>263</v>
      </c>
      <c r="AL60" s="15" t="s">
        <v>263</v>
      </c>
    </row>
    <row r="61" spans="1:38" x14ac:dyDescent="0.25">
      <c r="A61" s="134" t="s">
        <v>518</v>
      </c>
      <c r="B61" s="82"/>
      <c r="C61" s="137">
        <v>827</v>
      </c>
      <c r="D61" s="137"/>
      <c r="E61" s="137">
        <v>1259</v>
      </c>
      <c r="F61" s="137"/>
      <c r="G61" s="137">
        <v>1342</v>
      </c>
      <c r="H61" s="137"/>
      <c r="I61" s="137">
        <v>1288</v>
      </c>
      <c r="J61" s="137"/>
      <c r="K61" s="137">
        <v>1175</v>
      </c>
      <c r="L61" s="137"/>
      <c r="M61" s="137">
        <v>1524</v>
      </c>
      <c r="N61" s="137"/>
      <c r="O61" s="137">
        <v>1382</v>
      </c>
      <c r="P61" s="137"/>
      <c r="Q61" s="137">
        <v>1504</v>
      </c>
      <c r="R61" s="137"/>
      <c r="S61" s="137">
        <v>1860</v>
      </c>
      <c r="T61" s="137"/>
      <c r="U61" s="137">
        <v>1893</v>
      </c>
      <c r="V61" s="137"/>
      <c r="W61" s="137">
        <v>1932</v>
      </c>
      <c r="X61" s="137"/>
      <c r="Y61" s="137">
        <v>1935</v>
      </c>
      <c r="Z61" s="137"/>
      <c r="AA61" s="137">
        <v>2467</v>
      </c>
      <c r="AB61" s="137"/>
      <c r="AC61" s="137">
        <v>1519</v>
      </c>
      <c r="AD61" s="137"/>
      <c r="AE61" s="137">
        <v>1693</v>
      </c>
      <c r="AF61" s="29"/>
      <c r="AG61" s="134"/>
      <c r="AH61" s="137">
        <v>1251</v>
      </c>
      <c r="AI61" s="134"/>
      <c r="AJ61" s="15" t="s">
        <v>263</v>
      </c>
      <c r="AL61" s="15" t="s">
        <v>263</v>
      </c>
    </row>
    <row r="62" spans="1:38" x14ac:dyDescent="0.25">
      <c r="A62" s="134" t="s">
        <v>519</v>
      </c>
      <c r="B62" s="82"/>
      <c r="C62" s="137">
        <v>21337</v>
      </c>
      <c r="D62" s="137"/>
      <c r="E62" s="137">
        <v>14788</v>
      </c>
      <c r="F62" s="137"/>
      <c r="G62" s="137">
        <v>18848</v>
      </c>
      <c r="H62" s="137"/>
      <c r="I62" s="137">
        <v>18606</v>
      </c>
      <c r="J62" s="137"/>
      <c r="K62" s="137">
        <v>16714</v>
      </c>
      <c r="L62" s="137"/>
      <c r="M62" s="137">
        <v>13489</v>
      </c>
      <c r="N62" s="137"/>
      <c r="O62" s="137">
        <v>25236</v>
      </c>
      <c r="P62" s="137"/>
      <c r="Q62" s="137">
        <v>32407</v>
      </c>
      <c r="R62" s="137"/>
      <c r="S62" s="137">
        <v>20795</v>
      </c>
      <c r="T62" s="137"/>
      <c r="U62" s="137">
        <v>15986</v>
      </c>
      <c r="V62" s="137"/>
      <c r="W62" s="137">
        <v>14276</v>
      </c>
      <c r="X62" s="137"/>
      <c r="Y62" s="137">
        <v>5987</v>
      </c>
      <c r="Z62" s="137"/>
      <c r="AA62" s="137">
        <v>2406</v>
      </c>
      <c r="AB62" s="137"/>
      <c r="AC62" s="15" t="s">
        <v>263</v>
      </c>
      <c r="AD62" s="137"/>
      <c r="AE62" s="137">
        <v>1635</v>
      </c>
      <c r="AF62" s="29"/>
      <c r="AG62" s="134"/>
      <c r="AH62" s="137">
        <v>921</v>
      </c>
      <c r="AI62" s="134"/>
      <c r="AJ62" s="15" t="s">
        <v>263</v>
      </c>
      <c r="AL62" s="15" t="s">
        <v>263</v>
      </c>
    </row>
    <row r="63" spans="1:38" x14ac:dyDescent="0.25">
      <c r="A63" s="134" t="s">
        <v>75</v>
      </c>
      <c r="B63" s="82"/>
      <c r="C63" s="137">
        <v>413603</v>
      </c>
      <c r="D63" s="137"/>
      <c r="E63" s="137">
        <v>539116</v>
      </c>
      <c r="F63" s="137"/>
      <c r="G63" s="137">
        <v>599159</v>
      </c>
      <c r="H63" s="137"/>
      <c r="I63" s="137">
        <v>595216</v>
      </c>
      <c r="J63" s="137"/>
      <c r="K63" s="137">
        <v>355257</v>
      </c>
      <c r="L63" s="137"/>
      <c r="M63" s="137">
        <v>274103</v>
      </c>
      <c r="N63" s="137"/>
      <c r="O63" s="137">
        <v>158999</v>
      </c>
      <c r="P63" s="137"/>
      <c r="Q63" s="137">
        <v>28581</v>
      </c>
      <c r="R63" s="137"/>
      <c r="S63" s="137">
        <v>9826</v>
      </c>
      <c r="T63" s="137"/>
      <c r="U63" s="137">
        <v>13305</v>
      </c>
      <c r="V63" s="137"/>
      <c r="W63" s="137">
        <v>9175</v>
      </c>
      <c r="X63" s="137"/>
      <c r="Y63" s="137">
        <v>8881</v>
      </c>
      <c r="Z63" s="137"/>
      <c r="AA63" s="137">
        <v>14654</v>
      </c>
      <c r="AB63" s="137"/>
      <c r="AC63" s="137">
        <v>16517</v>
      </c>
      <c r="AD63" s="137"/>
      <c r="AE63" s="137">
        <v>20211</v>
      </c>
      <c r="AF63" s="29"/>
      <c r="AG63" s="134"/>
      <c r="AH63" s="137">
        <v>295</v>
      </c>
      <c r="AI63" s="134"/>
      <c r="AJ63" s="15" t="s">
        <v>263</v>
      </c>
      <c r="AL63" s="15" t="s">
        <v>263</v>
      </c>
    </row>
    <row r="64" spans="1:38" x14ac:dyDescent="0.25">
      <c r="A64" s="134" t="s">
        <v>495</v>
      </c>
      <c r="B64" s="82"/>
      <c r="C64" s="137">
        <v>2654656</v>
      </c>
      <c r="D64" s="137"/>
      <c r="E64" s="137">
        <v>3061205</v>
      </c>
      <c r="F64" s="137"/>
      <c r="G64" s="137">
        <v>2971979</v>
      </c>
      <c r="H64" s="137"/>
      <c r="I64" s="137">
        <v>3112335</v>
      </c>
      <c r="J64" s="137"/>
      <c r="K64" s="137">
        <v>1792123</v>
      </c>
      <c r="L64" s="137"/>
      <c r="M64" s="137">
        <v>1209791</v>
      </c>
      <c r="N64" s="137"/>
      <c r="O64" s="137">
        <v>1214952</v>
      </c>
      <c r="P64" s="137"/>
      <c r="Q64" s="137">
        <v>851938</v>
      </c>
      <c r="R64" s="137"/>
      <c r="S64" s="137">
        <v>149394</v>
      </c>
      <c r="T64" s="137"/>
      <c r="U64" s="137">
        <v>1672</v>
      </c>
      <c r="V64" s="137"/>
      <c r="W64" s="137">
        <v>2322</v>
      </c>
      <c r="X64" s="137"/>
      <c r="Y64" s="137">
        <v>10477</v>
      </c>
      <c r="Z64" s="137"/>
      <c r="AA64" s="137">
        <v>3539</v>
      </c>
      <c r="AB64" s="137"/>
      <c r="AC64" s="137">
        <v>10069</v>
      </c>
      <c r="AD64" s="137"/>
      <c r="AE64" s="137">
        <v>3528</v>
      </c>
      <c r="AF64" s="29"/>
      <c r="AG64" s="134"/>
      <c r="AH64" s="137">
        <v>280</v>
      </c>
      <c r="AI64" s="134"/>
      <c r="AJ64" s="15" t="s">
        <v>263</v>
      </c>
      <c r="AL64" s="15" t="s">
        <v>263</v>
      </c>
    </row>
    <row r="65" spans="1:38" x14ac:dyDescent="0.25">
      <c r="A65" s="134" t="s">
        <v>251</v>
      </c>
      <c r="B65" s="82"/>
      <c r="C65" s="137">
        <v>105571</v>
      </c>
      <c r="D65" s="137"/>
      <c r="E65" s="137">
        <v>101442</v>
      </c>
      <c r="F65" s="137"/>
      <c r="G65" s="137">
        <v>85065</v>
      </c>
      <c r="H65" s="137"/>
      <c r="I65" s="137">
        <v>90531</v>
      </c>
      <c r="J65" s="137"/>
      <c r="K65" s="137">
        <v>99832</v>
      </c>
      <c r="L65" s="137"/>
      <c r="M65" s="137">
        <v>125060</v>
      </c>
      <c r="N65" s="137"/>
      <c r="O65" s="137">
        <v>135572</v>
      </c>
      <c r="P65" s="137"/>
      <c r="Q65" s="137">
        <v>51623</v>
      </c>
      <c r="R65" s="137"/>
      <c r="S65" s="137">
        <v>21979</v>
      </c>
      <c r="T65" s="137"/>
      <c r="U65" s="137">
        <v>37959</v>
      </c>
      <c r="V65" s="137"/>
      <c r="W65" s="137">
        <v>48542</v>
      </c>
      <c r="X65" s="137"/>
      <c r="Y65" s="137">
        <v>65765</v>
      </c>
      <c r="Z65" s="137"/>
      <c r="AA65" s="137">
        <v>80848</v>
      </c>
      <c r="AB65" s="137"/>
      <c r="AC65" s="137">
        <v>77955</v>
      </c>
      <c r="AD65" s="137"/>
      <c r="AE65" s="137">
        <v>6242</v>
      </c>
      <c r="AF65" s="29"/>
      <c r="AG65" s="134"/>
      <c r="AH65" s="137">
        <v>159</v>
      </c>
      <c r="AI65" s="134"/>
      <c r="AJ65" s="15" t="s">
        <v>263</v>
      </c>
      <c r="AL65" s="15" t="s">
        <v>263</v>
      </c>
    </row>
    <row r="66" spans="1:38" x14ac:dyDescent="0.25">
      <c r="A66" s="134" t="s">
        <v>520</v>
      </c>
      <c r="B66" s="82"/>
      <c r="C66" s="137">
        <v>73165</v>
      </c>
      <c r="D66" s="137"/>
      <c r="E66" s="137">
        <v>40706</v>
      </c>
      <c r="F66" s="137"/>
      <c r="G66" s="137">
        <v>41848</v>
      </c>
      <c r="H66" s="137"/>
      <c r="I66" s="137">
        <v>39656</v>
      </c>
      <c r="J66" s="137"/>
      <c r="K66" s="137">
        <v>39406</v>
      </c>
      <c r="L66" s="137"/>
      <c r="M66" s="137">
        <v>36099</v>
      </c>
      <c r="N66" s="137"/>
      <c r="O66" s="137">
        <v>35949</v>
      </c>
      <c r="P66" s="137"/>
      <c r="Q66" s="137">
        <v>7905</v>
      </c>
      <c r="R66" s="137"/>
      <c r="S66" s="137">
        <v>564</v>
      </c>
      <c r="T66" s="137"/>
      <c r="U66" s="137">
        <v>20569</v>
      </c>
      <c r="V66" s="137"/>
      <c r="W66" s="137">
        <v>7693</v>
      </c>
      <c r="X66" s="137"/>
      <c r="Y66" s="137">
        <v>1547</v>
      </c>
      <c r="Z66" s="137"/>
      <c r="AA66" s="137">
        <v>2708</v>
      </c>
      <c r="AB66" s="137"/>
      <c r="AC66" s="137">
        <v>2782</v>
      </c>
      <c r="AD66" s="137"/>
      <c r="AE66" s="137">
        <v>856</v>
      </c>
      <c r="AF66" s="29"/>
      <c r="AG66" s="134"/>
      <c r="AH66" s="137">
        <v>150</v>
      </c>
      <c r="AI66" s="134"/>
      <c r="AJ66" s="15" t="s">
        <v>263</v>
      </c>
      <c r="AL66" s="15" t="s">
        <v>263</v>
      </c>
    </row>
    <row r="67" spans="1:38" x14ac:dyDescent="0.25">
      <c r="A67" s="134" t="s">
        <v>513</v>
      </c>
      <c r="B67" s="134"/>
      <c r="C67" s="137">
        <v>147121</v>
      </c>
      <c r="D67" s="137"/>
      <c r="E67" s="137">
        <v>150051</v>
      </c>
      <c r="F67" s="137"/>
      <c r="G67" s="137">
        <v>70654</v>
      </c>
      <c r="H67" s="137"/>
      <c r="I67" s="137">
        <v>59945</v>
      </c>
      <c r="J67" s="137"/>
      <c r="K67" s="137">
        <v>43371</v>
      </c>
      <c r="L67" s="137"/>
      <c r="M67" s="137">
        <v>14566</v>
      </c>
      <c r="N67" s="137"/>
      <c r="O67" s="137">
        <v>13672</v>
      </c>
      <c r="P67" s="137"/>
      <c r="Q67" s="137">
        <v>5052</v>
      </c>
      <c r="R67" s="137"/>
      <c r="S67" s="137">
        <v>2923</v>
      </c>
      <c r="T67" s="137"/>
      <c r="U67" s="137">
        <v>1469</v>
      </c>
      <c r="V67" s="137"/>
      <c r="W67" s="137">
        <v>1854</v>
      </c>
      <c r="X67" s="137"/>
      <c r="Y67" s="137">
        <v>2335</v>
      </c>
      <c r="Z67" s="137"/>
      <c r="AA67" s="137">
        <v>3045</v>
      </c>
      <c r="AB67" s="137"/>
      <c r="AC67" s="137">
        <v>1599</v>
      </c>
      <c r="AD67" s="137"/>
      <c r="AE67" s="137">
        <v>40</v>
      </c>
      <c r="AG67" s="134"/>
      <c r="AH67" s="137">
        <v>64</v>
      </c>
      <c r="AI67" s="134"/>
      <c r="AJ67" s="15" t="s">
        <v>263</v>
      </c>
      <c r="AL67" s="15" t="s">
        <v>263</v>
      </c>
    </row>
    <row r="68" spans="1:38" x14ac:dyDescent="0.25">
      <c r="A68" s="134" t="s">
        <v>70</v>
      </c>
      <c r="B68" s="82"/>
      <c r="C68" s="137">
        <v>1134851</v>
      </c>
      <c r="D68" s="137"/>
      <c r="E68" s="137">
        <v>1031175</v>
      </c>
      <c r="F68" s="137"/>
      <c r="G68" s="137">
        <v>960857</v>
      </c>
      <c r="H68" s="137"/>
      <c r="I68" s="137">
        <v>1152528</v>
      </c>
      <c r="J68" s="137"/>
      <c r="K68" s="137">
        <v>1318043</v>
      </c>
      <c r="L68" s="137"/>
      <c r="M68" s="137">
        <v>1320453</v>
      </c>
      <c r="N68" s="137"/>
      <c r="O68" s="137">
        <v>1407234</v>
      </c>
      <c r="P68" s="137"/>
      <c r="Q68" s="137">
        <v>1400866</v>
      </c>
      <c r="R68" s="137"/>
      <c r="S68" s="137">
        <v>1375435</v>
      </c>
      <c r="T68" s="137"/>
      <c r="U68" s="137">
        <v>1170042</v>
      </c>
      <c r="V68" s="137"/>
      <c r="W68" s="137">
        <v>1143405</v>
      </c>
      <c r="X68" s="137"/>
      <c r="Y68" s="137">
        <v>1174982</v>
      </c>
      <c r="Z68" s="137"/>
      <c r="AA68" s="137">
        <v>842518</v>
      </c>
      <c r="AB68" s="137"/>
      <c r="AC68" s="137">
        <v>418403</v>
      </c>
      <c r="AD68" s="137"/>
      <c r="AE68" s="137">
        <v>223908</v>
      </c>
      <c r="AF68" s="29"/>
      <c r="AG68" s="134"/>
      <c r="AH68" s="15" t="s">
        <v>263</v>
      </c>
      <c r="AI68" s="134"/>
      <c r="AJ68" s="15" t="s">
        <v>263</v>
      </c>
      <c r="AL68" s="15" t="s">
        <v>263</v>
      </c>
    </row>
    <row r="69" spans="1:38" x14ac:dyDescent="0.25">
      <c r="A69" s="134" t="s">
        <v>513</v>
      </c>
      <c r="B69" s="82"/>
      <c r="C69" s="15" t="s">
        <v>263</v>
      </c>
      <c r="D69" s="137"/>
      <c r="E69" s="15" t="s">
        <v>263</v>
      </c>
      <c r="F69" s="137"/>
      <c r="G69" s="15" t="s">
        <v>263</v>
      </c>
      <c r="H69" s="137"/>
      <c r="I69" s="15" t="s">
        <v>263</v>
      </c>
      <c r="J69" s="137"/>
      <c r="K69" s="15" t="s">
        <v>263</v>
      </c>
      <c r="L69" s="137"/>
      <c r="M69" s="15" t="s">
        <v>263</v>
      </c>
      <c r="N69" s="137"/>
      <c r="O69" s="15" t="s">
        <v>263</v>
      </c>
      <c r="P69" s="137"/>
      <c r="Q69" s="15" t="s">
        <v>263</v>
      </c>
      <c r="R69" s="137"/>
      <c r="S69" s="137">
        <v>138</v>
      </c>
      <c r="T69" s="137"/>
      <c r="U69" s="137">
        <v>583</v>
      </c>
      <c r="V69" s="137"/>
      <c r="W69" s="137">
        <v>79</v>
      </c>
      <c r="X69" s="137"/>
      <c r="Y69" s="137">
        <v>399</v>
      </c>
      <c r="Z69" s="137"/>
      <c r="AA69" s="137">
        <v>9268</v>
      </c>
      <c r="AB69" s="137"/>
      <c r="AC69" s="137">
        <v>11568</v>
      </c>
      <c r="AD69" s="137"/>
      <c r="AE69" s="137">
        <v>11386</v>
      </c>
      <c r="AF69" s="29"/>
      <c r="AG69" s="134"/>
      <c r="AH69" s="15" t="s">
        <v>263</v>
      </c>
      <c r="AI69" s="134"/>
      <c r="AJ69" s="15" t="s">
        <v>263</v>
      </c>
      <c r="AL69" s="15" t="s">
        <v>263</v>
      </c>
    </row>
    <row r="70" spans="1:38" x14ac:dyDescent="0.25">
      <c r="A70" s="134" t="s">
        <v>521</v>
      </c>
      <c r="B70" s="29"/>
      <c r="C70" s="137">
        <v>100302</v>
      </c>
      <c r="D70" s="137"/>
      <c r="E70" s="137">
        <v>109955</v>
      </c>
      <c r="F70" s="137"/>
      <c r="G70" s="137">
        <v>78383</v>
      </c>
      <c r="H70" s="137"/>
      <c r="I70" s="137">
        <v>10387</v>
      </c>
      <c r="J70" s="137"/>
      <c r="K70" s="137">
        <v>321</v>
      </c>
      <c r="L70" s="137"/>
      <c r="M70" s="137">
        <v>745</v>
      </c>
      <c r="N70" s="137"/>
      <c r="O70" s="137">
        <v>384</v>
      </c>
      <c r="P70" s="137"/>
      <c r="Q70" s="137">
        <v>940</v>
      </c>
      <c r="R70" s="137"/>
      <c r="S70" s="137">
        <v>669</v>
      </c>
      <c r="T70" s="137"/>
      <c r="U70" s="137">
        <v>1784</v>
      </c>
      <c r="V70" s="137"/>
      <c r="W70" s="137">
        <v>761</v>
      </c>
      <c r="X70" s="137"/>
      <c r="Y70" s="137">
        <v>6573</v>
      </c>
      <c r="Z70" s="137"/>
      <c r="AA70" s="137">
        <v>203</v>
      </c>
      <c r="AB70" s="137"/>
      <c r="AC70" s="137">
        <v>4061</v>
      </c>
      <c r="AD70" s="137"/>
      <c r="AE70" s="137">
        <v>329</v>
      </c>
      <c r="AF70" s="29"/>
      <c r="AG70" s="134"/>
      <c r="AH70" s="15" t="s">
        <v>263</v>
      </c>
      <c r="AI70" s="134"/>
      <c r="AJ70" s="15" t="s">
        <v>263</v>
      </c>
      <c r="AL70" s="15" t="s">
        <v>263</v>
      </c>
    </row>
    <row r="71" spans="1:38" x14ac:dyDescent="0.25">
      <c r="A71" s="134" t="s">
        <v>522</v>
      </c>
      <c r="B71" s="134"/>
      <c r="C71" s="137">
        <v>15696</v>
      </c>
      <c r="D71" s="137"/>
      <c r="E71" s="137">
        <v>19039</v>
      </c>
      <c r="F71" s="137"/>
      <c r="G71" s="137">
        <v>26127</v>
      </c>
      <c r="H71" s="137"/>
      <c r="I71" s="137">
        <v>6008</v>
      </c>
      <c r="J71" s="137"/>
      <c r="K71" s="137">
        <v>8011</v>
      </c>
      <c r="L71" s="137"/>
      <c r="M71" s="137">
        <v>1161</v>
      </c>
      <c r="N71" s="137"/>
      <c r="O71" s="137">
        <v>68</v>
      </c>
      <c r="P71" s="137"/>
      <c r="Q71" s="15" t="s">
        <v>263</v>
      </c>
      <c r="R71" s="137"/>
      <c r="S71" s="15" t="s">
        <v>263</v>
      </c>
      <c r="T71" s="137"/>
      <c r="U71" s="15" t="s">
        <v>263</v>
      </c>
      <c r="V71" s="137"/>
      <c r="W71" s="15" t="s">
        <v>263</v>
      </c>
      <c r="X71" s="137"/>
      <c r="Y71" s="15" t="s">
        <v>263</v>
      </c>
      <c r="Z71" s="137"/>
      <c r="AA71" s="15" t="s">
        <v>263</v>
      </c>
      <c r="AB71" s="137"/>
      <c r="AC71" s="137">
        <v>575</v>
      </c>
      <c r="AD71" s="137"/>
      <c r="AE71" s="137">
        <v>271</v>
      </c>
      <c r="AG71" s="134"/>
      <c r="AH71" s="15" t="s">
        <v>263</v>
      </c>
      <c r="AI71" s="134"/>
      <c r="AJ71" s="15" t="s">
        <v>263</v>
      </c>
      <c r="AL71" s="15" t="s">
        <v>263</v>
      </c>
    </row>
    <row r="72" spans="1:38" x14ac:dyDescent="0.25">
      <c r="A72" s="134" t="s">
        <v>357</v>
      </c>
      <c r="B72" s="134"/>
      <c r="C72" s="137">
        <v>7823</v>
      </c>
      <c r="D72" s="137"/>
      <c r="E72" s="15" t="s">
        <v>263</v>
      </c>
      <c r="F72" s="137"/>
      <c r="G72" s="15" t="s">
        <v>263</v>
      </c>
      <c r="H72" s="137"/>
      <c r="I72" s="137">
        <v>1956</v>
      </c>
      <c r="J72" s="137"/>
      <c r="K72" s="15" t="s">
        <v>263</v>
      </c>
      <c r="L72" s="137"/>
      <c r="M72" s="137">
        <v>14506</v>
      </c>
      <c r="N72" s="137"/>
      <c r="O72" s="137">
        <v>132605</v>
      </c>
      <c r="P72" s="137"/>
      <c r="Q72" s="137">
        <v>316640</v>
      </c>
      <c r="R72" s="137"/>
      <c r="S72" s="137">
        <v>407725</v>
      </c>
      <c r="T72" s="137"/>
      <c r="U72" s="137">
        <v>666044</v>
      </c>
      <c r="V72" s="137"/>
      <c r="W72" s="137">
        <v>336808</v>
      </c>
      <c r="X72" s="137"/>
      <c r="Y72" s="137">
        <v>128</v>
      </c>
      <c r="Z72" s="137"/>
      <c r="AA72" s="137">
        <v>248</v>
      </c>
      <c r="AB72" s="137"/>
      <c r="AC72" s="15" t="s">
        <v>263</v>
      </c>
      <c r="AD72" s="137"/>
      <c r="AE72" s="15" t="s">
        <v>263</v>
      </c>
      <c r="AG72" s="134"/>
      <c r="AH72" s="15" t="s">
        <v>263</v>
      </c>
      <c r="AI72" s="134"/>
      <c r="AJ72" s="15" t="s">
        <v>263</v>
      </c>
      <c r="AL72" s="15" t="s">
        <v>263</v>
      </c>
    </row>
    <row r="73" spans="1:38" x14ac:dyDescent="0.25">
      <c r="A73" s="134" t="s">
        <v>354</v>
      </c>
      <c r="B73" s="134"/>
      <c r="C73" s="137">
        <v>92024</v>
      </c>
      <c r="D73" s="137"/>
      <c r="E73" s="137">
        <v>114747</v>
      </c>
      <c r="F73" s="137"/>
      <c r="G73" s="137">
        <v>118235</v>
      </c>
      <c r="H73" s="137"/>
      <c r="I73" s="137">
        <v>118970</v>
      </c>
      <c r="J73" s="137"/>
      <c r="K73" s="137">
        <v>158387</v>
      </c>
      <c r="L73" s="137"/>
      <c r="M73" s="137">
        <v>157410</v>
      </c>
      <c r="N73" s="137"/>
      <c r="O73" s="137">
        <v>166780</v>
      </c>
      <c r="P73" s="137"/>
      <c r="Q73" s="137">
        <v>45709</v>
      </c>
      <c r="R73" s="137"/>
      <c r="S73" s="137">
        <v>74816</v>
      </c>
      <c r="T73" s="137"/>
      <c r="U73" s="137">
        <v>17111</v>
      </c>
      <c r="V73" s="137"/>
      <c r="W73" s="137">
        <v>22572</v>
      </c>
      <c r="X73" s="137"/>
      <c r="Y73" s="137">
        <v>39740</v>
      </c>
      <c r="Z73" s="137"/>
      <c r="AA73" s="137">
        <v>6083</v>
      </c>
      <c r="AB73" s="137"/>
      <c r="AC73" s="15" t="s">
        <v>263</v>
      </c>
      <c r="AD73" s="137"/>
      <c r="AE73" s="15" t="s">
        <v>263</v>
      </c>
      <c r="AG73" s="134"/>
      <c r="AH73" s="15" t="s">
        <v>263</v>
      </c>
      <c r="AI73" s="134"/>
      <c r="AJ73" s="15" t="s">
        <v>263</v>
      </c>
      <c r="AL73" s="15" t="s">
        <v>263</v>
      </c>
    </row>
    <row r="74" spans="1:38" x14ac:dyDescent="0.25">
      <c r="A74" s="139" t="s">
        <v>496</v>
      </c>
      <c r="B74" s="139"/>
      <c r="C74" s="141">
        <v>233989</v>
      </c>
      <c r="D74" s="141"/>
      <c r="E74" s="141">
        <v>251812</v>
      </c>
      <c r="F74" s="141"/>
      <c r="G74" s="141">
        <v>226809</v>
      </c>
      <c r="H74" s="141"/>
      <c r="I74" s="141">
        <v>205712</v>
      </c>
      <c r="J74" s="141"/>
      <c r="K74" s="141">
        <v>111265</v>
      </c>
      <c r="L74" s="141"/>
      <c r="M74" s="141">
        <v>113148</v>
      </c>
      <c r="N74" s="141"/>
      <c r="O74" s="141">
        <v>94464</v>
      </c>
      <c r="P74" s="141"/>
      <c r="Q74" s="141">
        <v>84359</v>
      </c>
      <c r="R74" s="141"/>
      <c r="S74" s="141">
        <v>80774</v>
      </c>
      <c r="T74" s="141"/>
      <c r="U74" s="141">
        <v>83908</v>
      </c>
      <c r="V74" s="141"/>
      <c r="W74" s="141">
        <v>85973</v>
      </c>
      <c r="X74" s="141"/>
      <c r="Y74" s="141">
        <v>93091</v>
      </c>
      <c r="Z74" s="141"/>
      <c r="AA74" s="141">
        <v>42019</v>
      </c>
      <c r="AB74" s="141"/>
      <c r="AC74" s="141">
        <v>21641</v>
      </c>
      <c r="AD74" s="141"/>
      <c r="AE74" s="141">
        <v>17545</v>
      </c>
      <c r="AF74" s="140"/>
      <c r="AG74" s="139"/>
      <c r="AH74" s="141">
        <v>8982</v>
      </c>
      <c r="AI74" s="139"/>
      <c r="AJ74" s="141">
        <v>18749</v>
      </c>
      <c r="AK74" s="140"/>
      <c r="AL74" s="141">
        <v>25829</v>
      </c>
    </row>
    <row r="75" spans="1:38" x14ac:dyDescent="0.25">
      <c r="A75" s="134"/>
      <c r="B75" s="134"/>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G75" s="134"/>
      <c r="AH75" s="134"/>
      <c r="AI75" s="134"/>
      <c r="AJ75" s="134"/>
    </row>
    <row r="76" spans="1:38" x14ac:dyDescent="0.25">
      <c r="AG76" s="134"/>
      <c r="AH76" s="134"/>
      <c r="AI76" s="134"/>
      <c r="AJ76" s="134"/>
    </row>
    <row r="77" spans="1:38" x14ac:dyDescent="0.25">
      <c r="AG77" s="134"/>
      <c r="AH77" s="134"/>
      <c r="AI77" s="134"/>
      <c r="AJ77" s="134"/>
    </row>
  </sheetData>
  <sortState xmlns:xlrd2="http://schemas.microsoft.com/office/spreadsheetml/2017/richdata2" ref="A9:AL73">
    <sortCondition descending="1" ref="AL9:AL73"/>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50"/>
  <sheetViews>
    <sheetView showGridLines="0" zoomScaleNormal="100" zoomScaleSheetLayoutView="100" workbookViewId="0"/>
  </sheetViews>
  <sheetFormatPr defaultColWidth="73.109375" defaultRowHeight="13.2" x14ac:dyDescent="0.25"/>
  <cols>
    <col min="1" max="1" width="87" style="79" customWidth="1"/>
    <col min="2" max="16384" width="73.109375" style="3"/>
  </cols>
  <sheetData>
    <row r="1" spans="1:1" ht="25.5" customHeight="1" x14ac:dyDescent="0.25">
      <c r="A1" s="259" t="s">
        <v>253</v>
      </c>
    </row>
    <row r="2" spans="1:1" ht="9.9" customHeight="1" x14ac:dyDescent="0.25">
      <c r="A2" s="41"/>
    </row>
    <row r="3" spans="1:1" x14ac:dyDescent="0.25">
      <c r="A3" s="78" t="s">
        <v>760</v>
      </c>
    </row>
    <row r="4" spans="1:1" ht="66" customHeight="1" x14ac:dyDescent="0.25">
      <c r="A4" s="43" t="s">
        <v>783</v>
      </c>
    </row>
    <row r="5" spans="1:1" ht="9.9" customHeight="1" x14ac:dyDescent="0.25">
      <c r="A5" s="43"/>
    </row>
    <row r="6" spans="1:1" x14ac:dyDescent="0.25">
      <c r="A6" s="112" t="s">
        <v>761</v>
      </c>
    </row>
    <row r="7" spans="1:1" ht="14.1" customHeight="1" x14ac:dyDescent="0.25">
      <c r="A7" s="43" t="s">
        <v>784</v>
      </c>
    </row>
    <row r="8" spans="1:1" ht="9.9" customHeight="1" x14ac:dyDescent="0.25">
      <c r="A8" s="43"/>
    </row>
    <row r="9" spans="1:1" x14ac:dyDescent="0.25">
      <c r="A9" s="112" t="s">
        <v>762</v>
      </c>
    </row>
    <row r="10" spans="1:1" ht="39.9" customHeight="1" x14ac:dyDescent="0.25">
      <c r="A10" s="43" t="s">
        <v>785</v>
      </c>
    </row>
    <row r="11" spans="1:1" ht="9.9" customHeight="1" x14ac:dyDescent="0.25">
      <c r="A11" s="43"/>
    </row>
    <row r="12" spans="1:1" x14ac:dyDescent="0.25">
      <c r="A12" s="112" t="s">
        <v>99</v>
      </c>
    </row>
    <row r="13" spans="1:1" ht="14.1" customHeight="1" x14ac:dyDescent="0.25">
      <c r="A13" s="43" t="s">
        <v>763</v>
      </c>
    </row>
    <row r="14" spans="1:1" ht="9.9" customHeight="1" x14ac:dyDescent="0.25">
      <c r="A14" s="43"/>
    </row>
    <row r="15" spans="1:1" x14ac:dyDescent="0.25">
      <c r="A15" s="112" t="s">
        <v>764</v>
      </c>
    </row>
    <row r="16" spans="1:1" ht="62.1" customHeight="1" x14ac:dyDescent="0.25">
      <c r="A16" s="43" t="s">
        <v>786</v>
      </c>
    </row>
    <row r="17" spans="1:2" ht="9.9" customHeight="1" x14ac:dyDescent="0.25">
      <c r="A17" s="43"/>
    </row>
    <row r="18" spans="1:2" x14ac:dyDescent="0.25">
      <c r="A18" s="112" t="s">
        <v>766</v>
      </c>
    </row>
    <row r="19" spans="1:2" ht="26.4" x14ac:dyDescent="0.25">
      <c r="A19" s="43" t="s">
        <v>765</v>
      </c>
      <c r="B19" s="271"/>
    </row>
    <row r="20" spans="1:2" ht="9.9" customHeight="1" x14ac:dyDescent="0.25">
      <c r="A20" s="43"/>
      <c r="B20" s="271"/>
    </row>
    <row r="21" spans="1:2" x14ac:dyDescent="0.25">
      <c r="A21" s="112" t="s">
        <v>768</v>
      </c>
    </row>
    <row r="22" spans="1:2" x14ac:dyDescent="0.25">
      <c r="A22" s="43" t="s">
        <v>767</v>
      </c>
    </row>
    <row r="23" spans="1:2" ht="9.9" customHeight="1" x14ac:dyDescent="0.25">
      <c r="A23" s="43"/>
    </row>
    <row r="24" spans="1:2" s="1" customFormat="1" x14ac:dyDescent="0.25">
      <c r="A24" s="112" t="s">
        <v>406</v>
      </c>
    </row>
    <row r="25" spans="1:2" ht="27.9" customHeight="1" x14ac:dyDescent="0.25">
      <c r="A25" s="43" t="s">
        <v>769</v>
      </c>
    </row>
    <row r="26" spans="1:2" ht="9.9" customHeight="1" x14ac:dyDescent="0.25">
      <c r="A26" s="43"/>
    </row>
    <row r="27" spans="1:2" x14ac:dyDescent="0.25">
      <c r="A27" s="112" t="s">
        <v>770</v>
      </c>
    </row>
    <row r="28" spans="1:2" ht="17.399999999999999" customHeight="1" x14ac:dyDescent="0.25">
      <c r="A28" s="43" t="s">
        <v>782</v>
      </c>
    </row>
    <row r="29" spans="1:2" ht="9.9" customHeight="1" x14ac:dyDescent="0.25">
      <c r="A29" s="43"/>
    </row>
    <row r="30" spans="1:2" x14ac:dyDescent="0.25">
      <c r="A30" s="112" t="s">
        <v>771</v>
      </c>
    </row>
    <row r="31" spans="1:2" ht="14.1" customHeight="1" x14ac:dyDescent="0.25">
      <c r="A31" s="43" t="s">
        <v>772</v>
      </c>
    </row>
    <row r="32" spans="1:2" ht="9.9" customHeight="1" x14ac:dyDescent="0.25">
      <c r="A32" s="43"/>
    </row>
    <row r="33" spans="1:1" x14ac:dyDescent="0.25">
      <c r="A33" s="112" t="s">
        <v>235</v>
      </c>
    </row>
    <row r="34" spans="1:1" ht="26.4" x14ac:dyDescent="0.25">
      <c r="A34" s="43" t="s">
        <v>773</v>
      </c>
    </row>
    <row r="35" spans="1:1" ht="9.9" customHeight="1" x14ac:dyDescent="0.25">
      <c r="A35" s="43"/>
    </row>
    <row r="36" spans="1:1" x14ac:dyDescent="0.25">
      <c r="A36" s="112" t="s">
        <v>775</v>
      </c>
    </row>
    <row r="37" spans="1:1" ht="12.75" customHeight="1" x14ac:dyDescent="0.25">
      <c r="A37" s="43" t="s">
        <v>774</v>
      </c>
    </row>
    <row r="38" spans="1:1" ht="9.9" customHeight="1" x14ac:dyDescent="0.25">
      <c r="A38" s="43"/>
    </row>
    <row r="39" spans="1:1" x14ac:dyDescent="0.25">
      <c r="A39" s="112" t="s">
        <v>20</v>
      </c>
    </row>
    <row r="40" spans="1:1" ht="39.9" customHeight="1" x14ac:dyDescent="0.25">
      <c r="A40" s="43" t="s">
        <v>776</v>
      </c>
    </row>
    <row r="41" spans="1:1" ht="9.9" customHeight="1" x14ac:dyDescent="0.25">
      <c r="A41" s="43"/>
    </row>
    <row r="42" spans="1:1" ht="12.75" customHeight="1" x14ac:dyDescent="0.25">
      <c r="A42" s="112" t="s">
        <v>100</v>
      </c>
    </row>
    <row r="43" spans="1:1" ht="14.1" customHeight="1" x14ac:dyDescent="0.25">
      <c r="A43" s="43" t="s">
        <v>777</v>
      </c>
    </row>
    <row r="44" spans="1:1" ht="9.9" customHeight="1" x14ac:dyDescent="0.25">
      <c r="A44" s="43"/>
    </row>
    <row r="45" spans="1:1" ht="14.1" customHeight="1" x14ac:dyDescent="0.25">
      <c r="A45" s="112" t="s">
        <v>779</v>
      </c>
    </row>
    <row r="46" spans="1:1" ht="14.1" customHeight="1" x14ac:dyDescent="0.25">
      <c r="A46" s="43" t="s">
        <v>778</v>
      </c>
    </row>
    <row r="47" spans="1:1" ht="9.9" customHeight="1" x14ac:dyDescent="0.25">
      <c r="A47" s="43"/>
    </row>
    <row r="48" spans="1:1" s="1" customFormat="1" x14ac:dyDescent="0.25">
      <c r="A48" s="112" t="s">
        <v>780</v>
      </c>
    </row>
    <row r="49" spans="1:1" ht="27.9" customHeight="1" x14ac:dyDescent="0.25">
      <c r="A49" s="43" t="s">
        <v>781</v>
      </c>
    </row>
    <row r="50" spans="1:1" x14ac:dyDescent="0.25">
      <c r="A50" s="4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K52"/>
  <sheetViews>
    <sheetView showGridLines="0" zoomScaleNormal="100" workbookViewId="0"/>
  </sheetViews>
  <sheetFormatPr defaultColWidth="9.109375" defaultRowHeight="13.8" x14ac:dyDescent="0.25"/>
  <cols>
    <col min="1" max="1" width="24.109375" style="133" customWidth="1"/>
    <col min="2" max="2" width="1.109375" style="133" customWidth="1"/>
    <col min="3" max="3" width="6.44140625" style="133" bestFit="1" customWidth="1"/>
    <col min="4" max="4" width="2" style="133" bestFit="1" customWidth="1"/>
    <col min="5" max="5" width="6.44140625" style="133" bestFit="1" customWidth="1"/>
    <col min="6" max="6" width="2" style="133" bestFit="1" customWidth="1"/>
    <col min="7" max="7" width="6.44140625" style="133" bestFit="1" customWidth="1"/>
    <col min="8" max="8" width="2" style="133" bestFit="1" customWidth="1"/>
    <col min="9" max="9" width="6.44140625" style="133" bestFit="1" customWidth="1"/>
    <col min="10" max="10" width="2" style="133" bestFit="1" customWidth="1"/>
    <col min="11" max="11" width="6.44140625" style="133" bestFit="1" customWidth="1"/>
    <col min="12" max="12" width="2" style="133" bestFit="1" customWidth="1"/>
    <col min="13" max="13" width="6.44140625" style="133" bestFit="1" customWidth="1"/>
    <col min="14" max="14" width="2" style="133" bestFit="1" customWidth="1"/>
    <col min="15" max="15" width="6.44140625" style="133" bestFit="1" customWidth="1"/>
    <col min="16" max="16" width="2" style="133" bestFit="1" customWidth="1"/>
    <col min="17" max="17" width="6.44140625" style="133" bestFit="1" customWidth="1"/>
    <col min="18" max="18" width="2" style="133" bestFit="1" customWidth="1"/>
    <col min="19" max="19" width="6.44140625" style="133" bestFit="1" customWidth="1"/>
    <col min="20" max="20" width="2" style="133" bestFit="1" customWidth="1"/>
    <col min="21" max="21" width="6.44140625" style="133" bestFit="1" customWidth="1"/>
    <col min="22" max="22" width="2" style="133" bestFit="1" customWidth="1"/>
    <col min="23" max="23" width="6.44140625" style="133" bestFit="1" customWidth="1"/>
    <col min="24" max="24" width="2" style="133" bestFit="1" customWidth="1"/>
    <col min="25" max="25" width="6.44140625" style="133" bestFit="1" customWidth="1"/>
    <col min="26" max="26" width="2" style="133" bestFit="1" customWidth="1"/>
    <col min="27" max="27" width="6.44140625" style="133" bestFit="1" customWidth="1"/>
    <col min="28" max="28" width="2" style="133" bestFit="1" customWidth="1"/>
    <col min="29" max="29" width="6.44140625" style="133" bestFit="1" customWidth="1"/>
    <col min="30" max="30" width="2" style="133" bestFit="1" customWidth="1"/>
    <col min="31" max="31" width="6.44140625" style="133" bestFit="1" customWidth="1"/>
    <col min="32" max="32" width="1.109375" style="133" customWidth="1"/>
    <col min="33" max="33" width="5.44140625" style="133" bestFit="1" customWidth="1"/>
    <col min="34" max="34" width="1.44140625" style="133" customWidth="1"/>
    <col min="35" max="35" width="6.44140625" style="133" bestFit="1" customWidth="1"/>
    <col min="36" max="36" width="1.5546875" style="133" customWidth="1"/>
    <col min="37" max="37" width="6.5546875" style="133" customWidth="1"/>
    <col min="38" max="16384" width="9.109375" style="133"/>
  </cols>
  <sheetData>
    <row r="1" spans="1:37" x14ac:dyDescent="0.25">
      <c r="A1" s="138" t="s">
        <v>481</v>
      </c>
      <c r="B1" s="138" t="s">
        <v>549</v>
      </c>
      <c r="C1" s="138"/>
      <c r="D1" s="138"/>
      <c r="E1" s="138"/>
      <c r="F1" s="138"/>
      <c r="G1" s="138"/>
      <c r="H1" s="138"/>
      <c r="I1" s="138"/>
      <c r="J1" s="138"/>
      <c r="K1" s="138"/>
      <c r="L1" s="134"/>
      <c r="M1" s="134"/>
      <c r="N1" s="134"/>
      <c r="O1" s="134"/>
      <c r="P1" s="134"/>
      <c r="R1" s="134"/>
      <c r="S1" s="134"/>
      <c r="T1" s="134"/>
      <c r="U1" s="134"/>
      <c r="V1" s="134"/>
      <c r="W1" s="134"/>
      <c r="X1" s="134"/>
      <c r="Y1" s="134"/>
      <c r="Z1" s="134"/>
      <c r="AA1" s="134"/>
      <c r="AB1" s="134"/>
      <c r="AC1" s="134"/>
      <c r="AD1" s="134"/>
    </row>
    <row r="2" spans="1:37" x14ac:dyDescent="0.25">
      <c r="A2" s="134"/>
      <c r="B2" s="138" t="s">
        <v>719</v>
      </c>
      <c r="C2" s="138"/>
      <c r="D2" s="138"/>
      <c r="E2" s="138"/>
      <c r="F2" s="138"/>
      <c r="G2" s="138"/>
      <c r="H2" s="138"/>
      <c r="I2" s="138"/>
      <c r="J2" s="138"/>
      <c r="K2" s="138"/>
      <c r="L2" s="134"/>
      <c r="M2" s="134"/>
      <c r="N2" s="134"/>
      <c r="O2" s="134"/>
      <c r="P2" s="134"/>
      <c r="R2" s="134"/>
      <c r="S2" s="134"/>
      <c r="T2" s="134"/>
      <c r="U2" s="134"/>
      <c r="V2" s="134"/>
      <c r="W2" s="134"/>
      <c r="X2" s="134"/>
      <c r="Y2" s="134"/>
      <c r="Z2" s="134"/>
      <c r="AA2" s="134"/>
      <c r="AB2" s="134"/>
      <c r="AC2" s="134"/>
      <c r="AD2" s="134"/>
    </row>
    <row r="3" spans="1:37" x14ac:dyDescent="0.25">
      <c r="A3" s="134"/>
      <c r="B3" s="142" t="s">
        <v>550</v>
      </c>
      <c r="C3" s="142"/>
      <c r="D3" s="142"/>
      <c r="E3" s="142"/>
      <c r="F3" s="142"/>
      <c r="G3" s="142"/>
      <c r="H3" s="142"/>
      <c r="I3" s="142"/>
      <c r="J3" s="142"/>
      <c r="K3" s="142"/>
      <c r="L3" s="142"/>
      <c r="M3" s="134"/>
      <c r="N3" s="134"/>
      <c r="O3" s="134"/>
      <c r="P3" s="134"/>
      <c r="R3" s="134"/>
      <c r="S3" s="134"/>
      <c r="T3" s="134"/>
      <c r="U3" s="134"/>
      <c r="V3" s="134"/>
      <c r="W3" s="134"/>
      <c r="X3" s="134"/>
      <c r="Y3" s="134"/>
      <c r="Z3" s="134"/>
      <c r="AA3" s="134"/>
      <c r="AB3" s="134"/>
      <c r="AC3" s="134"/>
      <c r="AD3" s="134"/>
    </row>
    <row r="4" spans="1:37" x14ac:dyDescent="0.25">
      <c r="A4" s="134"/>
      <c r="B4" s="142" t="s">
        <v>720</v>
      </c>
      <c r="C4" s="142"/>
      <c r="D4" s="142"/>
      <c r="E4" s="142"/>
      <c r="F4" s="142"/>
      <c r="G4" s="142"/>
      <c r="H4" s="142"/>
      <c r="I4" s="142"/>
      <c r="J4" s="142"/>
      <c r="K4" s="142"/>
      <c r="L4" s="142"/>
      <c r="M4" s="134"/>
      <c r="N4" s="134"/>
      <c r="O4" s="134"/>
      <c r="P4" s="134"/>
      <c r="R4" s="134"/>
      <c r="S4" s="134"/>
      <c r="T4" s="134"/>
      <c r="U4" s="134"/>
      <c r="V4" s="134"/>
      <c r="W4" s="134"/>
      <c r="X4" s="134"/>
      <c r="Y4" s="134"/>
      <c r="Z4" s="134"/>
      <c r="AA4" s="134"/>
      <c r="AB4" s="134"/>
      <c r="AC4" s="134"/>
      <c r="AD4" s="134"/>
    </row>
    <row r="5" spans="1:37" x14ac:dyDescent="0.2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40"/>
      <c r="AF5" s="140"/>
      <c r="AG5" s="140"/>
      <c r="AH5" s="140"/>
      <c r="AI5" s="140"/>
      <c r="AJ5" s="140"/>
      <c r="AK5" s="140"/>
    </row>
    <row r="6" spans="1:37" x14ac:dyDescent="0.25">
      <c r="A6" s="134" t="s">
        <v>67</v>
      </c>
      <c r="B6" s="134"/>
      <c r="C6" s="134">
        <v>2005</v>
      </c>
      <c r="D6" s="134"/>
      <c r="E6" s="134">
        <v>2006</v>
      </c>
      <c r="F6" s="134"/>
      <c r="G6" s="134">
        <v>2007</v>
      </c>
      <c r="H6" s="134"/>
      <c r="I6" s="134">
        <v>2008</v>
      </c>
      <c r="J6" s="134"/>
      <c r="K6" s="134">
        <v>2009</v>
      </c>
      <c r="L6" s="134"/>
      <c r="M6" s="134">
        <v>2010</v>
      </c>
      <c r="N6" s="134"/>
      <c r="O6" s="134">
        <v>2011</v>
      </c>
      <c r="P6" s="134"/>
      <c r="Q6" s="134">
        <v>2012</v>
      </c>
      <c r="R6" s="134"/>
      <c r="S6" s="134">
        <v>2013</v>
      </c>
      <c r="T6" s="134"/>
      <c r="U6" s="134">
        <v>2014</v>
      </c>
      <c r="V6" s="134"/>
      <c r="W6" s="134">
        <v>2015</v>
      </c>
      <c r="X6" s="134"/>
      <c r="Y6" s="134">
        <v>2016</v>
      </c>
      <c r="Z6" s="134"/>
      <c r="AA6" s="134">
        <v>2017</v>
      </c>
      <c r="AB6" s="134"/>
      <c r="AC6" s="134">
        <v>2018</v>
      </c>
      <c r="AD6" s="134"/>
      <c r="AE6" s="134">
        <v>2019</v>
      </c>
      <c r="AF6" s="134"/>
      <c r="AG6" s="134">
        <v>2020</v>
      </c>
      <c r="AH6" s="134"/>
      <c r="AI6" s="134">
        <v>2021</v>
      </c>
      <c r="AK6" s="134">
        <v>2022</v>
      </c>
    </row>
    <row r="7" spans="1:37" x14ac:dyDescent="0.25">
      <c r="A7" s="139" t="s">
        <v>68</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40"/>
      <c r="AK7" s="139"/>
    </row>
    <row r="8" spans="1:37" x14ac:dyDescent="0.2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K8" s="134"/>
    </row>
    <row r="9" spans="1:37" x14ac:dyDescent="0.25">
      <c r="A9" s="134" t="s">
        <v>250</v>
      </c>
      <c r="B9" s="134"/>
      <c r="C9" s="15" t="s">
        <v>263</v>
      </c>
      <c r="D9" s="137"/>
      <c r="E9" s="15" t="s">
        <v>263</v>
      </c>
      <c r="F9" s="137"/>
      <c r="G9" s="15" t="s">
        <v>263</v>
      </c>
      <c r="H9" s="137"/>
      <c r="I9" s="15" t="s">
        <v>263</v>
      </c>
      <c r="J9" s="137"/>
      <c r="K9" s="15" t="s">
        <v>263</v>
      </c>
      <c r="L9" s="137"/>
      <c r="M9" s="15" t="s">
        <v>263</v>
      </c>
      <c r="N9" s="137"/>
      <c r="O9" s="15" t="s">
        <v>263</v>
      </c>
      <c r="P9" s="137"/>
      <c r="Q9" s="15" t="s">
        <v>263</v>
      </c>
      <c r="R9" s="137"/>
      <c r="S9" s="137">
        <v>298</v>
      </c>
      <c r="T9" s="137"/>
      <c r="U9" s="137">
        <v>3964</v>
      </c>
      <c r="V9" s="137"/>
      <c r="W9" s="137">
        <v>2027</v>
      </c>
      <c r="X9" s="172"/>
      <c r="Y9" s="137">
        <v>13411</v>
      </c>
      <c r="Z9" s="137"/>
      <c r="AA9" s="137">
        <v>21387</v>
      </c>
      <c r="AB9" s="137"/>
      <c r="AC9" s="137">
        <v>24898</v>
      </c>
      <c r="AD9" s="137"/>
      <c r="AE9" s="137">
        <v>25147</v>
      </c>
      <c r="AG9" s="137">
        <v>7070</v>
      </c>
      <c r="AH9" s="134"/>
      <c r="AI9" s="137">
        <v>13836</v>
      </c>
      <c r="AK9" s="137">
        <v>25684</v>
      </c>
    </row>
    <row r="10" spans="1:37" x14ac:dyDescent="0.25">
      <c r="A10" s="134" t="s">
        <v>497</v>
      </c>
      <c r="B10" s="134"/>
      <c r="C10" s="15" t="s">
        <v>263</v>
      </c>
      <c r="D10" s="137"/>
      <c r="E10" s="15" t="s">
        <v>263</v>
      </c>
      <c r="F10" s="137"/>
      <c r="G10" s="15" t="s">
        <v>263</v>
      </c>
      <c r="H10" s="137"/>
      <c r="I10" s="15" t="s">
        <v>263</v>
      </c>
      <c r="J10" s="137"/>
      <c r="K10" s="15" t="s">
        <v>263</v>
      </c>
      <c r="L10" s="137"/>
      <c r="M10" s="15" t="s">
        <v>263</v>
      </c>
      <c r="N10" s="137"/>
      <c r="O10" s="15" t="s">
        <v>263</v>
      </c>
      <c r="P10" s="137"/>
      <c r="Q10" s="15" t="s">
        <v>263</v>
      </c>
      <c r="R10" s="137"/>
      <c r="S10" s="15" t="s">
        <v>263</v>
      </c>
      <c r="T10" s="137"/>
      <c r="U10" s="15" t="s">
        <v>263</v>
      </c>
      <c r="V10" s="137"/>
      <c r="W10" s="15" t="s">
        <v>263</v>
      </c>
      <c r="X10" s="172"/>
      <c r="Y10" s="15" t="s">
        <v>263</v>
      </c>
      <c r="Z10" s="137"/>
      <c r="AA10" s="137">
        <v>1306</v>
      </c>
      <c r="AB10" s="137"/>
      <c r="AC10" s="137">
        <v>4998</v>
      </c>
      <c r="AD10" s="137"/>
      <c r="AE10" s="137">
        <v>7850</v>
      </c>
      <c r="AG10" s="137">
        <v>9311</v>
      </c>
      <c r="AH10" s="134"/>
      <c r="AI10" s="137">
        <v>9343</v>
      </c>
      <c r="AK10" s="137">
        <v>11306</v>
      </c>
    </row>
    <row r="11" spans="1:37" x14ac:dyDescent="0.25">
      <c r="A11" s="134" t="s">
        <v>71</v>
      </c>
      <c r="B11" s="134"/>
      <c r="C11" s="137">
        <v>3599</v>
      </c>
      <c r="D11" s="137"/>
      <c r="E11" s="137">
        <v>3610</v>
      </c>
      <c r="F11" s="137"/>
      <c r="G11" s="137">
        <v>3276</v>
      </c>
      <c r="H11" s="137"/>
      <c r="I11" s="137">
        <v>4485</v>
      </c>
      <c r="J11" s="137"/>
      <c r="K11" s="137">
        <v>5545</v>
      </c>
      <c r="L11" s="137"/>
      <c r="M11" s="137">
        <v>6080</v>
      </c>
      <c r="N11" s="137"/>
      <c r="O11" s="137">
        <v>12862</v>
      </c>
      <c r="P11" s="137"/>
      <c r="Q11" s="137">
        <v>13770</v>
      </c>
      <c r="R11" s="137"/>
      <c r="S11" s="137">
        <v>15970</v>
      </c>
      <c r="T11" s="137"/>
      <c r="U11" s="137">
        <v>18177</v>
      </c>
      <c r="V11" s="137"/>
      <c r="W11" s="137">
        <v>18953</v>
      </c>
      <c r="X11" s="172"/>
      <c r="Y11" s="137">
        <v>18390</v>
      </c>
      <c r="Z11" s="137"/>
      <c r="AA11" s="137">
        <v>17519</v>
      </c>
      <c r="AB11" s="137"/>
      <c r="AC11" s="137">
        <v>17867</v>
      </c>
      <c r="AD11" s="137"/>
      <c r="AE11" s="137">
        <v>14015</v>
      </c>
      <c r="AG11" s="137">
        <v>2531</v>
      </c>
      <c r="AH11" s="134"/>
      <c r="AI11" s="137">
        <v>2806</v>
      </c>
      <c r="AK11" s="137">
        <v>7929</v>
      </c>
    </row>
    <row r="12" spans="1:37" x14ac:dyDescent="0.25">
      <c r="A12" s="134" t="s">
        <v>94</v>
      </c>
      <c r="B12" s="134"/>
      <c r="C12" s="15" t="s">
        <v>263</v>
      </c>
      <c r="D12" s="137"/>
      <c r="E12" s="137">
        <v>2</v>
      </c>
      <c r="F12" s="137"/>
      <c r="G12" s="137">
        <v>1</v>
      </c>
      <c r="H12" s="137"/>
      <c r="I12" s="15" t="s">
        <v>263</v>
      </c>
      <c r="J12" s="137"/>
      <c r="K12" s="15" t="s">
        <v>263</v>
      </c>
      <c r="L12" s="137"/>
      <c r="M12" s="137">
        <v>3</v>
      </c>
      <c r="N12" s="137"/>
      <c r="O12" s="137">
        <v>1</v>
      </c>
      <c r="P12" s="137"/>
      <c r="Q12" s="137">
        <v>4</v>
      </c>
      <c r="R12" s="137"/>
      <c r="S12" s="15" t="s">
        <v>263</v>
      </c>
      <c r="T12" s="137"/>
      <c r="U12" s="15" t="s">
        <v>263</v>
      </c>
      <c r="V12" s="137"/>
      <c r="W12" s="137">
        <v>93</v>
      </c>
      <c r="X12" s="172"/>
      <c r="Y12" s="137">
        <v>2194</v>
      </c>
      <c r="Z12" s="137"/>
      <c r="AA12" s="137">
        <v>3519</v>
      </c>
      <c r="AB12" s="137"/>
      <c r="AC12" s="137">
        <v>5233</v>
      </c>
      <c r="AD12" s="137"/>
      <c r="AE12" s="137">
        <v>6301</v>
      </c>
      <c r="AG12" s="137">
        <v>2331</v>
      </c>
      <c r="AH12" s="134"/>
      <c r="AI12" s="137">
        <v>4207</v>
      </c>
      <c r="AK12" s="137">
        <v>7116</v>
      </c>
    </row>
    <row r="13" spans="1:37" x14ac:dyDescent="0.25">
      <c r="A13" s="134" t="s">
        <v>69</v>
      </c>
      <c r="B13" s="134"/>
      <c r="C13" s="137">
        <v>27272</v>
      </c>
      <c r="D13" s="137"/>
      <c r="E13" s="137">
        <v>25582</v>
      </c>
      <c r="F13" s="137"/>
      <c r="G13" s="137">
        <v>22811</v>
      </c>
      <c r="H13" s="137"/>
      <c r="I13" s="137">
        <v>23979</v>
      </c>
      <c r="J13" s="137"/>
      <c r="K13" s="137">
        <v>18384</v>
      </c>
      <c r="L13" s="137"/>
      <c r="M13" s="137">
        <v>15686</v>
      </c>
      <c r="N13" s="137"/>
      <c r="O13" s="137">
        <v>17532</v>
      </c>
      <c r="P13" s="137"/>
      <c r="Q13" s="137">
        <v>11596</v>
      </c>
      <c r="R13" s="137"/>
      <c r="S13" s="137">
        <v>7287</v>
      </c>
      <c r="T13" s="137"/>
      <c r="U13" s="137">
        <v>6016</v>
      </c>
      <c r="V13" s="137"/>
      <c r="W13" s="137">
        <v>5449</v>
      </c>
      <c r="X13" s="172"/>
      <c r="Y13" s="137">
        <v>6880</v>
      </c>
      <c r="Z13" s="137"/>
      <c r="AA13" s="137">
        <v>7696</v>
      </c>
      <c r="AB13" s="137"/>
      <c r="AC13" s="137">
        <v>10363</v>
      </c>
      <c r="AD13" s="137"/>
      <c r="AE13" s="137">
        <v>12239</v>
      </c>
      <c r="AG13" s="137">
        <v>5607</v>
      </c>
      <c r="AH13" s="134"/>
      <c r="AI13" s="137">
        <v>2811</v>
      </c>
      <c r="AK13" s="137">
        <v>4257</v>
      </c>
    </row>
    <row r="14" spans="1:37" x14ac:dyDescent="0.25">
      <c r="A14" s="134" t="s">
        <v>356</v>
      </c>
      <c r="B14" s="134"/>
      <c r="C14" s="137">
        <v>898</v>
      </c>
      <c r="D14" s="137"/>
      <c r="E14" s="137">
        <v>1455</v>
      </c>
      <c r="F14" s="137"/>
      <c r="G14" s="137">
        <v>1047</v>
      </c>
      <c r="H14" s="137"/>
      <c r="I14" s="137">
        <v>1013</v>
      </c>
      <c r="J14" s="137"/>
      <c r="K14" s="137">
        <v>995</v>
      </c>
      <c r="L14" s="137"/>
      <c r="M14" s="137">
        <v>1025</v>
      </c>
      <c r="N14" s="137"/>
      <c r="O14" s="137">
        <v>1017</v>
      </c>
      <c r="P14" s="137"/>
      <c r="Q14" s="137">
        <v>375</v>
      </c>
      <c r="R14" s="137"/>
      <c r="S14" s="137">
        <v>434</v>
      </c>
      <c r="T14" s="137"/>
      <c r="U14" s="137">
        <v>548</v>
      </c>
      <c r="V14" s="137"/>
      <c r="W14" s="137">
        <v>978</v>
      </c>
      <c r="X14" s="172"/>
      <c r="Y14" s="137">
        <v>1533</v>
      </c>
      <c r="Z14" s="137"/>
      <c r="AA14" s="137">
        <v>1190</v>
      </c>
      <c r="AB14" s="137"/>
      <c r="AC14" s="137">
        <v>1524</v>
      </c>
      <c r="AD14" s="137"/>
      <c r="AE14" s="137">
        <v>1903</v>
      </c>
      <c r="AG14" s="137">
        <v>2770</v>
      </c>
      <c r="AH14" s="134"/>
      <c r="AI14" s="137">
        <v>2106</v>
      </c>
      <c r="AK14" s="137">
        <v>2404</v>
      </c>
    </row>
    <row r="15" spans="1:37" x14ac:dyDescent="0.25">
      <c r="A15" s="134" t="s">
        <v>98</v>
      </c>
      <c r="B15" s="134"/>
      <c r="C15" s="137">
        <v>1</v>
      </c>
      <c r="D15" s="137"/>
      <c r="E15" s="137">
        <v>162</v>
      </c>
      <c r="F15" s="137"/>
      <c r="G15" s="137">
        <v>2060</v>
      </c>
      <c r="H15" s="137"/>
      <c r="I15" s="137">
        <v>2754</v>
      </c>
      <c r="J15" s="137"/>
      <c r="K15" s="137">
        <v>887</v>
      </c>
      <c r="L15" s="137"/>
      <c r="M15" s="137">
        <v>4579</v>
      </c>
      <c r="N15" s="137"/>
      <c r="O15" s="137">
        <v>4506</v>
      </c>
      <c r="P15" s="137"/>
      <c r="Q15" s="137">
        <v>4645</v>
      </c>
      <c r="R15" s="137"/>
      <c r="S15" s="137">
        <v>3745</v>
      </c>
      <c r="T15" s="137"/>
      <c r="U15" s="137">
        <v>1211</v>
      </c>
      <c r="V15" s="137"/>
      <c r="W15" s="137">
        <v>1131</v>
      </c>
      <c r="X15" s="172"/>
      <c r="Y15" s="137">
        <v>2022</v>
      </c>
      <c r="Z15" s="137"/>
      <c r="AA15" s="137">
        <v>4564</v>
      </c>
      <c r="AB15" s="137"/>
      <c r="AC15" s="137">
        <v>495</v>
      </c>
      <c r="AD15" s="137"/>
      <c r="AE15" s="137">
        <v>175</v>
      </c>
      <c r="AG15" s="137">
        <v>453</v>
      </c>
      <c r="AH15" s="134"/>
      <c r="AI15" s="137">
        <v>1376</v>
      </c>
      <c r="AK15" s="137">
        <v>2290</v>
      </c>
    </row>
    <row r="16" spans="1:37" x14ac:dyDescent="0.25">
      <c r="A16" s="134" t="s">
        <v>355</v>
      </c>
      <c r="B16" s="134"/>
      <c r="C16" s="137">
        <v>124</v>
      </c>
      <c r="D16" s="137"/>
      <c r="E16" s="137">
        <v>400</v>
      </c>
      <c r="F16" s="137"/>
      <c r="G16" s="137">
        <v>474</v>
      </c>
      <c r="H16" s="137"/>
      <c r="I16" s="137">
        <v>722</v>
      </c>
      <c r="J16" s="137"/>
      <c r="K16" s="137">
        <v>661</v>
      </c>
      <c r="L16" s="137"/>
      <c r="M16" s="137">
        <v>14</v>
      </c>
      <c r="N16" s="137"/>
      <c r="O16" s="15" t="s">
        <v>263</v>
      </c>
      <c r="P16" s="137"/>
      <c r="Q16" s="15" t="s">
        <v>263</v>
      </c>
      <c r="R16" s="137"/>
      <c r="S16" s="137">
        <v>142</v>
      </c>
      <c r="T16" s="137"/>
      <c r="U16" s="137">
        <v>64</v>
      </c>
      <c r="V16" s="137"/>
      <c r="W16" s="137">
        <v>2</v>
      </c>
      <c r="X16" s="172"/>
      <c r="Y16" s="137">
        <v>3</v>
      </c>
      <c r="Z16" s="137"/>
      <c r="AA16" s="137">
        <v>37</v>
      </c>
      <c r="AB16" s="137"/>
      <c r="AC16" s="137">
        <v>74</v>
      </c>
      <c r="AD16" s="137"/>
      <c r="AE16" s="137">
        <v>490</v>
      </c>
      <c r="AG16" s="137">
        <v>2074</v>
      </c>
      <c r="AH16" s="134"/>
      <c r="AI16" s="137">
        <v>1888</v>
      </c>
      <c r="AK16" s="137">
        <v>2250</v>
      </c>
    </row>
    <row r="17" spans="1:37" x14ac:dyDescent="0.25">
      <c r="A17" s="134" t="s">
        <v>110</v>
      </c>
      <c r="B17" s="134"/>
      <c r="C17" s="15" t="s">
        <v>263</v>
      </c>
      <c r="D17" s="137"/>
      <c r="E17" s="15" t="s">
        <v>263</v>
      </c>
      <c r="F17" s="137"/>
      <c r="G17" s="15" t="s">
        <v>263</v>
      </c>
      <c r="H17" s="137"/>
      <c r="I17" s="137">
        <v>151</v>
      </c>
      <c r="J17" s="137"/>
      <c r="K17" s="137">
        <v>4180</v>
      </c>
      <c r="L17" s="137"/>
      <c r="M17" s="137">
        <v>3619</v>
      </c>
      <c r="N17" s="137"/>
      <c r="O17" s="137">
        <v>3910</v>
      </c>
      <c r="P17" s="137"/>
      <c r="Q17" s="137">
        <v>4062</v>
      </c>
      <c r="R17" s="137"/>
      <c r="S17" s="137">
        <v>5265</v>
      </c>
      <c r="T17" s="137"/>
      <c r="U17" s="137">
        <v>10188</v>
      </c>
      <c r="V17" s="137"/>
      <c r="W17" s="137">
        <v>13265</v>
      </c>
      <c r="X17" s="172"/>
      <c r="Y17" s="137">
        <v>7688</v>
      </c>
      <c r="Z17" s="137"/>
      <c r="AA17" s="137">
        <v>6833</v>
      </c>
      <c r="AB17" s="137"/>
      <c r="AC17" s="137">
        <v>6766</v>
      </c>
      <c r="AD17" s="137"/>
      <c r="AE17" s="137">
        <v>4606</v>
      </c>
      <c r="AG17" s="137">
        <v>1771</v>
      </c>
      <c r="AH17" s="134"/>
      <c r="AI17" s="137">
        <v>2176</v>
      </c>
      <c r="AK17" s="137">
        <v>1805</v>
      </c>
    </row>
    <row r="18" spans="1:37" x14ac:dyDescent="0.25">
      <c r="A18" s="134" t="s">
        <v>72</v>
      </c>
      <c r="B18" s="134"/>
      <c r="C18" s="137">
        <v>19957</v>
      </c>
      <c r="D18" s="137"/>
      <c r="E18" s="137">
        <v>17300</v>
      </c>
      <c r="F18" s="137"/>
      <c r="G18" s="137">
        <v>12674</v>
      </c>
      <c r="H18" s="137"/>
      <c r="I18" s="137">
        <v>11826</v>
      </c>
      <c r="J18" s="137"/>
      <c r="K18" s="137">
        <v>15680</v>
      </c>
      <c r="L18" s="137"/>
      <c r="M18" s="137">
        <v>15630</v>
      </c>
      <c r="N18" s="137"/>
      <c r="O18" s="137">
        <v>16001</v>
      </c>
      <c r="P18" s="137"/>
      <c r="Q18" s="137">
        <v>14108</v>
      </c>
      <c r="R18" s="137"/>
      <c r="S18" s="137">
        <v>15177</v>
      </c>
      <c r="T18" s="137"/>
      <c r="U18" s="137">
        <v>7676</v>
      </c>
      <c r="V18" s="137"/>
      <c r="W18" s="137">
        <v>8383</v>
      </c>
      <c r="X18" s="172"/>
      <c r="Y18" s="137">
        <v>8200</v>
      </c>
      <c r="Z18" s="137"/>
      <c r="AA18" s="137">
        <v>8012</v>
      </c>
      <c r="AB18" s="137"/>
      <c r="AC18" s="137">
        <v>4618</v>
      </c>
      <c r="AD18" s="137"/>
      <c r="AE18" s="137">
        <v>1688</v>
      </c>
      <c r="AG18" s="137">
        <v>2447</v>
      </c>
      <c r="AH18" s="134"/>
      <c r="AI18" s="137">
        <v>1785</v>
      </c>
      <c r="AK18" s="137">
        <v>1742</v>
      </c>
    </row>
    <row r="19" spans="1:37" x14ac:dyDescent="0.25">
      <c r="A19" s="134" t="s">
        <v>74</v>
      </c>
      <c r="B19" s="134"/>
      <c r="C19" s="137">
        <v>72</v>
      </c>
      <c r="D19" s="137"/>
      <c r="E19" s="137">
        <v>48</v>
      </c>
      <c r="F19" s="137"/>
      <c r="G19" s="137">
        <v>118</v>
      </c>
      <c r="H19" s="137"/>
      <c r="I19" s="137">
        <v>157</v>
      </c>
      <c r="J19" s="137"/>
      <c r="K19" s="137">
        <v>197</v>
      </c>
      <c r="L19" s="137"/>
      <c r="M19" s="137">
        <v>126</v>
      </c>
      <c r="N19" s="137"/>
      <c r="O19" s="137">
        <v>177</v>
      </c>
      <c r="P19" s="137"/>
      <c r="Q19" s="137">
        <v>71</v>
      </c>
      <c r="R19" s="137"/>
      <c r="S19" s="137">
        <v>127</v>
      </c>
      <c r="T19" s="137"/>
      <c r="U19" s="137">
        <v>129</v>
      </c>
      <c r="V19" s="137"/>
      <c r="W19" s="137">
        <v>221</v>
      </c>
      <c r="X19" s="172"/>
      <c r="Y19" s="137">
        <v>136</v>
      </c>
      <c r="Z19" s="137"/>
      <c r="AA19" s="137">
        <v>597</v>
      </c>
      <c r="AB19" s="137"/>
      <c r="AC19" s="137">
        <v>200</v>
      </c>
      <c r="AD19" s="137"/>
      <c r="AE19" s="137">
        <v>3541</v>
      </c>
      <c r="AG19" s="137">
        <v>1426</v>
      </c>
      <c r="AH19" s="134"/>
      <c r="AI19" s="137">
        <v>810</v>
      </c>
      <c r="AK19" s="137">
        <v>1562</v>
      </c>
    </row>
    <row r="20" spans="1:37" x14ac:dyDescent="0.25">
      <c r="A20" s="134" t="s">
        <v>97</v>
      </c>
      <c r="B20" s="134"/>
      <c r="C20" s="137">
        <v>8466</v>
      </c>
      <c r="D20" s="137"/>
      <c r="E20" s="137">
        <v>8074</v>
      </c>
      <c r="F20" s="137"/>
      <c r="G20" s="137">
        <v>9227</v>
      </c>
      <c r="H20" s="137"/>
      <c r="I20" s="137">
        <v>10456</v>
      </c>
      <c r="J20" s="137"/>
      <c r="K20" s="137">
        <v>10707</v>
      </c>
      <c r="L20" s="137"/>
      <c r="M20" s="137">
        <v>9173</v>
      </c>
      <c r="N20" s="137"/>
      <c r="O20" s="137">
        <v>9900</v>
      </c>
      <c r="P20" s="137"/>
      <c r="Q20" s="137">
        <v>10827</v>
      </c>
      <c r="R20" s="137"/>
      <c r="S20" s="137">
        <v>9223</v>
      </c>
      <c r="T20" s="137"/>
      <c r="U20" s="137">
        <v>6865</v>
      </c>
      <c r="V20" s="137"/>
      <c r="W20" s="137">
        <v>5649</v>
      </c>
      <c r="X20" s="172"/>
      <c r="Y20" s="137">
        <v>7068</v>
      </c>
      <c r="Z20" s="137"/>
      <c r="AA20" s="137">
        <v>6305</v>
      </c>
      <c r="AB20" s="137"/>
      <c r="AC20" s="137">
        <v>5097</v>
      </c>
      <c r="AD20" s="137"/>
      <c r="AE20" s="137">
        <v>3174</v>
      </c>
      <c r="AG20" s="137">
        <v>347</v>
      </c>
      <c r="AH20" s="134"/>
      <c r="AI20" s="137">
        <v>412</v>
      </c>
      <c r="AK20" s="137">
        <v>1261</v>
      </c>
    </row>
    <row r="21" spans="1:37" x14ac:dyDescent="0.25">
      <c r="A21" s="134" t="s">
        <v>492</v>
      </c>
      <c r="B21" s="134"/>
      <c r="C21" s="15" t="s">
        <v>263</v>
      </c>
      <c r="D21" s="137"/>
      <c r="E21" s="15" t="s">
        <v>263</v>
      </c>
      <c r="F21" s="137"/>
      <c r="G21" s="15" t="s">
        <v>263</v>
      </c>
      <c r="H21" s="137"/>
      <c r="I21" s="15" t="s">
        <v>263</v>
      </c>
      <c r="J21" s="137"/>
      <c r="K21" s="15" t="s">
        <v>263</v>
      </c>
      <c r="L21" s="137"/>
      <c r="M21" s="15" t="s">
        <v>263</v>
      </c>
      <c r="N21" s="137"/>
      <c r="O21" s="15" t="s">
        <v>263</v>
      </c>
      <c r="P21" s="137"/>
      <c r="Q21" s="15" t="s">
        <v>263</v>
      </c>
      <c r="R21" s="137"/>
      <c r="S21" s="15" t="s">
        <v>263</v>
      </c>
      <c r="T21" s="137"/>
      <c r="U21" s="15" t="s">
        <v>263</v>
      </c>
      <c r="V21" s="137"/>
      <c r="W21" s="15" t="s">
        <v>263</v>
      </c>
      <c r="X21" s="172"/>
      <c r="Y21" s="15" t="s">
        <v>263</v>
      </c>
      <c r="Z21" s="137"/>
      <c r="AA21" s="15" t="s">
        <v>263</v>
      </c>
      <c r="AB21" s="137"/>
      <c r="AC21" s="15" t="s">
        <v>263</v>
      </c>
      <c r="AD21" s="137"/>
      <c r="AE21" s="15" t="s">
        <v>263</v>
      </c>
      <c r="AG21" s="15" t="s">
        <v>263</v>
      </c>
      <c r="AH21" s="134"/>
      <c r="AI21" s="15" t="s">
        <v>263</v>
      </c>
      <c r="AK21" s="137">
        <v>1022</v>
      </c>
    </row>
    <row r="22" spans="1:37" x14ac:dyDescent="0.25">
      <c r="A22" s="134" t="s">
        <v>349</v>
      </c>
      <c r="B22" s="134"/>
      <c r="C22" s="137">
        <v>419</v>
      </c>
      <c r="D22" s="137"/>
      <c r="E22" s="137">
        <v>3593</v>
      </c>
      <c r="F22" s="137"/>
      <c r="G22" s="137">
        <v>3842</v>
      </c>
      <c r="H22" s="137"/>
      <c r="I22" s="137">
        <v>3663</v>
      </c>
      <c r="J22" s="137"/>
      <c r="K22" s="137">
        <v>3416</v>
      </c>
      <c r="L22" s="137"/>
      <c r="M22" s="137">
        <v>3098</v>
      </c>
      <c r="N22" s="137"/>
      <c r="O22" s="137">
        <v>2202</v>
      </c>
      <c r="P22" s="137"/>
      <c r="Q22" s="137">
        <v>1</v>
      </c>
      <c r="R22" s="137"/>
      <c r="S22" s="15" t="s">
        <v>263</v>
      </c>
      <c r="T22" s="137"/>
      <c r="U22" s="15" t="s">
        <v>263</v>
      </c>
      <c r="V22" s="137"/>
      <c r="W22" s="15" t="s">
        <v>263</v>
      </c>
      <c r="X22" s="172"/>
      <c r="Y22" s="15" t="s">
        <v>263</v>
      </c>
      <c r="Z22" s="137"/>
      <c r="AA22" s="15" t="s">
        <v>263</v>
      </c>
      <c r="AB22" s="137"/>
      <c r="AC22" s="15" t="s">
        <v>263</v>
      </c>
      <c r="AD22" s="137"/>
      <c r="AE22" s="137">
        <v>176</v>
      </c>
      <c r="AG22" s="137">
        <v>603</v>
      </c>
      <c r="AH22" s="134"/>
      <c r="AI22" s="137">
        <v>499</v>
      </c>
      <c r="AK22" s="137">
        <v>828</v>
      </c>
    </row>
    <row r="23" spans="1:37" x14ac:dyDescent="0.25">
      <c r="A23" s="134" t="s">
        <v>586</v>
      </c>
      <c r="B23" s="134"/>
      <c r="C23" s="15" t="s">
        <v>263</v>
      </c>
      <c r="D23" s="137"/>
      <c r="E23" s="15" t="s">
        <v>263</v>
      </c>
      <c r="F23" s="137"/>
      <c r="G23" s="15" t="s">
        <v>263</v>
      </c>
      <c r="H23" s="137"/>
      <c r="I23" s="15" t="s">
        <v>263</v>
      </c>
      <c r="J23" s="137"/>
      <c r="K23" s="15" t="s">
        <v>263</v>
      </c>
      <c r="L23" s="137"/>
      <c r="M23" s="15" t="s">
        <v>263</v>
      </c>
      <c r="N23" s="137"/>
      <c r="O23" s="15" t="s">
        <v>263</v>
      </c>
      <c r="P23" s="137"/>
      <c r="Q23" s="15" t="s">
        <v>263</v>
      </c>
      <c r="R23" s="137"/>
      <c r="S23" s="15" t="s">
        <v>263</v>
      </c>
      <c r="T23" s="137"/>
      <c r="U23" s="15" t="s">
        <v>263</v>
      </c>
      <c r="V23" s="137"/>
      <c r="W23" s="15" t="s">
        <v>263</v>
      </c>
      <c r="X23" s="172"/>
      <c r="Y23" s="15" t="s">
        <v>263</v>
      </c>
      <c r="Z23" s="137"/>
      <c r="AA23" s="15" t="s">
        <v>263</v>
      </c>
      <c r="AB23" s="137"/>
      <c r="AC23" s="15" t="s">
        <v>263</v>
      </c>
      <c r="AD23" s="137"/>
      <c r="AE23" s="15" t="s">
        <v>263</v>
      </c>
      <c r="AG23" s="15" t="s">
        <v>263</v>
      </c>
      <c r="AH23" s="134"/>
      <c r="AI23" s="137">
        <v>130</v>
      </c>
      <c r="AK23" s="137">
        <v>576</v>
      </c>
    </row>
    <row r="24" spans="1:37" x14ac:dyDescent="0.25">
      <c r="A24" s="134" t="s">
        <v>78</v>
      </c>
      <c r="B24" s="134"/>
      <c r="C24" s="137">
        <v>2</v>
      </c>
      <c r="D24" s="137"/>
      <c r="E24" s="137">
        <v>1</v>
      </c>
      <c r="F24" s="137"/>
      <c r="G24" s="137">
        <v>3</v>
      </c>
      <c r="H24" s="137"/>
      <c r="I24" s="137">
        <v>11</v>
      </c>
      <c r="J24" s="137"/>
      <c r="K24" s="137">
        <v>3</v>
      </c>
      <c r="L24" s="137"/>
      <c r="M24" s="137">
        <v>20</v>
      </c>
      <c r="N24" s="137"/>
      <c r="O24" s="137">
        <v>56</v>
      </c>
      <c r="P24" s="137"/>
      <c r="Q24" s="137">
        <v>8</v>
      </c>
      <c r="R24" s="137"/>
      <c r="S24" s="15" t="s">
        <v>263</v>
      </c>
      <c r="T24" s="137"/>
      <c r="U24" s="137">
        <v>5</v>
      </c>
      <c r="V24" s="137"/>
      <c r="W24" s="137">
        <v>13</v>
      </c>
      <c r="X24" s="172"/>
      <c r="Y24" s="137">
        <v>1</v>
      </c>
      <c r="Z24" s="137"/>
      <c r="AA24" s="137">
        <v>12</v>
      </c>
      <c r="AB24" s="137"/>
      <c r="AC24" s="137">
        <v>531</v>
      </c>
      <c r="AD24" s="137"/>
      <c r="AE24" s="137">
        <v>636</v>
      </c>
      <c r="AG24" s="137">
        <v>2090</v>
      </c>
      <c r="AH24" s="134"/>
      <c r="AI24" s="212" t="s">
        <v>263</v>
      </c>
      <c r="AK24" s="137">
        <v>524</v>
      </c>
    </row>
    <row r="25" spans="1:37" x14ac:dyDescent="0.25">
      <c r="A25" s="134" t="s">
        <v>604</v>
      </c>
      <c r="B25" s="134"/>
      <c r="C25" s="15" t="s">
        <v>263</v>
      </c>
      <c r="D25" s="137"/>
      <c r="E25" s="15" t="s">
        <v>263</v>
      </c>
      <c r="F25" s="137"/>
      <c r="G25" s="15" t="s">
        <v>263</v>
      </c>
      <c r="H25" s="137"/>
      <c r="I25" s="15" t="s">
        <v>263</v>
      </c>
      <c r="J25" s="137"/>
      <c r="K25" s="15" t="s">
        <v>263</v>
      </c>
      <c r="L25" s="137"/>
      <c r="M25" s="15" t="s">
        <v>263</v>
      </c>
      <c r="N25" s="137"/>
      <c r="O25" s="15" t="s">
        <v>263</v>
      </c>
      <c r="P25" s="137"/>
      <c r="Q25" s="15" t="s">
        <v>263</v>
      </c>
      <c r="R25" s="137"/>
      <c r="S25" s="15" t="s">
        <v>263</v>
      </c>
      <c r="T25" s="137"/>
      <c r="U25" s="15" t="s">
        <v>263</v>
      </c>
      <c r="V25" s="15"/>
      <c r="W25" s="15" t="s">
        <v>263</v>
      </c>
      <c r="X25" s="172"/>
      <c r="Y25" s="15" t="s">
        <v>263</v>
      </c>
      <c r="Z25" s="137"/>
      <c r="AA25" s="15" t="s">
        <v>263</v>
      </c>
      <c r="AB25" s="137"/>
      <c r="AC25" s="15" t="s">
        <v>263</v>
      </c>
      <c r="AD25" s="137"/>
      <c r="AE25" s="15" t="s">
        <v>263</v>
      </c>
      <c r="AG25" s="15" t="s">
        <v>263</v>
      </c>
      <c r="AH25" s="134"/>
      <c r="AI25" s="15" t="s">
        <v>263</v>
      </c>
      <c r="AK25" s="137">
        <v>304</v>
      </c>
    </row>
    <row r="26" spans="1:37" x14ac:dyDescent="0.25">
      <c r="A26" s="134" t="s">
        <v>607</v>
      </c>
      <c r="B26" s="134"/>
      <c r="C26" s="15" t="s">
        <v>263</v>
      </c>
      <c r="D26" s="137"/>
      <c r="E26" s="15" t="s">
        <v>263</v>
      </c>
      <c r="F26" s="137"/>
      <c r="G26" s="15" t="s">
        <v>263</v>
      </c>
      <c r="H26" s="137"/>
      <c r="I26" s="15" t="s">
        <v>263</v>
      </c>
      <c r="J26" s="137"/>
      <c r="K26" s="15" t="s">
        <v>263</v>
      </c>
      <c r="L26" s="137"/>
      <c r="M26" s="15" t="s">
        <v>263</v>
      </c>
      <c r="N26" s="137"/>
      <c r="O26" s="15" t="s">
        <v>263</v>
      </c>
      <c r="P26" s="137"/>
      <c r="Q26" s="15" t="s">
        <v>263</v>
      </c>
      <c r="R26" s="137"/>
      <c r="S26" s="15" t="s">
        <v>263</v>
      </c>
      <c r="T26" s="137"/>
      <c r="U26" s="15" t="s">
        <v>263</v>
      </c>
      <c r="V26" s="137"/>
      <c r="W26" s="15" t="s">
        <v>263</v>
      </c>
      <c r="X26" s="172"/>
      <c r="Y26" s="15" t="s">
        <v>263</v>
      </c>
      <c r="Z26" s="137"/>
      <c r="AA26" s="15" t="s">
        <v>263</v>
      </c>
      <c r="AB26" s="137"/>
      <c r="AC26" s="15" t="s">
        <v>263</v>
      </c>
      <c r="AD26" s="137"/>
      <c r="AE26" s="15" t="s">
        <v>263</v>
      </c>
      <c r="AG26" s="15" t="s">
        <v>263</v>
      </c>
      <c r="AH26" s="134"/>
      <c r="AI26" s="15" t="s">
        <v>263</v>
      </c>
      <c r="AK26" s="137">
        <v>304</v>
      </c>
    </row>
    <row r="27" spans="1:37" x14ac:dyDescent="0.25">
      <c r="A27" s="134" t="s">
        <v>73</v>
      </c>
      <c r="B27" s="134"/>
      <c r="C27" s="137">
        <v>6569</v>
      </c>
      <c r="D27" s="137"/>
      <c r="E27" s="137">
        <v>7745</v>
      </c>
      <c r="F27" s="137"/>
      <c r="G27" s="137">
        <v>10342</v>
      </c>
      <c r="H27" s="137"/>
      <c r="I27" s="137">
        <v>11898</v>
      </c>
      <c r="J27" s="137"/>
      <c r="K27" s="137">
        <v>8154</v>
      </c>
      <c r="L27" s="137"/>
      <c r="M27" s="137">
        <v>7028</v>
      </c>
      <c r="N27" s="137"/>
      <c r="O27" s="137">
        <v>8288</v>
      </c>
      <c r="P27" s="137"/>
      <c r="Q27" s="137">
        <v>8955</v>
      </c>
      <c r="R27" s="137"/>
      <c r="S27" s="137">
        <v>10393</v>
      </c>
      <c r="T27" s="137"/>
      <c r="U27" s="137">
        <v>12765</v>
      </c>
      <c r="V27" s="137"/>
      <c r="W27" s="137">
        <v>14042</v>
      </c>
      <c r="X27" s="172"/>
      <c r="Y27" s="137">
        <v>11547</v>
      </c>
      <c r="Z27" s="137"/>
      <c r="AA27" s="137">
        <v>2637</v>
      </c>
      <c r="AB27" s="137"/>
      <c r="AC27" s="137">
        <v>67</v>
      </c>
      <c r="AD27" s="137"/>
      <c r="AE27" s="137">
        <v>60</v>
      </c>
      <c r="AG27" s="137">
        <v>1024</v>
      </c>
      <c r="AH27" s="134"/>
      <c r="AI27" s="137">
        <v>1895</v>
      </c>
      <c r="AK27" s="137">
        <v>258</v>
      </c>
    </row>
    <row r="28" spans="1:37" x14ac:dyDescent="0.25">
      <c r="A28" s="134" t="s">
        <v>352</v>
      </c>
      <c r="B28" s="134"/>
      <c r="C28" s="15" t="s">
        <v>263</v>
      </c>
      <c r="D28" s="137"/>
      <c r="E28" s="15" t="s">
        <v>263</v>
      </c>
      <c r="F28" s="137"/>
      <c r="G28" s="15" t="s">
        <v>263</v>
      </c>
      <c r="H28" s="137"/>
      <c r="I28" s="15" t="s">
        <v>263</v>
      </c>
      <c r="J28" s="137"/>
      <c r="K28" s="15" t="s">
        <v>263</v>
      </c>
      <c r="L28" s="137"/>
      <c r="M28" s="15" t="s">
        <v>263</v>
      </c>
      <c r="N28" s="137"/>
      <c r="O28" s="15" t="s">
        <v>263</v>
      </c>
      <c r="P28" s="137"/>
      <c r="Q28" s="15" t="s">
        <v>263</v>
      </c>
      <c r="R28" s="137"/>
      <c r="S28" s="15" t="s">
        <v>263</v>
      </c>
      <c r="T28" s="137"/>
      <c r="U28" s="15" t="s">
        <v>263</v>
      </c>
      <c r="V28" s="137"/>
      <c r="W28" s="15" t="s">
        <v>263</v>
      </c>
      <c r="X28" s="172"/>
      <c r="Y28" s="15" t="s">
        <v>263</v>
      </c>
      <c r="Z28" s="137"/>
      <c r="AA28" s="15" t="s">
        <v>263</v>
      </c>
      <c r="AB28" s="137"/>
      <c r="AC28" s="15" t="s">
        <v>263</v>
      </c>
      <c r="AD28" s="137"/>
      <c r="AE28" s="15" t="s">
        <v>263</v>
      </c>
      <c r="AG28" s="15" t="s">
        <v>263</v>
      </c>
      <c r="AH28" s="134"/>
      <c r="AI28" s="15" t="s">
        <v>263</v>
      </c>
      <c r="AK28" s="137">
        <v>231</v>
      </c>
    </row>
    <row r="29" spans="1:37" x14ac:dyDescent="0.25">
      <c r="A29" s="134" t="s">
        <v>82</v>
      </c>
      <c r="B29" s="134"/>
      <c r="C29" s="15" t="s">
        <v>263</v>
      </c>
      <c r="D29" s="137"/>
      <c r="E29" s="15" t="s">
        <v>263</v>
      </c>
      <c r="F29" s="137"/>
      <c r="G29" s="15" t="s">
        <v>263</v>
      </c>
      <c r="H29" s="137"/>
      <c r="I29" s="15" t="s">
        <v>263</v>
      </c>
      <c r="J29" s="137"/>
      <c r="K29" s="15" t="s">
        <v>263</v>
      </c>
      <c r="L29" s="137"/>
      <c r="M29" s="15" t="s">
        <v>263</v>
      </c>
      <c r="N29" s="137"/>
      <c r="O29" s="15" t="s">
        <v>263</v>
      </c>
      <c r="P29" s="137"/>
      <c r="Q29" s="15" t="s">
        <v>263</v>
      </c>
      <c r="R29" s="137"/>
      <c r="S29" s="15" t="s">
        <v>263</v>
      </c>
      <c r="T29" s="137"/>
      <c r="U29" s="15" t="s">
        <v>263</v>
      </c>
      <c r="V29" s="137"/>
      <c r="W29" s="15" t="s">
        <v>263</v>
      </c>
      <c r="X29" s="172"/>
      <c r="Y29" s="15" t="s">
        <v>263</v>
      </c>
      <c r="Z29" s="137"/>
      <c r="AA29" s="15" t="s">
        <v>263</v>
      </c>
      <c r="AB29" s="137"/>
      <c r="AC29" s="15" t="s">
        <v>263</v>
      </c>
      <c r="AD29" s="137"/>
      <c r="AE29" s="15" t="s">
        <v>263</v>
      </c>
      <c r="AG29" s="15" t="s">
        <v>263</v>
      </c>
      <c r="AH29" s="134"/>
      <c r="AI29" s="137">
        <v>193</v>
      </c>
      <c r="AK29" s="15" t="s">
        <v>263</v>
      </c>
    </row>
    <row r="30" spans="1:37" x14ac:dyDescent="0.25">
      <c r="A30" s="134" t="s">
        <v>305</v>
      </c>
      <c r="B30" s="134"/>
      <c r="C30" s="137">
        <v>12998</v>
      </c>
      <c r="D30" s="137"/>
      <c r="E30" s="137">
        <v>13836</v>
      </c>
      <c r="F30" s="137"/>
      <c r="G30" s="137">
        <v>14834</v>
      </c>
      <c r="H30" s="137"/>
      <c r="I30" s="137">
        <v>13991</v>
      </c>
      <c r="J30" s="137"/>
      <c r="K30" s="137">
        <v>13680</v>
      </c>
      <c r="L30" s="137"/>
      <c r="M30" s="137">
        <v>13228</v>
      </c>
      <c r="N30" s="137"/>
      <c r="O30" s="137">
        <v>14292</v>
      </c>
      <c r="P30" s="137"/>
      <c r="Q30" s="137">
        <v>14319</v>
      </c>
      <c r="R30" s="137"/>
      <c r="S30" s="137">
        <v>13780</v>
      </c>
      <c r="T30" s="137"/>
      <c r="U30" s="137">
        <v>14684</v>
      </c>
      <c r="V30" s="137"/>
      <c r="W30" s="137">
        <v>15400</v>
      </c>
      <c r="X30" s="172"/>
      <c r="Y30" s="137">
        <v>13173</v>
      </c>
      <c r="Z30" s="137"/>
      <c r="AA30" s="137">
        <v>12347</v>
      </c>
      <c r="AB30" s="137"/>
      <c r="AC30" s="137">
        <v>11345</v>
      </c>
      <c r="AD30" s="137"/>
      <c r="AE30" s="137">
        <v>9307</v>
      </c>
      <c r="AG30" s="137">
        <v>1040</v>
      </c>
      <c r="AH30" s="134"/>
      <c r="AI30" s="212" t="s">
        <v>263</v>
      </c>
      <c r="AK30" s="15" t="s">
        <v>263</v>
      </c>
    </row>
    <row r="31" spans="1:37" x14ac:dyDescent="0.25">
      <c r="A31" s="134" t="s">
        <v>76</v>
      </c>
      <c r="B31" s="134"/>
      <c r="C31" s="137">
        <v>8</v>
      </c>
      <c r="D31" s="137"/>
      <c r="E31" s="137">
        <v>47</v>
      </c>
      <c r="F31" s="137"/>
      <c r="G31" s="137">
        <v>1678</v>
      </c>
      <c r="H31" s="137"/>
      <c r="I31" s="137">
        <v>2257</v>
      </c>
      <c r="J31" s="137"/>
      <c r="K31" s="137">
        <v>16</v>
      </c>
      <c r="L31" s="137"/>
      <c r="M31" s="137">
        <v>708</v>
      </c>
      <c r="N31" s="137"/>
      <c r="O31" s="137">
        <v>941</v>
      </c>
      <c r="P31" s="137"/>
      <c r="Q31" s="137">
        <v>2769</v>
      </c>
      <c r="R31" s="137"/>
      <c r="S31" s="137">
        <v>5890</v>
      </c>
      <c r="T31" s="137"/>
      <c r="U31" s="137">
        <v>9407</v>
      </c>
      <c r="V31" s="137"/>
      <c r="W31" s="137">
        <v>9807</v>
      </c>
      <c r="X31" s="172"/>
      <c r="Y31" s="137">
        <v>9406</v>
      </c>
      <c r="Z31" s="137"/>
      <c r="AA31" s="137">
        <v>11826</v>
      </c>
      <c r="AB31" s="137"/>
      <c r="AC31" s="137">
        <v>10738</v>
      </c>
      <c r="AD31" s="137"/>
      <c r="AE31" s="137">
        <v>8945</v>
      </c>
      <c r="AG31" s="137">
        <v>854</v>
      </c>
      <c r="AH31" s="134"/>
      <c r="AI31" s="212" t="s">
        <v>263</v>
      </c>
      <c r="AK31" s="15" t="s">
        <v>263</v>
      </c>
    </row>
    <row r="32" spans="1:37" x14ac:dyDescent="0.25">
      <c r="A32" s="134" t="s">
        <v>575</v>
      </c>
      <c r="C32" s="15" t="s">
        <v>263</v>
      </c>
      <c r="E32" s="15" t="s">
        <v>263</v>
      </c>
      <c r="G32" s="15" t="s">
        <v>263</v>
      </c>
      <c r="I32" s="15" t="s">
        <v>263</v>
      </c>
      <c r="K32" s="15" t="s">
        <v>263</v>
      </c>
      <c r="M32" s="15" t="s">
        <v>263</v>
      </c>
      <c r="O32" s="15" t="s">
        <v>263</v>
      </c>
      <c r="Q32" s="15" t="s">
        <v>263</v>
      </c>
      <c r="S32" s="15" t="s">
        <v>263</v>
      </c>
      <c r="U32" s="15" t="s">
        <v>263</v>
      </c>
      <c r="W32" s="15" t="s">
        <v>263</v>
      </c>
      <c r="Y32" s="15" t="s">
        <v>263</v>
      </c>
      <c r="AA32" s="15" t="s">
        <v>263</v>
      </c>
      <c r="AC32" s="15" t="s">
        <v>263</v>
      </c>
      <c r="AE32" s="15" t="s">
        <v>263</v>
      </c>
      <c r="AG32" s="137">
        <v>423</v>
      </c>
      <c r="AH32" s="134"/>
      <c r="AI32" s="212" t="s">
        <v>263</v>
      </c>
      <c r="AK32" s="15" t="s">
        <v>263</v>
      </c>
    </row>
    <row r="33" spans="1:37" x14ac:dyDescent="0.25">
      <c r="A33" s="134" t="s">
        <v>75</v>
      </c>
      <c r="B33" s="134"/>
      <c r="C33" s="137">
        <v>2</v>
      </c>
      <c r="D33" s="137"/>
      <c r="E33" s="137">
        <v>2</v>
      </c>
      <c r="F33" s="137"/>
      <c r="G33" s="137">
        <v>64</v>
      </c>
      <c r="H33" s="137"/>
      <c r="I33" s="137">
        <v>159</v>
      </c>
      <c r="J33" s="137"/>
      <c r="K33" s="137">
        <v>1024</v>
      </c>
      <c r="L33" s="137"/>
      <c r="M33" s="137">
        <v>1854</v>
      </c>
      <c r="N33" s="137"/>
      <c r="O33" s="137">
        <v>1966</v>
      </c>
      <c r="P33" s="137"/>
      <c r="Q33" s="137">
        <v>2441</v>
      </c>
      <c r="R33" s="137"/>
      <c r="S33" s="137">
        <v>2935</v>
      </c>
      <c r="T33" s="137"/>
      <c r="U33" s="137">
        <v>2411</v>
      </c>
      <c r="V33" s="137"/>
      <c r="W33" s="137">
        <v>2013</v>
      </c>
      <c r="X33" s="172"/>
      <c r="Y33" s="137">
        <v>1853</v>
      </c>
      <c r="Z33" s="137"/>
      <c r="AA33" s="137">
        <v>2553</v>
      </c>
      <c r="AB33" s="137"/>
      <c r="AC33" s="137">
        <v>2215</v>
      </c>
      <c r="AD33" s="137"/>
      <c r="AE33" s="137">
        <v>2182</v>
      </c>
      <c r="AG33" s="137">
        <v>164</v>
      </c>
      <c r="AH33" s="134"/>
      <c r="AI33" s="212" t="s">
        <v>263</v>
      </c>
      <c r="AK33" s="15" t="s">
        <v>263</v>
      </c>
    </row>
    <row r="34" spans="1:37" x14ac:dyDescent="0.25">
      <c r="A34" s="134" t="s">
        <v>523</v>
      </c>
      <c r="B34" s="134"/>
      <c r="C34" s="137">
        <v>1745</v>
      </c>
      <c r="D34" s="137"/>
      <c r="E34" s="137">
        <v>1715</v>
      </c>
      <c r="F34" s="137"/>
      <c r="G34" s="137">
        <v>1335</v>
      </c>
      <c r="H34" s="137"/>
      <c r="I34" s="137">
        <v>992</v>
      </c>
      <c r="J34" s="137"/>
      <c r="K34" s="137">
        <v>864</v>
      </c>
      <c r="L34" s="137"/>
      <c r="M34" s="137">
        <v>812</v>
      </c>
      <c r="N34" s="137"/>
      <c r="O34" s="137">
        <v>945</v>
      </c>
      <c r="P34" s="137"/>
      <c r="Q34" s="137">
        <v>650</v>
      </c>
      <c r="R34" s="137"/>
      <c r="S34" s="137">
        <v>339</v>
      </c>
      <c r="T34" s="137"/>
      <c r="U34" s="137">
        <v>339</v>
      </c>
      <c r="V34" s="137"/>
      <c r="W34" s="137">
        <v>840</v>
      </c>
      <c r="X34" s="172"/>
      <c r="Y34" s="137">
        <v>423</v>
      </c>
      <c r="Z34" s="137"/>
      <c r="AA34" s="137">
        <v>799</v>
      </c>
      <c r="AB34" s="137"/>
      <c r="AC34" s="137">
        <v>520</v>
      </c>
      <c r="AD34" s="137"/>
      <c r="AE34" s="137">
        <v>149</v>
      </c>
      <c r="AG34" s="137">
        <v>97</v>
      </c>
      <c r="AH34" s="134"/>
      <c r="AI34" s="212" t="s">
        <v>263</v>
      </c>
      <c r="AK34" s="15" t="s">
        <v>263</v>
      </c>
    </row>
    <row r="35" spans="1:37" x14ac:dyDescent="0.25">
      <c r="A35" s="134" t="s">
        <v>358</v>
      </c>
      <c r="B35" s="134"/>
      <c r="C35" s="137">
        <v>2</v>
      </c>
      <c r="D35" s="137"/>
      <c r="E35" s="15" t="s">
        <v>263</v>
      </c>
      <c r="F35" s="137"/>
      <c r="G35" s="15" t="s">
        <v>263</v>
      </c>
      <c r="H35" s="137"/>
      <c r="I35" s="15" t="s">
        <v>263</v>
      </c>
      <c r="J35" s="137"/>
      <c r="K35" s="15" t="s">
        <v>263</v>
      </c>
      <c r="L35" s="137"/>
      <c r="M35" s="15" t="s">
        <v>263</v>
      </c>
      <c r="N35" s="137"/>
      <c r="O35" s="15" t="s">
        <v>263</v>
      </c>
      <c r="P35" s="137"/>
      <c r="Q35" s="15" t="s">
        <v>263</v>
      </c>
      <c r="R35" s="137"/>
      <c r="S35" s="15" t="s">
        <v>263</v>
      </c>
      <c r="T35" s="137"/>
      <c r="U35" s="15" t="s">
        <v>263</v>
      </c>
      <c r="V35" s="137"/>
      <c r="W35" s="15" t="s">
        <v>263</v>
      </c>
      <c r="X35" s="172"/>
      <c r="Y35" s="137">
        <v>942</v>
      </c>
      <c r="Z35" s="137"/>
      <c r="AA35" s="15" t="s">
        <v>263</v>
      </c>
      <c r="AB35" s="137"/>
      <c r="AC35" s="137">
        <v>11</v>
      </c>
      <c r="AD35" s="137"/>
      <c r="AE35" s="137">
        <v>605</v>
      </c>
      <c r="AG35" s="137">
        <v>81</v>
      </c>
      <c r="AH35" s="134"/>
      <c r="AI35" s="212" t="s">
        <v>263</v>
      </c>
      <c r="AK35" s="15" t="s">
        <v>263</v>
      </c>
    </row>
    <row r="36" spans="1:37" x14ac:dyDescent="0.25">
      <c r="A36" s="134" t="s">
        <v>103</v>
      </c>
      <c r="B36" s="134"/>
      <c r="C36" s="137">
        <v>2163</v>
      </c>
      <c r="D36" s="137"/>
      <c r="E36" s="137">
        <v>2138</v>
      </c>
      <c r="F36" s="137"/>
      <c r="G36" s="137">
        <v>2112</v>
      </c>
      <c r="H36" s="137"/>
      <c r="I36" s="137">
        <v>2007</v>
      </c>
      <c r="J36" s="137"/>
      <c r="K36" s="137">
        <v>1798</v>
      </c>
      <c r="L36" s="137"/>
      <c r="M36" s="137">
        <v>1550</v>
      </c>
      <c r="N36" s="137"/>
      <c r="O36" s="137">
        <v>1222</v>
      </c>
      <c r="P36" s="137"/>
      <c r="Q36" s="137">
        <v>1519</v>
      </c>
      <c r="R36" s="137"/>
      <c r="S36" s="137">
        <v>1337</v>
      </c>
      <c r="T36" s="137"/>
      <c r="U36" s="137">
        <v>808</v>
      </c>
      <c r="V36" s="137"/>
      <c r="W36" s="137">
        <v>768</v>
      </c>
      <c r="X36" s="172"/>
      <c r="Y36" s="137">
        <v>801</v>
      </c>
      <c r="Z36" s="137"/>
      <c r="AA36" s="137">
        <v>777</v>
      </c>
      <c r="AB36" s="137"/>
      <c r="AC36" s="137">
        <v>338</v>
      </c>
      <c r="AD36" s="137"/>
      <c r="AE36" s="137">
        <v>270</v>
      </c>
      <c r="AG36" s="137">
        <v>18</v>
      </c>
      <c r="AH36" s="134"/>
      <c r="AI36" s="212" t="s">
        <v>263</v>
      </c>
      <c r="AK36" s="15" t="s">
        <v>263</v>
      </c>
    </row>
    <row r="37" spans="1:37" x14ac:dyDescent="0.25">
      <c r="A37" s="134" t="s">
        <v>70</v>
      </c>
      <c r="B37" s="134"/>
      <c r="C37" s="137">
        <v>17568</v>
      </c>
      <c r="D37" s="137"/>
      <c r="E37" s="137">
        <v>15902</v>
      </c>
      <c r="F37" s="137"/>
      <c r="G37" s="137">
        <v>17493</v>
      </c>
      <c r="H37" s="137"/>
      <c r="I37" s="137">
        <v>14193</v>
      </c>
      <c r="J37" s="137"/>
      <c r="K37" s="137">
        <v>18624</v>
      </c>
      <c r="L37" s="137"/>
      <c r="M37" s="137">
        <v>19164</v>
      </c>
      <c r="N37" s="137"/>
      <c r="O37" s="137">
        <v>21141</v>
      </c>
      <c r="P37" s="137"/>
      <c r="Q37" s="137">
        <v>23141</v>
      </c>
      <c r="R37" s="137"/>
      <c r="S37" s="137">
        <v>20574</v>
      </c>
      <c r="T37" s="137"/>
      <c r="U37" s="137">
        <v>15606</v>
      </c>
      <c r="V37" s="137"/>
      <c r="W37" s="137">
        <v>15290</v>
      </c>
      <c r="X37" s="172"/>
      <c r="Y37" s="137">
        <v>14933</v>
      </c>
      <c r="Z37" s="137"/>
      <c r="AA37" s="137">
        <v>12935</v>
      </c>
      <c r="AB37" s="137"/>
      <c r="AC37" s="137">
        <v>7728</v>
      </c>
      <c r="AD37" s="137"/>
      <c r="AE37" s="137">
        <v>4181</v>
      </c>
      <c r="AG37" s="15" t="s">
        <v>263</v>
      </c>
      <c r="AH37" s="134"/>
      <c r="AI37" s="212" t="s">
        <v>263</v>
      </c>
      <c r="AK37" s="15" t="s">
        <v>263</v>
      </c>
    </row>
    <row r="38" spans="1:37" x14ac:dyDescent="0.25">
      <c r="A38" s="134" t="s">
        <v>251</v>
      </c>
      <c r="B38" s="134"/>
      <c r="C38" s="137">
        <v>818</v>
      </c>
      <c r="D38" s="137"/>
      <c r="E38" s="137">
        <v>586</v>
      </c>
      <c r="F38" s="137"/>
      <c r="G38" s="137">
        <v>570</v>
      </c>
      <c r="H38" s="137"/>
      <c r="I38" s="137">
        <v>653</v>
      </c>
      <c r="J38" s="137"/>
      <c r="K38" s="137">
        <v>1117</v>
      </c>
      <c r="L38" s="137"/>
      <c r="M38" s="137">
        <v>2217</v>
      </c>
      <c r="N38" s="137"/>
      <c r="O38" s="137">
        <v>2145</v>
      </c>
      <c r="P38" s="137"/>
      <c r="Q38" s="137">
        <v>710</v>
      </c>
      <c r="R38" s="137"/>
      <c r="S38" s="137">
        <v>537</v>
      </c>
      <c r="T38" s="137"/>
      <c r="U38" s="137">
        <v>1727</v>
      </c>
      <c r="V38" s="137"/>
      <c r="W38" s="137">
        <v>2047</v>
      </c>
      <c r="X38" s="172"/>
      <c r="Y38" s="137">
        <v>1163</v>
      </c>
      <c r="Z38" s="137"/>
      <c r="AA38" s="137">
        <v>1212</v>
      </c>
      <c r="AB38" s="137"/>
      <c r="AC38" s="137">
        <v>1139</v>
      </c>
      <c r="AD38" s="137"/>
      <c r="AE38" s="137">
        <v>145</v>
      </c>
      <c r="AG38" s="15" t="s">
        <v>263</v>
      </c>
      <c r="AH38" s="134"/>
      <c r="AI38" s="212" t="s">
        <v>263</v>
      </c>
      <c r="AK38" s="15" t="s">
        <v>263</v>
      </c>
    </row>
    <row r="39" spans="1:37" x14ac:dyDescent="0.25">
      <c r="A39" s="134" t="s">
        <v>80</v>
      </c>
      <c r="B39" s="134"/>
      <c r="C39" s="137">
        <v>1072</v>
      </c>
      <c r="D39" s="137"/>
      <c r="E39" s="137">
        <v>2150</v>
      </c>
      <c r="F39" s="137"/>
      <c r="G39" s="137">
        <v>3790</v>
      </c>
      <c r="H39" s="137"/>
      <c r="I39" s="137">
        <v>4277</v>
      </c>
      <c r="J39" s="137"/>
      <c r="K39" s="137">
        <v>8681</v>
      </c>
      <c r="L39" s="137"/>
      <c r="M39" s="137">
        <v>8436</v>
      </c>
      <c r="N39" s="137"/>
      <c r="O39" s="137">
        <v>8472</v>
      </c>
      <c r="P39" s="137"/>
      <c r="Q39" s="137">
        <v>8968</v>
      </c>
      <c r="R39" s="137"/>
      <c r="S39" s="137">
        <v>10118</v>
      </c>
      <c r="T39" s="137"/>
      <c r="U39" s="137">
        <v>10933</v>
      </c>
      <c r="V39" s="137"/>
      <c r="W39" s="137">
        <v>8887</v>
      </c>
      <c r="X39" s="172"/>
      <c r="Y39" s="137">
        <v>2965</v>
      </c>
      <c r="Z39" s="137"/>
      <c r="AA39" s="137">
        <v>2670</v>
      </c>
      <c r="AB39" s="137"/>
      <c r="AC39" s="137">
        <v>1158</v>
      </c>
      <c r="AD39" s="137"/>
      <c r="AE39" s="137">
        <v>120</v>
      </c>
      <c r="AG39" s="15" t="s">
        <v>263</v>
      </c>
      <c r="AH39" s="134"/>
      <c r="AI39" s="212" t="s">
        <v>263</v>
      </c>
      <c r="AK39" s="15" t="s">
        <v>263</v>
      </c>
    </row>
    <row r="40" spans="1:37" x14ac:dyDescent="0.25">
      <c r="A40" s="134" t="s">
        <v>348</v>
      </c>
      <c r="B40" s="134"/>
      <c r="C40" s="137">
        <v>5826</v>
      </c>
      <c r="D40" s="137"/>
      <c r="E40" s="137">
        <v>5712</v>
      </c>
      <c r="F40" s="137"/>
      <c r="G40" s="137">
        <v>2224</v>
      </c>
      <c r="H40" s="137"/>
      <c r="I40" s="137">
        <v>740</v>
      </c>
      <c r="J40" s="137"/>
      <c r="K40" s="137">
        <v>1493</v>
      </c>
      <c r="L40" s="137"/>
      <c r="M40" s="137">
        <v>4746</v>
      </c>
      <c r="N40" s="137"/>
      <c r="O40" s="137">
        <v>1232</v>
      </c>
      <c r="P40" s="137"/>
      <c r="Q40" s="137">
        <v>25</v>
      </c>
      <c r="R40" s="137"/>
      <c r="S40" s="137">
        <v>57</v>
      </c>
      <c r="T40" s="137"/>
      <c r="U40" s="137">
        <v>25</v>
      </c>
      <c r="V40" s="137"/>
      <c r="W40" s="137">
        <v>42</v>
      </c>
      <c r="X40" s="172"/>
      <c r="Y40" s="137">
        <v>171</v>
      </c>
      <c r="Z40" s="137"/>
      <c r="AA40" s="137">
        <v>50</v>
      </c>
      <c r="AB40" s="137"/>
      <c r="AC40" s="137">
        <v>4</v>
      </c>
      <c r="AD40" s="137"/>
      <c r="AE40" s="137">
        <v>26</v>
      </c>
      <c r="AG40" s="15" t="s">
        <v>263</v>
      </c>
      <c r="AH40" s="134"/>
      <c r="AI40" s="212" t="s">
        <v>263</v>
      </c>
      <c r="AK40" s="15" t="s">
        <v>263</v>
      </c>
    </row>
    <row r="41" spans="1:37" x14ac:dyDescent="0.25">
      <c r="A41" s="134" t="s">
        <v>95</v>
      </c>
      <c r="B41" s="134"/>
      <c r="C41" s="137">
        <v>7622</v>
      </c>
      <c r="D41" s="137"/>
      <c r="E41" s="137">
        <v>8987</v>
      </c>
      <c r="F41" s="137"/>
      <c r="G41" s="137">
        <v>5531</v>
      </c>
      <c r="H41" s="137"/>
      <c r="I41" s="15" t="s">
        <v>263</v>
      </c>
      <c r="J41" s="137"/>
      <c r="K41" s="137">
        <v>7</v>
      </c>
      <c r="L41" s="137"/>
      <c r="M41" s="137">
        <v>1</v>
      </c>
      <c r="N41" s="137"/>
      <c r="O41" s="15" t="s">
        <v>263</v>
      </c>
      <c r="P41" s="137"/>
      <c r="Q41" s="137">
        <v>2</v>
      </c>
      <c r="R41" s="137"/>
      <c r="S41" s="15" t="s">
        <v>263</v>
      </c>
      <c r="T41" s="137"/>
      <c r="U41" s="137">
        <v>2</v>
      </c>
      <c r="V41" s="137"/>
      <c r="W41" s="15" t="s">
        <v>263</v>
      </c>
      <c r="X41" s="172"/>
      <c r="Y41" s="137">
        <v>1125</v>
      </c>
      <c r="Z41" s="137"/>
      <c r="AA41" s="137">
        <v>28</v>
      </c>
      <c r="AB41" s="137"/>
      <c r="AC41" s="137">
        <v>127</v>
      </c>
      <c r="AD41" s="137"/>
      <c r="AE41" s="137">
        <v>4</v>
      </c>
      <c r="AG41" s="15" t="s">
        <v>263</v>
      </c>
      <c r="AH41" s="134"/>
      <c r="AI41" s="212" t="s">
        <v>263</v>
      </c>
      <c r="AK41" s="15" t="s">
        <v>263</v>
      </c>
    </row>
    <row r="42" spans="1:37" x14ac:dyDescent="0.25">
      <c r="A42" s="134" t="s">
        <v>357</v>
      </c>
      <c r="B42" s="134"/>
      <c r="C42" s="15" t="s">
        <v>263</v>
      </c>
      <c r="D42" s="137"/>
      <c r="E42" s="15" t="s">
        <v>263</v>
      </c>
      <c r="F42" s="137"/>
      <c r="G42" s="15" t="s">
        <v>263</v>
      </c>
      <c r="H42" s="137"/>
      <c r="I42" s="15" t="s">
        <v>263</v>
      </c>
      <c r="J42" s="137"/>
      <c r="K42" s="15" t="s">
        <v>263</v>
      </c>
      <c r="L42" s="137"/>
      <c r="M42" s="15" t="s">
        <v>263</v>
      </c>
      <c r="N42" s="137"/>
      <c r="O42" s="137">
        <v>1</v>
      </c>
      <c r="P42" s="137"/>
      <c r="Q42" s="137">
        <v>5</v>
      </c>
      <c r="R42" s="137"/>
      <c r="S42" s="137">
        <v>2621</v>
      </c>
      <c r="T42" s="137"/>
      <c r="U42" s="137">
        <v>1682</v>
      </c>
      <c r="V42" s="137"/>
      <c r="W42" s="137">
        <v>60</v>
      </c>
      <c r="X42" s="172"/>
      <c r="Y42" s="137">
        <v>1</v>
      </c>
      <c r="Z42" s="137"/>
      <c r="AA42" s="137">
        <v>1</v>
      </c>
      <c r="AB42" s="137"/>
      <c r="AC42" s="15" t="s">
        <v>263</v>
      </c>
      <c r="AD42" s="137"/>
      <c r="AE42" s="137">
        <v>2</v>
      </c>
      <c r="AG42" s="15" t="s">
        <v>263</v>
      </c>
      <c r="AH42" s="134"/>
      <c r="AI42" s="212" t="s">
        <v>263</v>
      </c>
      <c r="AK42" s="15" t="s">
        <v>263</v>
      </c>
    </row>
    <row r="43" spans="1:37" x14ac:dyDescent="0.25">
      <c r="A43" s="134" t="s">
        <v>353</v>
      </c>
      <c r="B43" s="134"/>
      <c r="C43" s="137">
        <v>86</v>
      </c>
      <c r="D43" s="137"/>
      <c r="E43" s="137">
        <v>230</v>
      </c>
      <c r="F43" s="137"/>
      <c r="G43" s="137">
        <v>205</v>
      </c>
      <c r="H43" s="137"/>
      <c r="I43" s="137">
        <v>338</v>
      </c>
      <c r="J43" s="137"/>
      <c r="K43" s="137">
        <v>1011</v>
      </c>
      <c r="L43" s="137"/>
      <c r="M43" s="137">
        <v>776</v>
      </c>
      <c r="N43" s="137"/>
      <c r="O43" s="137">
        <v>757</v>
      </c>
      <c r="P43" s="137"/>
      <c r="Q43" s="137">
        <v>222</v>
      </c>
      <c r="R43" s="137"/>
      <c r="S43" s="137">
        <v>62</v>
      </c>
      <c r="T43" s="137"/>
      <c r="U43" s="137">
        <v>219</v>
      </c>
      <c r="V43" s="137"/>
      <c r="W43" s="137">
        <v>147</v>
      </c>
      <c r="X43" s="172"/>
      <c r="Y43" s="137">
        <v>14</v>
      </c>
      <c r="Z43" s="137"/>
      <c r="AA43" s="137">
        <v>11</v>
      </c>
      <c r="AB43" s="137"/>
      <c r="AC43" s="137">
        <v>1</v>
      </c>
      <c r="AD43" s="137"/>
      <c r="AE43" s="137">
        <v>1</v>
      </c>
      <c r="AG43" s="15" t="s">
        <v>263</v>
      </c>
      <c r="AH43" s="134"/>
      <c r="AI43" s="212" t="s">
        <v>263</v>
      </c>
      <c r="AK43" s="15" t="s">
        <v>263</v>
      </c>
    </row>
    <row r="44" spans="1:37" x14ac:dyDescent="0.25">
      <c r="A44" s="134" t="s">
        <v>359</v>
      </c>
      <c r="B44" s="134"/>
      <c r="C44" s="137">
        <v>1280</v>
      </c>
      <c r="D44" s="137"/>
      <c r="E44" s="137">
        <v>2</v>
      </c>
      <c r="F44" s="137"/>
      <c r="G44" s="15" t="s">
        <v>263</v>
      </c>
      <c r="H44" s="137"/>
      <c r="I44" s="137">
        <v>2</v>
      </c>
      <c r="J44" s="137"/>
      <c r="K44" s="137">
        <v>6</v>
      </c>
      <c r="L44" s="137"/>
      <c r="M44" s="137">
        <v>3</v>
      </c>
      <c r="N44" s="137"/>
      <c r="O44" s="137">
        <v>323</v>
      </c>
      <c r="P44" s="137"/>
      <c r="Q44" s="137">
        <v>2473</v>
      </c>
      <c r="R44" s="137"/>
      <c r="S44" s="137">
        <v>3062</v>
      </c>
      <c r="T44" s="137"/>
      <c r="U44" s="137">
        <v>3345</v>
      </c>
      <c r="V44" s="137"/>
      <c r="W44" s="15" t="s">
        <v>263</v>
      </c>
      <c r="X44" s="172"/>
      <c r="Y44" s="15" t="s">
        <v>263</v>
      </c>
      <c r="Z44" s="137"/>
      <c r="AA44" s="137">
        <v>7</v>
      </c>
      <c r="AB44" s="137"/>
      <c r="AC44" s="137">
        <v>21</v>
      </c>
      <c r="AD44" s="137"/>
      <c r="AE44" s="15" t="s">
        <v>263</v>
      </c>
      <c r="AG44" s="15" t="s">
        <v>263</v>
      </c>
      <c r="AH44" s="134"/>
      <c r="AI44" s="212" t="s">
        <v>263</v>
      </c>
      <c r="AK44" s="15" t="s">
        <v>263</v>
      </c>
    </row>
    <row r="45" spans="1:37" x14ac:dyDescent="0.25">
      <c r="A45" s="134" t="s">
        <v>524</v>
      </c>
      <c r="B45" s="134"/>
      <c r="C45" s="137">
        <v>24969</v>
      </c>
      <c r="D45" s="137"/>
      <c r="E45" s="137">
        <v>19508</v>
      </c>
      <c r="F45" s="137"/>
      <c r="G45" s="137">
        <v>19864</v>
      </c>
      <c r="H45" s="137"/>
      <c r="I45" s="137">
        <v>22726</v>
      </c>
      <c r="J45" s="137"/>
      <c r="K45" s="137">
        <v>10221</v>
      </c>
      <c r="L45" s="137"/>
      <c r="M45" s="137">
        <v>5032</v>
      </c>
      <c r="N45" s="137"/>
      <c r="O45" s="137">
        <v>5883</v>
      </c>
      <c r="P45" s="137"/>
      <c r="Q45" s="137">
        <v>3951</v>
      </c>
      <c r="R45" s="137"/>
      <c r="S45" s="137">
        <v>12</v>
      </c>
      <c r="T45" s="137"/>
      <c r="U45" s="137">
        <v>1</v>
      </c>
      <c r="V45" s="137"/>
      <c r="W45" s="137">
        <v>1</v>
      </c>
      <c r="X45" s="172"/>
      <c r="Y45" s="137">
        <v>10</v>
      </c>
      <c r="Z45" s="137"/>
      <c r="AA45" s="137">
        <v>5</v>
      </c>
      <c r="AB45" s="137"/>
      <c r="AC45" s="137">
        <v>7</v>
      </c>
      <c r="AD45" s="137"/>
      <c r="AE45" s="15" t="s">
        <v>263</v>
      </c>
      <c r="AG45" s="15" t="s">
        <v>263</v>
      </c>
      <c r="AH45" s="134"/>
      <c r="AI45" s="212" t="s">
        <v>263</v>
      </c>
      <c r="AK45" s="15" t="s">
        <v>263</v>
      </c>
    </row>
    <row r="46" spans="1:37" x14ac:dyDescent="0.25">
      <c r="A46" s="134" t="s">
        <v>352</v>
      </c>
      <c r="B46" s="134"/>
      <c r="C46" s="15" t="s">
        <v>263</v>
      </c>
      <c r="D46" s="137"/>
      <c r="E46" s="15" t="s">
        <v>263</v>
      </c>
      <c r="F46" s="137"/>
      <c r="G46" s="137">
        <v>479</v>
      </c>
      <c r="H46" s="137"/>
      <c r="I46" s="137">
        <v>2287</v>
      </c>
      <c r="J46" s="137"/>
      <c r="K46" s="137">
        <v>45</v>
      </c>
      <c r="L46" s="137"/>
      <c r="M46" s="137">
        <v>3</v>
      </c>
      <c r="N46" s="137"/>
      <c r="O46" s="137">
        <v>2</v>
      </c>
      <c r="P46" s="137"/>
      <c r="Q46" s="15" t="s">
        <v>263</v>
      </c>
      <c r="R46" s="137"/>
      <c r="S46" s="15" t="s">
        <v>263</v>
      </c>
      <c r="T46" s="137"/>
      <c r="U46" s="137">
        <v>4</v>
      </c>
      <c r="V46" s="137"/>
      <c r="W46" s="137">
        <v>91</v>
      </c>
      <c r="X46" s="172"/>
      <c r="Y46" s="137">
        <v>694</v>
      </c>
      <c r="Z46" s="137"/>
      <c r="AA46" s="15" t="s">
        <v>263</v>
      </c>
      <c r="AB46" s="137"/>
      <c r="AC46" s="137">
        <v>2</v>
      </c>
      <c r="AD46" s="137"/>
      <c r="AE46" s="15" t="s">
        <v>263</v>
      </c>
      <c r="AG46" s="15" t="s">
        <v>263</v>
      </c>
      <c r="AH46" s="134"/>
      <c r="AI46" s="212" t="s">
        <v>263</v>
      </c>
      <c r="AK46" s="15" t="s">
        <v>263</v>
      </c>
    </row>
    <row r="47" spans="1:37" x14ac:dyDescent="0.25">
      <c r="A47" s="134" t="s">
        <v>525</v>
      </c>
      <c r="B47" s="134"/>
      <c r="C47" s="137">
        <v>3222</v>
      </c>
      <c r="D47" s="137"/>
      <c r="E47" s="137">
        <v>1169</v>
      </c>
      <c r="F47" s="137"/>
      <c r="G47" s="137">
        <v>103</v>
      </c>
      <c r="H47" s="137"/>
      <c r="I47" s="15" t="s">
        <v>263</v>
      </c>
      <c r="J47" s="137"/>
      <c r="K47" s="15" t="s">
        <v>263</v>
      </c>
      <c r="L47" s="137"/>
      <c r="M47" s="15" t="s">
        <v>263</v>
      </c>
      <c r="N47" s="137"/>
      <c r="O47" s="15" t="s">
        <v>263</v>
      </c>
      <c r="P47" s="137"/>
      <c r="Q47" s="15" t="s">
        <v>263</v>
      </c>
      <c r="R47" s="137"/>
      <c r="S47" s="15" t="s">
        <v>263</v>
      </c>
      <c r="T47" s="137"/>
      <c r="U47" s="15" t="s">
        <v>263</v>
      </c>
      <c r="V47" s="137"/>
      <c r="W47" s="15" t="s">
        <v>263</v>
      </c>
      <c r="X47" s="172"/>
      <c r="Y47" s="15" t="s">
        <v>263</v>
      </c>
      <c r="Z47" s="137"/>
      <c r="AA47" s="15" t="s">
        <v>263</v>
      </c>
      <c r="AB47" s="137"/>
      <c r="AC47" s="15" t="s">
        <v>263</v>
      </c>
      <c r="AD47" s="137"/>
      <c r="AE47" s="15" t="s">
        <v>263</v>
      </c>
      <c r="AG47" s="15" t="s">
        <v>263</v>
      </c>
      <c r="AH47" s="134"/>
      <c r="AI47" s="212" t="s">
        <v>263</v>
      </c>
      <c r="AK47" s="15" t="s">
        <v>263</v>
      </c>
    </row>
    <row r="48" spans="1:37" x14ac:dyDescent="0.25">
      <c r="A48" s="134" t="s">
        <v>350</v>
      </c>
      <c r="B48" s="134"/>
      <c r="C48" s="137">
        <v>10</v>
      </c>
      <c r="D48" s="137"/>
      <c r="E48" s="137">
        <v>1287</v>
      </c>
      <c r="F48" s="137"/>
      <c r="G48" s="137">
        <v>212</v>
      </c>
      <c r="H48" s="137"/>
      <c r="I48" s="137">
        <v>70</v>
      </c>
      <c r="J48" s="137"/>
      <c r="K48" s="15" t="s">
        <v>263</v>
      </c>
      <c r="L48" s="137"/>
      <c r="M48" s="15" t="s">
        <v>263</v>
      </c>
      <c r="N48" s="137"/>
      <c r="O48" s="15" t="s">
        <v>263</v>
      </c>
      <c r="P48" s="137"/>
      <c r="Q48" s="137">
        <v>3</v>
      </c>
      <c r="R48" s="137"/>
      <c r="S48" s="137">
        <v>8</v>
      </c>
      <c r="T48" s="137"/>
      <c r="U48" s="137">
        <v>1</v>
      </c>
      <c r="V48" s="137"/>
      <c r="W48" s="15" t="s">
        <v>263</v>
      </c>
      <c r="X48" s="172"/>
      <c r="Y48" s="15" t="s">
        <v>263</v>
      </c>
      <c r="Z48" s="137"/>
      <c r="AA48" s="15" t="s">
        <v>263</v>
      </c>
      <c r="AB48" s="137"/>
      <c r="AC48" s="15" t="s">
        <v>263</v>
      </c>
      <c r="AD48" s="137"/>
      <c r="AE48" s="15" t="s">
        <v>263</v>
      </c>
      <c r="AG48" s="15" t="s">
        <v>263</v>
      </c>
      <c r="AH48" s="134"/>
      <c r="AI48" s="212" t="s">
        <v>263</v>
      </c>
      <c r="AK48" s="15" t="s">
        <v>263</v>
      </c>
    </row>
    <row r="49" spans="1:37" x14ac:dyDescent="0.25">
      <c r="A49" s="139" t="s">
        <v>416</v>
      </c>
      <c r="B49" s="139"/>
      <c r="C49" s="141">
        <v>3778</v>
      </c>
      <c r="D49" s="141"/>
      <c r="E49" s="141">
        <v>5007</v>
      </c>
      <c r="F49" s="141"/>
      <c r="G49" s="141">
        <v>4931</v>
      </c>
      <c r="H49" s="141"/>
      <c r="I49" s="141">
        <v>3521</v>
      </c>
      <c r="J49" s="141"/>
      <c r="K49" s="141">
        <v>3693</v>
      </c>
      <c r="L49" s="141"/>
      <c r="M49" s="141">
        <v>4017</v>
      </c>
      <c r="N49" s="141"/>
      <c r="O49" s="141">
        <v>2592</v>
      </c>
      <c r="P49" s="141"/>
      <c r="Q49" s="141">
        <v>2854</v>
      </c>
      <c r="R49" s="141"/>
      <c r="S49" s="141">
        <v>2519</v>
      </c>
      <c r="T49" s="141"/>
      <c r="U49" s="141">
        <v>2272</v>
      </c>
      <c r="V49" s="141"/>
      <c r="W49" s="141">
        <v>2717</v>
      </c>
      <c r="X49" s="173"/>
      <c r="Y49" s="141">
        <v>3614</v>
      </c>
      <c r="Z49" s="141"/>
      <c r="AA49" s="141">
        <v>4292</v>
      </c>
      <c r="AB49" s="141"/>
      <c r="AC49" s="141">
        <v>4714</v>
      </c>
      <c r="AD49" s="141"/>
      <c r="AE49" s="141">
        <v>2471</v>
      </c>
      <c r="AF49" s="140"/>
      <c r="AG49" s="141">
        <v>1700</v>
      </c>
      <c r="AH49" s="139"/>
      <c r="AI49" s="213">
        <v>870</v>
      </c>
      <c r="AJ49" s="140"/>
      <c r="AK49" s="141">
        <v>2213</v>
      </c>
    </row>
    <row r="50" spans="1:37" x14ac:dyDescent="0.25">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row>
    <row r="51" spans="1:37" x14ac:dyDescent="0.25">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row>
    <row r="52" spans="1:37" x14ac:dyDescent="0.25">
      <c r="AG52" s="134"/>
      <c r="AH52" s="134"/>
      <c r="AI52" s="134"/>
    </row>
  </sheetData>
  <sortState xmlns:xlrd2="http://schemas.microsoft.com/office/spreadsheetml/2017/richdata2" ref="A9:AK48">
    <sortCondition descending="1" ref="AK9:AK48"/>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N78"/>
  <sheetViews>
    <sheetView showGridLines="0" zoomScaleNormal="100" workbookViewId="0"/>
  </sheetViews>
  <sheetFormatPr defaultColWidth="9.109375" defaultRowHeight="13.8" x14ac:dyDescent="0.25"/>
  <cols>
    <col min="1" max="1" width="31.5546875" style="133" customWidth="1"/>
    <col min="2" max="2" width="9.109375" style="133"/>
    <col min="3" max="3" width="6.44140625" style="133" bestFit="1" customWidth="1"/>
    <col min="4" max="4" width="2" style="133" bestFit="1" customWidth="1"/>
    <col min="5" max="5" width="6.44140625" style="133" bestFit="1" customWidth="1"/>
    <col min="6" max="6" width="2" style="133" bestFit="1" customWidth="1"/>
    <col min="7" max="7" width="6.44140625" style="133" bestFit="1" customWidth="1"/>
    <col min="8" max="8" width="2" style="133" bestFit="1" customWidth="1"/>
    <col min="9" max="9" width="6.44140625" style="133" bestFit="1" customWidth="1"/>
    <col min="10" max="10" width="2" style="133" bestFit="1" customWidth="1"/>
    <col min="11" max="11" width="6.44140625" style="133" bestFit="1" customWidth="1"/>
    <col min="12" max="12" width="2" style="133" bestFit="1" customWidth="1"/>
    <col min="13" max="13" width="6.44140625" style="133" bestFit="1" customWidth="1"/>
    <col min="14" max="14" width="2" style="133" bestFit="1" customWidth="1"/>
    <col min="15" max="15" width="6.44140625" style="133" bestFit="1" customWidth="1"/>
    <col min="16" max="16" width="2" style="133" bestFit="1" customWidth="1"/>
    <col min="17" max="17" width="6.44140625" style="133" bestFit="1" customWidth="1"/>
    <col min="18" max="18" width="2" style="133" bestFit="1" customWidth="1"/>
    <col min="19" max="19" width="6.44140625" style="133" bestFit="1" customWidth="1"/>
    <col min="20" max="20" width="2" style="133" bestFit="1" customWidth="1"/>
    <col min="21" max="21" width="6.44140625" style="133" bestFit="1" customWidth="1"/>
    <col min="22" max="22" width="2" style="133" bestFit="1" customWidth="1"/>
    <col min="23" max="23" width="6.44140625" style="133" bestFit="1" customWidth="1"/>
    <col min="24" max="24" width="2" style="133" bestFit="1" customWidth="1"/>
    <col min="25" max="25" width="6.44140625" style="133" bestFit="1" customWidth="1"/>
    <col min="26" max="26" width="2" style="133" bestFit="1" customWidth="1"/>
    <col min="27" max="27" width="6.44140625" style="133" bestFit="1" customWidth="1"/>
    <col min="28" max="28" width="2" style="133" bestFit="1" customWidth="1"/>
    <col min="29" max="29" width="6.44140625" style="133" bestFit="1" customWidth="1"/>
    <col min="30" max="30" width="2" style="133" bestFit="1" customWidth="1"/>
    <col min="31" max="31" width="6.44140625" style="133" bestFit="1" customWidth="1"/>
    <col min="32" max="32" width="1.44140625" style="133" customWidth="1"/>
    <col min="33" max="33" width="5.44140625" style="133" bestFit="1" customWidth="1"/>
    <col min="34" max="34" width="2" style="133" customWidth="1"/>
    <col min="35" max="35" width="5.44140625" style="133" bestFit="1" customWidth="1"/>
    <col min="36" max="36" width="1.5546875" style="133" customWidth="1"/>
    <col min="37" max="37" width="6.44140625" style="133" customWidth="1"/>
    <col min="38" max="16384" width="9.109375" style="133"/>
  </cols>
  <sheetData>
    <row r="1" spans="1:37" x14ac:dyDescent="0.25">
      <c r="A1" s="138" t="s">
        <v>482</v>
      </c>
      <c r="B1" s="138" t="s">
        <v>552</v>
      </c>
      <c r="C1" s="138"/>
      <c r="D1" s="138"/>
      <c r="E1" s="138"/>
      <c r="F1" s="138"/>
      <c r="G1" s="138"/>
      <c r="H1" s="138"/>
      <c r="I1" s="138"/>
      <c r="J1" s="138"/>
      <c r="K1" s="138"/>
      <c r="L1" s="134"/>
      <c r="M1" s="134"/>
      <c r="N1" s="134"/>
      <c r="O1" s="134"/>
      <c r="P1" s="134"/>
      <c r="R1" s="134"/>
      <c r="S1" s="134"/>
      <c r="T1" s="134"/>
      <c r="U1" s="134"/>
      <c r="V1" s="134"/>
      <c r="W1" s="134"/>
      <c r="X1" s="134"/>
      <c r="Y1" s="134"/>
      <c r="Z1" s="134"/>
      <c r="AA1" s="134"/>
      <c r="AB1" s="134"/>
      <c r="AC1" s="134"/>
      <c r="AD1" s="134"/>
    </row>
    <row r="2" spans="1:37" x14ac:dyDescent="0.25">
      <c r="A2" s="134"/>
      <c r="B2" s="138" t="s">
        <v>719</v>
      </c>
      <c r="C2" s="138"/>
      <c r="D2" s="138"/>
      <c r="E2" s="138"/>
      <c r="F2" s="138"/>
      <c r="G2" s="138"/>
      <c r="H2" s="138"/>
      <c r="I2" s="138"/>
      <c r="J2" s="138"/>
      <c r="K2" s="138"/>
      <c r="L2" s="134"/>
      <c r="M2" s="134"/>
      <c r="N2" s="134"/>
      <c r="O2" s="134"/>
      <c r="P2" s="134"/>
      <c r="R2" s="134"/>
      <c r="S2" s="134"/>
      <c r="T2" s="134"/>
      <c r="U2" s="134"/>
      <c r="V2" s="134"/>
      <c r="W2" s="134"/>
      <c r="X2" s="134"/>
      <c r="Y2" s="134"/>
      <c r="Z2" s="134"/>
      <c r="AA2" s="134"/>
      <c r="AB2" s="134"/>
      <c r="AC2" s="134"/>
      <c r="AD2" s="134"/>
    </row>
    <row r="3" spans="1:37" x14ac:dyDescent="0.25">
      <c r="A3" s="134"/>
      <c r="B3" s="142" t="s">
        <v>551</v>
      </c>
      <c r="C3" s="142"/>
      <c r="D3" s="142"/>
      <c r="E3" s="142"/>
      <c r="F3" s="142"/>
      <c r="G3" s="142"/>
      <c r="H3" s="142"/>
      <c r="I3" s="142"/>
      <c r="J3" s="142"/>
      <c r="K3" s="142"/>
      <c r="L3" s="134"/>
      <c r="M3" s="134"/>
      <c r="N3" s="134"/>
      <c r="O3" s="134"/>
      <c r="P3" s="134"/>
      <c r="R3" s="134"/>
      <c r="S3" s="134"/>
      <c r="T3" s="134"/>
      <c r="U3" s="134"/>
      <c r="V3" s="134"/>
      <c r="W3" s="134"/>
      <c r="X3" s="134"/>
      <c r="Y3" s="134"/>
      <c r="Z3" s="134"/>
      <c r="AA3" s="134"/>
      <c r="AB3" s="134"/>
      <c r="AC3" s="134"/>
      <c r="AD3" s="134"/>
    </row>
    <row r="4" spans="1:37" x14ac:dyDescent="0.25">
      <c r="A4" s="134"/>
      <c r="B4" s="142" t="s">
        <v>720</v>
      </c>
      <c r="C4" s="142"/>
      <c r="D4" s="142"/>
      <c r="E4" s="142"/>
      <c r="F4" s="142"/>
      <c r="G4" s="142"/>
      <c r="H4" s="142"/>
      <c r="I4" s="142"/>
      <c r="J4" s="142"/>
      <c r="K4" s="142"/>
      <c r="L4" s="134"/>
      <c r="M4" s="134"/>
      <c r="N4" s="134"/>
      <c r="O4" s="134"/>
      <c r="P4" s="134"/>
      <c r="R4" s="134"/>
      <c r="S4" s="134"/>
      <c r="T4" s="134"/>
      <c r="U4" s="134"/>
      <c r="V4" s="134"/>
      <c r="W4" s="134"/>
      <c r="X4" s="134"/>
      <c r="Y4" s="134"/>
      <c r="Z4" s="134"/>
      <c r="AA4" s="134"/>
      <c r="AB4" s="134"/>
      <c r="AC4" s="134"/>
      <c r="AD4" s="134"/>
    </row>
    <row r="5" spans="1:37" x14ac:dyDescent="0.2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40"/>
      <c r="AF5" s="140"/>
      <c r="AG5" s="139"/>
      <c r="AH5" s="139"/>
      <c r="AI5" s="139"/>
      <c r="AJ5" s="139"/>
      <c r="AK5" s="140"/>
    </row>
    <row r="6" spans="1:37" x14ac:dyDescent="0.25">
      <c r="A6" s="134" t="s">
        <v>67</v>
      </c>
      <c r="B6" s="134"/>
      <c r="C6" s="134">
        <v>2005</v>
      </c>
      <c r="D6" s="134"/>
      <c r="E6" s="134">
        <v>2006</v>
      </c>
      <c r="F6" s="134"/>
      <c r="G6" s="134">
        <v>2007</v>
      </c>
      <c r="H6" s="134"/>
      <c r="I6" s="134">
        <v>2008</v>
      </c>
      <c r="J6" s="134"/>
      <c r="K6" s="134">
        <v>2009</v>
      </c>
      <c r="L6" s="134"/>
      <c r="M6" s="134">
        <v>2010</v>
      </c>
      <c r="N6" s="134"/>
      <c r="O6" s="134">
        <v>2011</v>
      </c>
      <c r="P6" s="134"/>
      <c r="Q6" s="134">
        <v>2012</v>
      </c>
      <c r="R6" s="134"/>
      <c r="S6" s="134">
        <v>2013</v>
      </c>
      <c r="T6" s="134"/>
      <c r="U6" s="134">
        <v>2014</v>
      </c>
      <c r="V6" s="134"/>
      <c r="W6" s="134">
        <v>2015</v>
      </c>
      <c r="X6" s="134"/>
      <c r="Y6" s="134">
        <v>2016</v>
      </c>
      <c r="Z6" s="134"/>
      <c r="AA6" s="134">
        <v>2017</v>
      </c>
      <c r="AB6" s="134"/>
      <c r="AC6" s="134">
        <v>2018</v>
      </c>
      <c r="AD6" s="134"/>
      <c r="AE6" s="134">
        <v>2019</v>
      </c>
      <c r="AF6" s="134"/>
      <c r="AG6" s="134">
        <v>2020</v>
      </c>
      <c r="AH6" s="134"/>
      <c r="AI6" s="134">
        <v>2021</v>
      </c>
      <c r="AJ6" s="134"/>
      <c r="AK6" s="134">
        <v>2022</v>
      </c>
    </row>
    <row r="7" spans="1:37" x14ac:dyDescent="0.25">
      <c r="A7" s="139" t="s">
        <v>68</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row>
    <row r="8" spans="1:37" x14ac:dyDescent="0.2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row>
    <row r="9" spans="1:37" x14ac:dyDescent="0.25">
      <c r="A9" s="134" t="s">
        <v>71</v>
      </c>
      <c r="B9" s="134"/>
      <c r="C9" s="137">
        <v>15249</v>
      </c>
      <c r="D9" s="137"/>
      <c r="E9" s="137">
        <v>15351</v>
      </c>
      <c r="F9" s="137"/>
      <c r="G9" s="137">
        <v>16532</v>
      </c>
      <c r="H9" s="137"/>
      <c r="I9" s="137">
        <v>20707</v>
      </c>
      <c r="J9" s="137"/>
      <c r="K9" s="137">
        <v>20751</v>
      </c>
      <c r="L9" s="137"/>
      <c r="M9" s="137">
        <v>22968</v>
      </c>
      <c r="N9" s="137"/>
      <c r="O9" s="137">
        <v>29553</v>
      </c>
      <c r="P9" s="137"/>
      <c r="Q9" s="137">
        <v>31980</v>
      </c>
      <c r="R9" s="137"/>
      <c r="S9" s="137">
        <v>34657</v>
      </c>
      <c r="T9" s="137"/>
      <c r="U9" s="137">
        <v>33048</v>
      </c>
      <c r="V9" s="137"/>
      <c r="W9" s="137">
        <v>32831</v>
      </c>
      <c r="X9" s="137"/>
      <c r="Y9" s="137">
        <v>34999</v>
      </c>
      <c r="Z9" s="137"/>
      <c r="AA9" s="137">
        <v>34414</v>
      </c>
      <c r="AB9" s="137"/>
      <c r="AC9" s="137">
        <v>35860</v>
      </c>
      <c r="AD9" s="137"/>
      <c r="AE9" s="137">
        <v>33449</v>
      </c>
      <c r="AF9" s="134"/>
      <c r="AG9" s="137">
        <v>8318</v>
      </c>
      <c r="AH9" s="134"/>
      <c r="AI9" s="137">
        <v>8662</v>
      </c>
      <c r="AJ9" s="134"/>
      <c r="AK9" s="137">
        <v>19392</v>
      </c>
    </row>
    <row r="10" spans="1:37" x14ac:dyDescent="0.25">
      <c r="A10" s="134" t="s">
        <v>74</v>
      </c>
      <c r="B10" s="134"/>
      <c r="C10" s="137">
        <v>6739</v>
      </c>
      <c r="D10" s="137"/>
      <c r="E10" s="137">
        <v>6993</v>
      </c>
      <c r="F10" s="137"/>
      <c r="G10" s="137">
        <v>8128</v>
      </c>
      <c r="H10" s="137"/>
      <c r="I10" s="137">
        <v>9152</v>
      </c>
      <c r="J10" s="137"/>
      <c r="K10" s="137">
        <v>9501</v>
      </c>
      <c r="L10" s="137"/>
      <c r="M10" s="137">
        <v>9126</v>
      </c>
      <c r="N10" s="137"/>
      <c r="O10" s="137">
        <v>10366</v>
      </c>
      <c r="P10" s="137"/>
      <c r="Q10" s="137">
        <v>10633</v>
      </c>
      <c r="R10" s="137"/>
      <c r="S10" s="137">
        <v>12568</v>
      </c>
      <c r="T10" s="137"/>
      <c r="U10" s="137">
        <v>14397</v>
      </c>
      <c r="V10" s="137"/>
      <c r="W10" s="137">
        <v>16870</v>
      </c>
      <c r="X10" s="137"/>
      <c r="Y10" s="137">
        <v>18612</v>
      </c>
      <c r="Z10" s="137"/>
      <c r="AA10" s="137">
        <v>22089</v>
      </c>
      <c r="AB10" s="137"/>
      <c r="AC10" s="137">
        <v>17413</v>
      </c>
      <c r="AD10" s="137"/>
      <c r="AE10" s="137">
        <v>17822</v>
      </c>
      <c r="AF10" s="134"/>
      <c r="AG10" s="137">
        <v>5468</v>
      </c>
      <c r="AH10" s="134"/>
      <c r="AI10" s="137">
        <v>5645</v>
      </c>
      <c r="AJ10" s="134"/>
      <c r="AK10" s="137">
        <v>12463</v>
      </c>
    </row>
    <row r="11" spans="1:37" x14ac:dyDescent="0.25">
      <c r="A11" s="134" t="s">
        <v>497</v>
      </c>
      <c r="B11" s="134"/>
      <c r="C11" s="15" t="s">
        <v>263</v>
      </c>
      <c r="D11" s="137"/>
      <c r="E11" s="15" t="s">
        <v>263</v>
      </c>
      <c r="F11" s="137"/>
      <c r="G11" s="15" t="s">
        <v>263</v>
      </c>
      <c r="H11" s="137"/>
      <c r="I11" s="15" t="s">
        <v>263</v>
      </c>
      <c r="J11" s="137"/>
      <c r="K11" s="15" t="s">
        <v>263</v>
      </c>
      <c r="L11" s="137"/>
      <c r="M11" s="15" t="s">
        <v>263</v>
      </c>
      <c r="N11" s="137"/>
      <c r="O11" s="15" t="s">
        <v>263</v>
      </c>
      <c r="P11" s="137"/>
      <c r="Q11" s="15" t="s">
        <v>263</v>
      </c>
      <c r="R11" s="137"/>
      <c r="S11" s="15" t="s">
        <v>263</v>
      </c>
      <c r="T11" s="137"/>
      <c r="U11" s="15" t="s">
        <v>263</v>
      </c>
      <c r="V11" s="137"/>
      <c r="W11" s="15" t="s">
        <v>263</v>
      </c>
      <c r="X11" s="137"/>
      <c r="Y11" s="15" t="s">
        <v>263</v>
      </c>
      <c r="Z11" s="137"/>
      <c r="AA11" s="137">
        <v>3193</v>
      </c>
      <c r="AB11" s="137"/>
      <c r="AC11" s="137">
        <v>9123</v>
      </c>
      <c r="AD11" s="137"/>
      <c r="AE11" s="137">
        <v>12032</v>
      </c>
      <c r="AF11" s="134"/>
      <c r="AG11" s="137">
        <v>6829</v>
      </c>
      <c r="AH11" s="134"/>
      <c r="AI11" s="137">
        <v>8412</v>
      </c>
      <c r="AJ11" s="134"/>
      <c r="AK11" s="137">
        <v>12096</v>
      </c>
    </row>
    <row r="12" spans="1:37" x14ac:dyDescent="0.25">
      <c r="A12" s="134" t="s">
        <v>77</v>
      </c>
      <c r="B12" s="134"/>
      <c r="C12" s="137">
        <v>4068</v>
      </c>
      <c r="D12" s="137"/>
      <c r="E12" s="137">
        <v>4374</v>
      </c>
      <c r="F12" s="137"/>
      <c r="G12" s="137">
        <v>4700</v>
      </c>
      <c r="H12" s="137"/>
      <c r="I12" s="137">
        <v>4986</v>
      </c>
      <c r="J12" s="137"/>
      <c r="K12" s="137">
        <v>4312</v>
      </c>
      <c r="L12" s="137"/>
      <c r="M12" s="137">
        <v>5374</v>
      </c>
      <c r="N12" s="137"/>
      <c r="O12" s="137">
        <v>5954</v>
      </c>
      <c r="P12" s="137"/>
      <c r="Q12" s="137">
        <v>6223</v>
      </c>
      <c r="R12" s="137"/>
      <c r="S12" s="137">
        <v>6836</v>
      </c>
      <c r="T12" s="137"/>
      <c r="U12" s="137">
        <v>6793</v>
      </c>
      <c r="V12" s="137"/>
      <c r="W12" s="137">
        <v>7688</v>
      </c>
      <c r="X12" s="137"/>
      <c r="Y12" s="137">
        <v>8207</v>
      </c>
      <c r="Z12" s="137"/>
      <c r="AA12" s="137">
        <v>8498</v>
      </c>
      <c r="AB12" s="137"/>
      <c r="AC12" s="137">
        <v>8731</v>
      </c>
      <c r="AD12" s="137"/>
      <c r="AE12" s="137">
        <v>8134</v>
      </c>
      <c r="AF12" s="134"/>
      <c r="AG12" s="137">
        <v>1884</v>
      </c>
      <c r="AH12" s="134"/>
      <c r="AI12" s="137">
        <v>2513</v>
      </c>
      <c r="AJ12" s="134"/>
      <c r="AK12" s="137">
        <v>7051</v>
      </c>
    </row>
    <row r="13" spans="1:37" x14ac:dyDescent="0.25">
      <c r="A13" s="134" t="s">
        <v>508</v>
      </c>
      <c r="B13" s="134"/>
      <c r="C13" s="15" t="s">
        <v>263</v>
      </c>
      <c r="D13" s="137"/>
      <c r="E13" s="137">
        <v>91</v>
      </c>
      <c r="F13" s="137"/>
      <c r="G13" s="137">
        <v>580</v>
      </c>
      <c r="H13" s="137"/>
      <c r="I13" s="137">
        <v>841</v>
      </c>
      <c r="J13" s="137"/>
      <c r="K13" s="137">
        <v>1825</v>
      </c>
      <c r="L13" s="137"/>
      <c r="M13" s="137">
        <v>1930</v>
      </c>
      <c r="N13" s="137"/>
      <c r="O13" s="137">
        <v>3124</v>
      </c>
      <c r="P13" s="137"/>
      <c r="Q13" s="137">
        <v>3350</v>
      </c>
      <c r="R13" s="137"/>
      <c r="S13" s="137">
        <v>3083</v>
      </c>
      <c r="T13" s="137"/>
      <c r="U13" s="137">
        <v>3288</v>
      </c>
      <c r="V13" s="137"/>
      <c r="W13" s="137">
        <v>2196</v>
      </c>
      <c r="X13" s="137"/>
      <c r="Y13" s="137">
        <v>4343</v>
      </c>
      <c r="Z13" s="137"/>
      <c r="AA13" s="137">
        <v>8702</v>
      </c>
      <c r="AB13" s="137"/>
      <c r="AC13" s="137">
        <v>8634</v>
      </c>
      <c r="AD13" s="137"/>
      <c r="AE13" s="137">
        <v>9267</v>
      </c>
      <c r="AF13" s="134"/>
      <c r="AG13" s="137">
        <v>2210</v>
      </c>
      <c r="AH13" s="134"/>
      <c r="AI13" s="137">
        <v>2719</v>
      </c>
      <c r="AJ13" s="134"/>
      <c r="AK13" s="137">
        <v>6361</v>
      </c>
    </row>
    <row r="14" spans="1:37" x14ac:dyDescent="0.25">
      <c r="A14" s="134" t="s">
        <v>492</v>
      </c>
      <c r="B14" s="134"/>
      <c r="C14" s="15" t="s">
        <v>263</v>
      </c>
      <c r="D14" s="137"/>
      <c r="E14" s="15" t="s">
        <v>263</v>
      </c>
      <c r="F14" s="137"/>
      <c r="G14" s="15" t="s">
        <v>263</v>
      </c>
      <c r="H14" s="137"/>
      <c r="I14" s="15" t="s">
        <v>263</v>
      </c>
      <c r="J14" s="137"/>
      <c r="K14" s="15" t="s">
        <v>263</v>
      </c>
      <c r="L14" s="137"/>
      <c r="M14" s="15" t="s">
        <v>263</v>
      </c>
      <c r="N14" s="137"/>
      <c r="O14" s="15" t="s">
        <v>263</v>
      </c>
      <c r="P14" s="137"/>
      <c r="Q14" s="15" t="s">
        <v>263</v>
      </c>
      <c r="R14" s="137"/>
      <c r="S14" s="15" t="s">
        <v>263</v>
      </c>
      <c r="T14" s="137"/>
      <c r="U14" s="15" t="s">
        <v>263</v>
      </c>
      <c r="V14" s="137"/>
      <c r="W14" s="15" t="s">
        <v>263</v>
      </c>
      <c r="X14" s="137"/>
      <c r="Y14" s="15" t="s">
        <v>263</v>
      </c>
      <c r="Z14" s="137"/>
      <c r="AA14" s="137">
        <v>124</v>
      </c>
      <c r="AB14" s="137"/>
      <c r="AC14" s="137">
        <v>689</v>
      </c>
      <c r="AD14" s="137"/>
      <c r="AE14" s="137">
        <v>610</v>
      </c>
      <c r="AF14" s="134"/>
      <c r="AG14" s="15" t="s">
        <v>263</v>
      </c>
      <c r="AH14" s="134"/>
      <c r="AI14" s="137">
        <v>293</v>
      </c>
      <c r="AJ14" s="134"/>
      <c r="AK14" s="137">
        <v>4081</v>
      </c>
    </row>
    <row r="15" spans="1:37" x14ac:dyDescent="0.25">
      <c r="A15" s="134" t="s">
        <v>78</v>
      </c>
      <c r="B15" s="134"/>
      <c r="C15" s="137">
        <v>4937</v>
      </c>
      <c r="D15" s="137"/>
      <c r="E15" s="137">
        <v>4858</v>
      </c>
      <c r="F15" s="137"/>
      <c r="G15" s="137">
        <v>4765</v>
      </c>
      <c r="H15" s="137"/>
      <c r="I15" s="137">
        <v>5470</v>
      </c>
      <c r="J15" s="137"/>
      <c r="K15" s="137">
        <v>4967</v>
      </c>
      <c r="L15" s="137"/>
      <c r="M15" s="137">
        <v>5329</v>
      </c>
      <c r="N15" s="137"/>
      <c r="O15" s="137">
        <v>6866</v>
      </c>
      <c r="P15" s="137"/>
      <c r="Q15" s="137">
        <v>6014</v>
      </c>
      <c r="R15" s="137"/>
      <c r="S15" s="137">
        <v>5648</v>
      </c>
      <c r="T15" s="137"/>
      <c r="U15" s="137">
        <v>5302</v>
      </c>
      <c r="V15" s="137"/>
      <c r="W15" s="137">
        <v>5514</v>
      </c>
      <c r="X15" s="137"/>
      <c r="Y15" s="137">
        <v>6218</v>
      </c>
      <c r="Z15" s="137"/>
      <c r="AA15" s="137">
        <v>6094</v>
      </c>
      <c r="AB15" s="137"/>
      <c r="AC15" s="137">
        <v>6755</v>
      </c>
      <c r="AD15" s="137"/>
      <c r="AE15" s="137">
        <v>7138</v>
      </c>
      <c r="AF15" s="134"/>
      <c r="AG15" s="137">
        <v>2803</v>
      </c>
      <c r="AH15" s="134"/>
      <c r="AI15" s="137">
        <v>2982</v>
      </c>
      <c r="AJ15" s="134"/>
      <c r="AK15" s="137">
        <v>3540</v>
      </c>
    </row>
    <row r="16" spans="1:37" x14ac:dyDescent="0.25">
      <c r="A16" s="134" t="s">
        <v>607</v>
      </c>
      <c r="B16" s="134"/>
      <c r="C16" s="15" t="s">
        <v>263</v>
      </c>
      <c r="D16" s="137"/>
      <c r="E16" s="15" t="s">
        <v>263</v>
      </c>
      <c r="F16" s="137"/>
      <c r="G16" s="15" t="s">
        <v>263</v>
      </c>
      <c r="H16" s="137"/>
      <c r="I16" s="15" t="s">
        <v>263</v>
      </c>
      <c r="J16" s="137"/>
      <c r="K16" s="15" t="s">
        <v>263</v>
      </c>
      <c r="L16" s="137"/>
      <c r="M16" s="15" t="s">
        <v>263</v>
      </c>
      <c r="N16" s="137"/>
      <c r="O16" s="15" t="s">
        <v>263</v>
      </c>
      <c r="P16" s="137"/>
      <c r="Q16" s="15" t="s">
        <v>263</v>
      </c>
      <c r="R16" s="137"/>
      <c r="S16" s="15" t="s">
        <v>263</v>
      </c>
      <c r="T16" s="137"/>
      <c r="U16" s="15" t="s">
        <v>263</v>
      </c>
      <c r="V16" s="137"/>
      <c r="W16" s="15" t="s">
        <v>263</v>
      </c>
      <c r="X16" s="137"/>
      <c r="Y16" s="15" t="s">
        <v>263</v>
      </c>
      <c r="Z16" s="137"/>
      <c r="AA16" s="15" t="s">
        <v>263</v>
      </c>
      <c r="AB16" s="137"/>
      <c r="AC16" s="15" t="s">
        <v>263</v>
      </c>
      <c r="AD16" s="137"/>
      <c r="AE16" s="15" t="s">
        <v>263</v>
      </c>
      <c r="AF16" s="134"/>
      <c r="AG16" s="15" t="s">
        <v>263</v>
      </c>
      <c r="AH16" s="134"/>
      <c r="AI16" s="15" t="s">
        <v>263</v>
      </c>
      <c r="AJ16" s="134"/>
      <c r="AK16" s="137">
        <v>2831</v>
      </c>
    </row>
    <row r="17" spans="1:37" x14ac:dyDescent="0.25">
      <c r="A17" s="134" t="s">
        <v>502</v>
      </c>
      <c r="B17" s="134"/>
      <c r="C17" s="15" t="s">
        <v>263</v>
      </c>
      <c r="D17" s="137"/>
      <c r="E17" s="15" t="s">
        <v>263</v>
      </c>
      <c r="F17" s="137"/>
      <c r="G17" s="15" t="s">
        <v>263</v>
      </c>
      <c r="H17" s="137"/>
      <c r="I17" s="15" t="s">
        <v>263</v>
      </c>
      <c r="J17" s="137"/>
      <c r="K17" s="15" t="s">
        <v>263</v>
      </c>
      <c r="L17" s="137"/>
      <c r="M17" s="15" t="s">
        <v>263</v>
      </c>
      <c r="N17" s="137"/>
      <c r="O17" s="15" t="s">
        <v>263</v>
      </c>
      <c r="P17" s="137"/>
      <c r="Q17" s="15" t="s">
        <v>263</v>
      </c>
      <c r="R17" s="137"/>
      <c r="S17" s="15" t="s">
        <v>263</v>
      </c>
      <c r="T17" s="137"/>
      <c r="U17" s="15" t="s">
        <v>263</v>
      </c>
      <c r="V17" s="137"/>
      <c r="W17" s="15" t="s">
        <v>263</v>
      </c>
      <c r="X17" s="137"/>
      <c r="Y17" s="137">
        <v>5</v>
      </c>
      <c r="Z17" s="137"/>
      <c r="AA17" s="137">
        <v>49</v>
      </c>
      <c r="AB17" s="137"/>
      <c r="AC17" s="137">
        <v>334</v>
      </c>
      <c r="AD17" s="137"/>
      <c r="AE17" s="137">
        <v>570</v>
      </c>
      <c r="AF17" s="134"/>
      <c r="AG17" s="137">
        <v>482</v>
      </c>
      <c r="AH17" s="134"/>
      <c r="AI17" s="137">
        <v>739</v>
      </c>
      <c r="AJ17" s="134"/>
      <c r="AK17" s="137">
        <v>2715</v>
      </c>
    </row>
    <row r="18" spans="1:37" x14ac:dyDescent="0.25">
      <c r="A18" s="134" t="s">
        <v>499</v>
      </c>
      <c r="B18" s="134"/>
      <c r="C18" s="15" t="s">
        <v>263</v>
      </c>
      <c r="D18" s="137"/>
      <c r="E18" s="15" t="s">
        <v>263</v>
      </c>
      <c r="F18" s="137"/>
      <c r="G18" s="15" t="s">
        <v>263</v>
      </c>
      <c r="H18" s="137"/>
      <c r="I18" s="15" t="s">
        <v>263</v>
      </c>
      <c r="J18" s="137"/>
      <c r="K18" s="15" t="s">
        <v>263</v>
      </c>
      <c r="L18" s="137"/>
      <c r="M18" s="15" t="s">
        <v>263</v>
      </c>
      <c r="N18" s="137"/>
      <c r="O18" s="15" t="s">
        <v>263</v>
      </c>
      <c r="P18" s="137"/>
      <c r="Q18" s="15" t="s">
        <v>263</v>
      </c>
      <c r="R18" s="137"/>
      <c r="S18" s="15" t="s">
        <v>263</v>
      </c>
      <c r="T18" s="137"/>
      <c r="U18" s="15" t="s">
        <v>263</v>
      </c>
      <c r="V18" s="137"/>
      <c r="W18" s="15" t="s">
        <v>263</v>
      </c>
      <c r="X18" s="137"/>
      <c r="Y18" s="15" t="s">
        <v>263</v>
      </c>
      <c r="Z18" s="137"/>
      <c r="AA18" s="137">
        <v>248</v>
      </c>
      <c r="AB18" s="137"/>
      <c r="AC18" s="137">
        <v>624</v>
      </c>
      <c r="AD18" s="137"/>
      <c r="AE18" s="137">
        <v>1076</v>
      </c>
      <c r="AF18" s="134"/>
      <c r="AG18" s="137">
        <v>783</v>
      </c>
      <c r="AH18" s="134"/>
      <c r="AI18" s="137">
        <v>1771</v>
      </c>
      <c r="AJ18" s="134"/>
      <c r="AK18" s="137">
        <v>2680</v>
      </c>
    </row>
    <row r="19" spans="1:37" x14ac:dyDescent="0.25">
      <c r="A19" s="134" t="s">
        <v>83</v>
      </c>
      <c r="B19" s="134"/>
      <c r="C19" s="15" t="s">
        <v>263</v>
      </c>
      <c r="D19" s="137"/>
      <c r="E19" s="137">
        <v>8</v>
      </c>
      <c r="F19" s="137"/>
      <c r="G19" s="137">
        <v>370</v>
      </c>
      <c r="H19" s="137"/>
      <c r="I19" s="137">
        <v>1484</v>
      </c>
      <c r="J19" s="137"/>
      <c r="K19" s="137">
        <v>1838</v>
      </c>
      <c r="L19" s="137"/>
      <c r="M19" s="137">
        <v>2117</v>
      </c>
      <c r="N19" s="137"/>
      <c r="O19" s="137">
        <v>3441</v>
      </c>
      <c r="P19" s="137"/>
      <c r="Q19" s="137">
        <v>4992</v>
      </c>
      <c r="R19" s="137"/>
      <c r="S19" s="137">
        <v>4325</v>
      </c>
      <c r="T19" s="137"/>
      <c r="U19" s="137">
        <v>5378</v>
      </c>
      <c r="V19" s="137"/>
      <c r="W19" s="137">
        <v>5061</v>
      </c>
      <c r="X19" s="137"/>
      <c r="Y19" s="137">
        <v>4918</v>
      </c>
      <c r="Z19" s="137"/>
      <c r="AA19" s="137">
        <v>4864</v>
      </c>
      <c r="AB19" s="137"/>
      <c r="AC19" s="137">
        <v>4188</v>
      </c>
      <c r="AD19" s="137"/>
      <c r="AE19" s="137">
        <v>4487</v>
      </c>
      <c r="AF19" s="134"/>
      <c r="AG19" s="137">
        <v>1539</v>
      </c>
      <c r="AH19" s="134"/>
      <c r="AI19" s="137">
        <v>1598</v>
      </c>
      <c r="AJ19" s="134"/>
      <c r="AK19" s="137">
        <v>2591</v>
      </c>
    </row>
    <row r="20" spans="1:37" x14ac:dyDescent="0.25">
      <c r="A20" s="134" t="s">
        <v>250</v>
      </c>
      <c r="B20" s="134"/>
      <c r="C20" s="15" t="s">
        <v>263</v>
      </c>
      <c r="D20" s="137"/>
      <c r="E20" s="15" t="s">
        <v>263</v>
      </c>
      <c r="F20" s="137"/>
      <c r="G20" s="15" t="s">
        <v>263</v>
      </c>
      <c r="H20" s="137"/>
      <c r="I20" s="15" t="s">
        <v>263</v>
      </c>
      <c r="J20" s="137"/>
      <c r="K20" s="15" t="s">
        <v>263</v>
      </c>
      <c r="L20" s="137"/>
      <c r="M20" s="15" t="s">
        <v>263</v>
      </c>
      <c r="N20" s="137"/>
      <c r="O20" s="15" t="s">
        <v>263</v>
      </c>
      <c r="P20" s="137"/>
      <c r="Q20" s="15" t="s">
        <v>263</v>
      </c>
      <c r="R20" s="137"/>
      <c r="S20" s="137">
        <v>210</v>
      </c>
      <c r="T20" s="137"/>
      <c r="U20" s="137">
        <v>1590</v>
      </c>
      <c r="V20" s="137"/>
      <c r="W20" s="137">
        <v>2344</v>
      </c>
      <c r="X20" s="137"/>
      <c r="Y20" s="137">
        <v>4531</v>
      </c>
      <c r="Z20" s="137"/>
      <c r="AA20" s="137">
        <v>4247</v>
      </c>
      <c r="AB20" s="137"/>
      <c r="AC20" s="137">
        <v>4584</v>
      </c>
      <c r="AD20" s="137"/>
      <c r="AE20" s="137">
        <v>4159</v>
      </c>
      <c r="AF20" s="134"/>
      <c r="AG20" s="137">
        <v>883</v>
      </c>
      <c r="AH20" s="134"/>
      <c r="AI20" s="137">
        <v>395</v>
      </c>
      <c r="AJ20" s="134"/>
      <c r="AK20" s="137">
        <v>1521</v>
      </c>
    </row>
    <row r="21" spans="1:37" x14ac:dyDescent="0.25">
      <c r="A21" s="134" t="s">
        <v>81</v>
      </c>
      <c r="B21" s="134"/>
      <c r="C21" s="137">
        <v>551</v>
      </c>
      <c r="D21" s="137"/>
      <c r="E21" s="137">
        <v>511</v>
      </c>
      <c r="F21" s="137"/>
      <c r="G21" s="137">
        <v>1394</v>
      </c>
      <c r="H21" s="137"/>
      <c r="I21" s="137">
        <v>2063</v>
      </c>
      <c r="J21" s="137"/>
      <c r="K21" s="137">
        <v>1941</v>
      </c>
      <c r="L21" s="137"/>
      <c r="M21" s="137">
        <v>1781</v>
      </c>
      <c r="N21" s="137"/>
      <c r="O21" s="137">
        <v>1644</v>
      </c>
      <c r="P21" s="137"/>
      <c r="Q21" s="137">
        <v>1971</v>
      </c>
      <c r="R21" s="137"/>
      <c r="S21" s="137">
        <v>1870</v>
      </c>
      <c r="T21" s="137"/>
      <c r="U21" s="137">
        <v>2176</v>
      </c>
      <c r="V21" s="137"/>
      <c r="W21" s="137">
        <v>2154</v>
      </c>
      <c r="X21" s="137"/>
      <c r="Y21" s="137">
        <v>2105</v>
      </c>
      <c r="Z21" s="137"/>
      <c r="AA21" s="137">
        <v>2417</v>
      </c>
      <c r="AB21" s="137"/>
      <c r="AC21" s="137">
        <v>2253</v>
      </c>
      <c r="AD21" s="137"/>
      <c r="AE21" s="137">
        <v>1867</v>
      </c>
      <c r="AF21" s="134"/>
      <c r="AG21" s="137">
        <v>1159</v>
      </c>
      <c r="AH21" s="134"/>
      <c r="AI21" s="137">
        <v>1008</v>
      </c>
      <c r="AJ21" s="134"/>
      <c r="AK21" s="137">
        <v>1178</v>
      </c>
    </row>
    <row r="22" spans="1:37" x14ac:dyDescent="0.25">
      <c r="A22" s="134" t="s">
        <v>98</v>
      </c>
      <c r="B22" s="134"/>
      <c r="C22" s="137">
        <v>235</v>
      </c>
      <c r="D22" s="137"/>
      <c r="E22" s="137">
        <v>243</v>
      </c>
      <c r="F22" s="137"/>
      <c r="G22" s="137">
        <v>304</v>
      </c>
      <c r="H22" s="137"/>
      <c r="I22" s="137">
        <v>410</v>
      </c>
      <c r="J22" s="137"/>
      <c r="K22" s="137">
        <v>1120</v>
      </c>
      <c r="L22" s="137"/>
      <c r="M22" s="137">
        <v>716</v>
      </c>
      <c r="N22" s="137"/>
      <c r="O22" s="137">
        <v>852</v>
      </c>
      <c r="P22" s="137"/>
      <c r="Q22" s="137">
        <v>2276</v>
      </c>
      <c r="R22" s="137"/>
      <c r="S22" s="137">
        <v>911</v>
      </c>
      <c r="T22" s="137"/>
      <c r="U22" s="137">
        <v>875</v>
      </c>
      <c r="V22" s="137"/>
      <c r="W22" s="137">
        <v>1498</v>
      </c>
      <c r="X22" s="137"/>
      <c r="Y22" s="137">
        <v>950</v>
      </c>
      <c r="Z22" s="137"/>
      <c r="AA22" s="137">
        <v>978</v>
      </c>
      <c r="AB22" s="137"/>
      <c r="AC22" s="137">
        <v>1095</v>
      </c>
      <c r="AD22" s="137"/>
      <c r="AE22" s="137">
        <v>981</v>
      </c>
      <c r="AF22" s="134"/>
      <c r="AG22" s="137">
        <v>827</v>
      </c>
      <c r="AH22" s="134"/>
      <c r="AI22" s="137">
        <v>832</v>
      </c>
      <c r="AJ22" s="134"/>
      <c r="AK22" s="137">
        <v>1114</v>
      </c>
    </row>
    <row r="23" spans="1:37" x14ac:dyDescent="0.25">
      <c r="A23" s="134" t="s">
        <v>363</v>
      </c>
      <c r="B23" s="134"/>
      <c r="C23" s="137">
        <v>1066</v>
      </c>
      <c r="D23" s="137"/>
      <c r="E23" s="137">
        <v>1028</v>
      </c>
      <c r="F23" s="137"/>
      <c r="G23" s="137">
        <v>1008</v>
      </c>
      <c r="H23" s="137"/>
      <c r="I23" s="137">
        <v>1054</v>
      </c>
      <c r="J23" s="137"/>
      <c r="K23" s="137">
        <v>1022</v>
      </c>
      <c r="L23" s="137"/>
      <c r="M23" s="137">
        <v>1120</v>
      </c>
      <c r="N23" s="137"/>
      <c r="O23" s="137">
        <v>1404</v>
      </c>
      <c r="P23" s="137"/>
      <c r="Q23" s="137">
        <v>1435</v>
      </c>
      <c r="R23" s="137"/>
      <c r="S23" s="137">
        <v>1580</v>
      </c>
      <c r="T23" s="137"/>
      <c r="U23" s="137">
        <v>1442</v>
      </c>
      <c r="V23" s="137"/>
      <c r="W23" s="137">
        <v>1449</v>
      </c>
      <c r="X23" s="137"/>
      <c r="Y23" s="137">
        <v>2104</v>
      </c>
      <c r="Z23" s="137"/>
      <c r="AA23" s="137">
        <v>2215</v>
      </c>
      <c r="AB23" s="137"/>
      <c r="AC23" s="137">
        <v>2328</v>
      </c>
      <c r="AD23" s="137"/>
      <c r="AE23" s="137">
        <v>2015</v>
      </c>
      <c r="AF23" s="134"/>
      <c r="AG23" s="137">
        <v>330</v>
      </c>
      <c r="AH23" s="134"/>
      <c r="AI23" s="137">
        <v>220</v>
      </c>
      <c r="AJ23" s="134"/>
      <c r="AK23" s="137">
        <v>1006</v>
      </c>
    </row>
    <row r="24" spans="1:37" x14ac:dyDescent="0.25">
      <c r="A24" s="134" t="s">
        <v>95</v>
      </c>
      <c r="B24" s="134"/>
      <c r="C24" s="137">
        <v>7113</v>
      </c>
      <c r="D24" s="137"/>
      <c r="E24" s="137">
        <v>4721</v>
      </c>
      <c r="F24" s="137"/>
      <c r="G24" s="137">
        <v>3809</v>
      </c>
      <c r="H24" s="137"/>
      <c r="I24" s="137">
        <v>1212</v>
      </c>
      <c r="J24" s="137"/>
      <c r="K24" s="137">
        <v>1267</v>
      </c>
      <c r="L24" s="137"/>
      <c r="M24" s="137">
        <v>1391</v>
      </c>
      <c r="N24" s="137"/>
      <c r="O24" s="137">
        <v>2042</v>
      </c>
      <c r="P24" s="137"/>
      <c r="Q24" s="137">
        <v>1510</v>
      </c>
      <c r="R24" s="137"/>
      <c r="S24" s="137">
        <v>1959</v>
      </c>
      <c r="T24" s="137"/>
      <c r="U24" s="137">
        <v>2339</v>
      </c>
      <c r="V24" s="137"/>
      <c r="W24" s="137">
        <v>2350</v>
      </c>
      <c r="X24" s="137"/>
      <c r="Y24" s="137">
        <v>2916</v>
      </c>
      <c r="Z24" s="137"/>
      <c r="AA24" s="137">
        <v>2853</v>
      </c>
      <c r="AB24" s="137"/>
      <c r="AC24" s="137">
        <v>3745</v>
      </c>
      <c r="AD24" s="137"/>
      <c r="AE24" s="137">
        <v>3623</v>
      </c>
      <c r="AF24" s="134"/>
      <c r="AG24" s="137">
        <v>904</v>
      </c>
      <c r="AH24" s="134"/>
      <c r="AI24" s="137">
        <v>258</v>
      </c>
      <c r="AJ24" s="134"/>
      <c r="AK24" s="137">
        <v>905</v>
      </c>
    </row>
    <row r="25" spans="1:37" x14ac:dyDescent="0.25">
      <c r="A25" s="134" t="s">
        <v>82</v>
      </c>
      <c r="B25" s="134"/>
      <c r="C25" s="137">
        <v>1816</v>
      </c>
      <c r="D25" s="137"/>
      <c r="E25" s="137">
        <v>1352</v>
      </c>
      <c r="F25" s="137"/>
      <c r="G25" s="137">
        <v>1330</v>
      </c>
      <c r="H25" s="137"/>
      <c r="I25" s="137">
        <v>1297</v>
      </c>
      <c r="J25" s="137"/>
      <c r="K25" s="137">
        <v>1044</v>
      </c>
      <c r="L25" s="137"/>
      <c r="M25" s="137">
        <v>1315</v>
      </c>
      <c r="N25" s="137"/>
      <c r="O25" s="137">
        <v>1111</v>
      </c>
      <c r="P25" s="137"/>
      <c r="Q25" s="137">
        <v>878</v>
      </c>
      <c r="R25" s="137"/>
      <c r="S25" s="137">
        <v>1033</v>
      </c>
      <c r="T25" s="137"/>
      <c r="U25" s="137">
        <v>646</v>
      </c>
      <c r="V25" s="137"/>
      <c r="W25" s="137">
        <v>1052</v>
      </c>
      <c r="X25" s="137"/>
      <c r="Y25" s="137">
        <v>1407</v>
      </c>
      <c r="Z25" s="137"/>
      <c r="AA25" s="137">
        <v>1381</v>
      </c>
      <c r="AB25" s="137"/>
      <c r="AC25" s="137">
        <v>1731</v>
      </c>
      <c r="AD25" s="137"/>
      <c r="AE25" s="137">
        <v>1655</v>
      </c>
      <c r="AF25" s="134"/>
      <c r="AG25" s="137">
        <v>1522</v>
      </c>
      <c r="AH25" s="134"/>
      <c r="AI25" s="137">
        <v>1430</v>
      </c>
      <c r="AJ25" s="134"/>
      <c r="AK25" s="137">
        <v>787</v>
      </c>
    </row>
    <row r="26" spans="1:37" x14ac:dyDescent="0.25">
      <c r="A26" s="134" t="s">
        <v>530</v>
      </c>
      <c r="B26" s="134"/>
      <c r="C26" s="15" t="s">
        <v>263</v>
      </c>
      <c r="D26" s="137"/>
      <c r="E26" s="15" t="s">
        <v>263</v>
      </c>
      <c r="F26" s="137"/>
      <c r="G26" s="15" t="s">
        <v>263</v>
      </c>
      <c r="H26" s="137"/>
      <c r="I26" s="15" t="s">
        <v>263</v>
      </c>
      <c r="J26" s="137"/>
      <c r="K26" s="15" t="s">
        <v>263</v>
      </c>
      <c r="L26" s="137"/>
      <c r="M26" s="15" t="s">
        <v>263</v>
      </c>
      <c r="N26" s="137"/>
      <c r="O26" s="15" t="s">
        <v>263</v>
      </c>
      <c r="P26" s="137"/>
      <c r="Q26" s="15" t="s">
        <v>263</v>
      </c>
      <c r="R26" s="137"/>
      <c r="S26" s="15" t="s">
        <v>263</v>
      </c>
      <c r="T26" s="137"/>
      <c r="U26" s="15" t="s">
        <v>263</v>
      </c>
      <c r="V26" s="137"/>
      <c r="W26" s="15" t="s">
        <v>263</v>
      </c>
      <c r="X26" s="137"/>
      <c r="Y26" s="15" t="s">
        <v>263</v>
      </c>
      <c r="Z26" s="137"/>
      <c r="AA26" s="137">
        <v>67</v>
      </c>
      <c r="AB26" s="137"/>
      <c r="AC26" s="137">
        <v>253</v>
      </c>
      <c r="AD26" s="137"/>
      <c r="AE26" s="137">
        <v>530</v>
      </c>
      <c r="AF26" s="134"/>
      <c r="AG26" s="137">
        <v>170</v>
      </c>
      <c r="AH26" s="134"/>
      <c r="AI26" s="137">
        <v>791</v>
      </c>
      <c r="AJ26" s="134"/>
      <c r="AK26" s="137">
        <v>737</v>
      </c>
    </row>
    <row r="27" spans="1:37" x14ac:dyDescent="0.25">
      <c r="A27" s="134" t="s">
        <v>364</v>
      </c>
      <c r="B27" s="134"/>
      <c r="C27" s="15" t="s">
        <v>263</v>
      </c>
      <c r="D27" s="137"/>
      <c r="E27" s="15" t="s">
        <v>263</v>
      </c>
      <c r="F27" s="137"/>
      <c r="G27" s="15" t="s">
        <v>263</v>
      </c>
      <c r="H27" s="137"/>
      <c r="I27" s="15" t="s">
        <v>263</v>
      </c>
      <c r="J27" s="137"/>
      <c r="K27" s="15" t="s">
        <v>263</v>
      </c>
      <c r="L27" s="137"/>
      <c r="M27" s="15" t="s">
        <v>263</v>
      </c>
      <c r="N27" s="137"/>
      <c r="O27" s="15" t="s">
        <v>263</v>
      </c>
      <c r="P27" s="137"/>
      <c r="Q27" s="15" t="s">
        <v>263</v>
      </c>
      <c r="R27" s="137"/>
      <c r="S27" s="15" t="s">
        <v>263</v>
      </c>
      <c r="T27" s="137"/>
      <c r="U27" s="15" t="s">
        <v>263</v>
      </c>
      <c r="V27" s="137"/>
      <c r="W27" s="15" t="s">
        <v>263</v>
      </c>
      <c r="X27" s="137"/>
      <c r="Y27" s="137">
        <v>7</v>
      </c>
      <c r="Z27" s="137"/>
      <c r="AA27" s="137">
        <v>178</v>
      </c>
      <c r="AB27" s="137"/>
      <c r="AC27" s="137">
        <v>1048</v>
      </c>
      <c r="AD27" s="137"/>
      <c r="AE27" s="137">
        <v>1322</v>
      </c>
      <c r="AF27" s="134"/>
      <c r="AG27" s="137">
        <v>574</v>
      </c>
      <c r="AH27" s="134"/>
      <c r="AI27" s="137">
        <v>535</v>
      </c>
      <c r="AJ27" s="134"/>
      <c r="AK27" s="137">
        <v>712</v>
      </c>
    </row>
    <row r="28" spans="1:37" x14ac:dyDescent="0.25">
      <c r="A28" s="134" t="s">
        <v>529</v>
      </c>
      <c r="B28" s="134"/>
      <c r="C28" s="15" t="s">
        <v>263</v>
      </c>
      <c r="D28" s="137"/>
      <c r="E28" s="15" t="s">
        <v>263</v>
      </c>
      <c r="F28" s="137"/>
      <c r="G28" s="15" t="s">
        <v>263</v>
      </c>
      <c r="H28" s="137"/>
      <c r="I28" s="15" t="s">
        <v>263</v>
      </c>
      <c r="J28" s="137"/>
      <c r="K28" s="15" t="s">
        <v>263</v>
      </c>
      <c r="L28" s="137"/>
      <c r="M28" s="15" t="s">
        <v>263</v>
      </c>
      <c r="N28" s="137"/>
      <c r="O28" s="15" t="s">
        <v>263</v>
      </c>
      <c r="P28" s="137"/>
      <c r="Q28" s="15" t="s">
        <v>263</v>
      </c>
      <c r="R28" s="137"/>
      <c r="S28" s="15" t="s">
        <v>263</v>
      </c>
      <c r="T28" s="137"/>
      <c r="U28" s="15" t="s">
        <v>263</v>
      </c>
      <c r="V28" s="137"/>
      <c r="W28" s="137">
        <v>2</v>
      </c>
      <c r="X28" s="137"/>
      <c r="Y28" s="137">
        <v>2</v>
      </c>
      <c r="Z28" s="137"/>
      <c r="AA28" s="137">
        <v>154</v>
      </c>
      <c r="AB28" s="137"/>
      <c r="AC28" s="137">
        <v>328</v>
      </c>
      <c r="AD28" s="137"/>
      <c r="AE28" s="137">
        <v>736</v>
      </c>
      <c r="AF28" s="134"/>
      <c r="AG28" s="137">
        <v>326</v>
      </c>
      <c r="AH28" s="134"/>
      <c r="AI28" s="137">
        <v>390</v>
      </c>
      <c r="AJ28" s="134"/>
      <c r="AK28" s="137">
        <v>704</v>
      </c>
    </row>
    <row r="29" spans="1:37" x14ac:dyDescent="0.25">
      <c r="A29" s="134" t="s">
        <v>527</v>
      </c>
      <c r="B29" s="134"/>
      <c r="C29" s="15" t="s">
        <v>263</v>
      </c>
      <c r="D29" s="137"/>
      <c r="E29" s="15" t="s">
        <v>263</v>
      </c>
      <c r="F29" s="137"/>
      <c r="G29" s="15" t="s">
        <v>263</v>
      </c>
      <c r="H29" s="137"/>
      <c r="I29" s="15" t="s">
        <v>263</v>
      </c>
      <c r="J29" s="137"/>
      <c r="K29" s="15" t="s">
        <v>263</v>
      </c>
      <c r="L29" s="137"/>
      <c r="M29" s="15" t="s">
        <v>263</v>
      </c>
      <c r="N29" s="137"/>
      <c r="O29" s="15" t="s">
        <v>263</v>
      </c>
      <c r="P29" s="137"/>
      <c r="Q29" s="137">
        <v>1</v>
      </c>
      <c r="R29" s="137"/>
      <c r="S29" s="137">
        <v>289</v>
      </c>
      <c r="T29" s="137"/>
      <c r="U29" s="137">
        <v>975</v>
      </c>
      <c r="V29" s="137"/>
      <c r="W29" s="137">
        <v>1471</v>
      </c>
      <c r="X29" s="137"/>
      <c r="Y29" s="137">
        <v>1707</v>
      </c>
      <c r="Z29" s="137"/>
      <c r="AA29" s="137">
        <v>1909</v>
      </c>
      <c r="AB29" s="137"/>
      <c r="AC29" s="137">
        <v>1467</v>
      </c>
      <c r="AD29" s="137"/>
      <c r="AE29" s="137">
        <v>1399</v>
      </c>
      <c r="AF29" s="134"/>
      <c r="AG29" s="137">
        <v>551</v>
      </c>
      <c r="AH29" s="134"/>
      <c r="AI29" s="137">
        <v>771</v>
      </c>
      <c r="AJ29" s="134"/>
      <c r="AK29" s="137">
        <v>674</v>
      </c>
    </row>
    <row r="30" spans="1:37" x14ac:dyDescent="0.25">
      <c r="A30" s="134" t="s">
        <v>351</v>
      </c>
      <c r="B30" s="134"/>
      <c r="C30" s="137">
        <v>411</v>
      </c>
      <c r="D30" s="137"/>
      <c r="E30" s="137">
        <v>1477</v>
      </c>
      <c r="F30" s="137"/>
      <c r="G30" s="137">
        <v>2067</v>
      </c>
      <c r="H30" s="137"/>
      <c r="I30" s="137">
        <v>1891</v>
      </c>
      <c r="J30" s="137"/>
      <c r="K30" s="137">
        <v>1600</v>
      </c>
      <c r="L30" s="137"/>
      <c r="M30" s="137">
        <v>1992</v>
      </c>
      <c r="N30" s="137"/>
      <c r="O30" s="137">
        <v>2503</v>
      </c>
      <c r="P30" s="137"/>
      <c r="Q30" s="137">
        <v>2766</v>
      </c>
      <c r="R30" s="137"/>
      <c r="S30" s="137">
        <v>3184</v>
      </c>
      <c r="T30" s="137"/>
      <c r="U30" s="137">
        <v>2749</v>
      </c>
      <c r="V30" s="137"/>
      <c r="W30" s="137">
        <v>1407</v>
      </c>
      <c r="X30" s="137"/>
      <c r="Y30" s="137">
        <v>826</v>
      </c>
      <c r="Z30" s="137"/>
      <c r="AA30" s="137">
        <v>351</v>
      </c>
      <c r="AB30" s="137"/>
      <c r="AC30" s="137">
        <v>655</v>
      </c>
      <c r="AD30" s="137"/>
      <c r="AE30" s="137">
        <v>207</v>
      </c>
      <c r="AF30" s="134"/>
      <c r="AG30" s="137">
        <v>254</v>
      </c>
      <c r="AH30" s="134"/>
      <c r="AI30" s="137">
        <v>705</v>
      </c>
      <c r="AJ30" s="134"/>
      <c r="AK30" s="137">
        <v>642</v>
      </c>
    </row>
    <row r="31" spans="1:37" x14ac:dyDescent="0.25">
      <c r="A31" s="134" t="s">
        <v>72</v>
      </c>
      <c r="B31" s="134"/>
      <c r="C31" s="137">
        <v>751</v>
      </c>
      <c r="D31" s="137"/>
      <c r="E31" s="137">
        <v>1145</v>
      </c>
      <c r="F31" s="137"/>
      <c r="G31" s="137">
        <v>2161</v>
      </c>
      <c r="H31" s="137"/>
      <c r="I31" s="137">
        <v>3253</v>
      </c>
      <c r="J31" s="137"/>
      <c r="K31" s="137">
        <v>2522</v>
      </c>
      <c r="L31" s="137"/>
      <c r="M31" s="137">
        <v>3032</v>
      </c>
      <c r="N31" s="137"/>
      <c r="O31" s="137">
        <v>1893</v>
      </c>
      <c r="P31" s="137"/>
      <c r="Q31" s="137">
        <v>2277</v>
      </c>
      <c r="R31" s="137"/>
      <c r="S31" s="137">
        <v>2006</v>
      </c>
      <c r="T31" s="137"/>
      <c r="U31" s="137">
        <v>2455</v>
      </c>
      <c r="V31" s="137"/>
      <c r="W31" s="137">
        <v>2925</v>
      </c>
      <c r="X31" s="137"/>
      <c r="Y31" s="137">
        <v>2222</v>
      </c>
      <c r="Z31" s="137"/>
      <c r="AA31" s="137">
        <v>2071</v>
      </c>
      <c r="AB31" s="137"/>
      <c r="AC31" s="137">
        <v>1366</v>
      </c>
      <c r="AD31" s="137"/>
      <c r="AE31" s="137">
        <v>1251</v>
      </c>
      <c r="AF31" s="134"/>
      <c r="AG31" s="137">
        <v>688</v>
      </c>
      <c r="AH31" s="134"/>
      <c r="AI31" s="137">
        <v>676</v>
      </c>
      <c r="AJ31" s="134"/>
      <c r="AK31" s="137">
        <v>642</v>
      </c>
    </row>
    <row r="32" spans="1:37" x14ac:dyDescent="0.25">
      <c r="A32" s="134" t="s">
        <v>539</v>
      </c>
      <c r="B32" s="134"/>
      <c r="C32" s="137">
        <v>583</v>
      </c>
      <c r="D32" s="137"/>
      <c r="E32" s="137">
        <v>900</v>
      </c>
      <c r="F32" s="137"/>
      <c r="G32" s="137">
        <v>318</v>
      </c>
      <c r="H32" s="137"/>
      <c r="I32" s="137">
        <v>319</v>
      </c>
      <c r="J32" s="137"/>
      <c r="K32" s="137">
        <v>315</v>
      </c>
      <c r="L32" s="137"/>
      <c r="M32" s="137">
        <v>366</v>
      </c>
      <c r="N32" s="137"/>
      <c r="O32" s="137">
        <v>377</v>
      </c>
      <c r="P32" s="137"/>
      <c r="Q32" s="137">
        <v>178</v>
      </c>
      <c r="R32" s="137"/>
      <c r="S32" s="137">
        <v>147</v>
      </c>
      <c r="T32" s="137"/>
      <c r="U32" s="137">
        <v>339</v>
      </c>
      <c r="V32" s="137"/>
      <c r="W32" s="137">
        <v>353</v>
      </c>
      <c r="X32" s="137"/>
      <c r="Y32" s="137">
        <v>383</v>
      </c>
      <c r="Z32" s="137"/>
      <c r="AA32" s="137">
        <v>325</v>
      </c>
      <c r="AB32" s="137"/>
      <c r="AC32" s="137">
        <v>437</v>
      </c>
      <c r="AD32" s="137"/>
      <c r="AE32" s="137">
        <v>641</v>
      </c>
      <c r="AF32" s="134"/>
      <c r="AG32" s="137">
        <v>554</v>
      </c>
      <c r="AH32" s="134"/>
      <c r="AI32" s="137">
        <v>599</v>
      </c>
      <c r="AJ32" s="134"/>
      <c r="AK32" s="137">
        <v>609</v>
      </c>
    </row>
    <row r="33" spans="1:37" x14ac:dyDescent="0.25">
      <c r="A33" s="134" t="s">
        <v>79</v>
      </c>
      <c r="B33" s="134"/>
      <c r="C33" s="137">
        <v>3651</v>
      </c>
      <c r="D33" s="137"/>
      <c r="E33" s="137">
        <v>3587</v>
      </c>
      <c r="F33" s="137"/>
      <c r="G33" s="137">
        <v>4280</v>
      </c>
      <c r="H33" s="137"/>
      <c r="I33" s="137">
        <v>2716</v>
      </c>
      <c r="J33" s="137"/>
      <c r="K33" s="137">
        <v>2360</v>
      </c>
      <c r="L33" s="137"/>
      <c r="M33" s="137">
        <v>2530</v>
      </c>
      <c r="N33" s="137"/>
      <c r="O33" s="137">
        <v>2345</v>
      </c>
      <c r="P33" s="137"/>
      <c r="Q33" s="137">
        <v>2167</v>
      </c>
      <c r="R33" s="137"/>
      <c r="S33" s="137">
        <v>2341</v>
      </c>
      <c r="T33" s="137"/>
      <c r="U33" s="137">
        <v>2644</v>
      </c>
      <c r="V33" s="137"/>
      <c r="W33" s="137">
        <v>2043</v>
      </c>
      <c r="X33" s="137"/>
      <c r="Y33" s="137">
        <v>2166</v>
      </c>
      <c r="Z33" s="137"/>
      <c r="AA33" s="137">
        <v>1925</v>
      </c>
      <c r="AB33" s="137"/>
      <c r="AC33" s="137">
        <v>1587</v>
      </c>
      <c r="AD33" s="137"/>
      <c r="AE33" s="137">
        <v>1515</v>
      </c>
      <c r="AF33" s="134"/>
      <c r="AG33" s="137">
        <v>950</v>
      </c>
      <c r="AH33" s="134"/>
      <c r="AI33" s="137">
        <v>861</v>
      </c>
      <c r="AJ33" s="134"/>
      <c r="AK33" s="137">
        <v>555</v>
      </c>
    </row>
    <row r="34" spans="1:37" x14ac:dyDescent="0.25">
      <c r="A34" s="134" t="s">
        <v>76</v>
      </c>
      <c r="B34" s="134"/>
      <c r="C34" s="137">
        <v>1521</v>
      </c>
      <c r="D34" s="137"/>
      <c r="E34" s="137">
        <v>1320</v>
      </c>
      <c r="F34" s="137"/>
      <c r="G34" s="137">
        <v>3347</v>
      </c>
      <c r="H34" s="137"/>
      <c r="I34" s="137">
        <v>4121</v>
      </c>
      <c r="J34" s="137"/>
      <c r="K34" s="137">
        <v>1847</v>
      </c>
      <c r="L34" s="137"/>
      <c r="M34" s="137">
        <v>3440</v>
      </c>
      <c r="N34" s="137"/>
      <c r="O34" s="137">
        <v>4634</v>
      </c>
      <c r="P34" s="137"/>
      <c r="Q34" s="137">
        <v>5829</v>
      </c>
      <c r="R34" s="137"/>
      <c r="S34" s="137">
        <v>8329</v>
      </c>
      <c r="T34" s="137"/>
      <c r="U34" s="137">
        <v>8555</v>
      </c>
      <c r="V34" s="137"/>
      <c r="W34" s="137">
        <v>8702</v>
      </c>
      <c r="X34" s="137"/>
      <c r="Y34" s="137">
        <v>8154</v>
      </c>
      <c r="Z34" s="137"/>
      <c r="AA34" s="137">
        <v>8888</v>
      </c>
      <c r="AB34" s="137"/>
      <c r="AC34" s="137">
        <v>7436</v>
      </c>
      <c r="AD34" s="137"/>
      <c r="AE34" s="137">
        <v>5062</v>
      </c>
      <c r="AF34" s="134"/>
      <c r="AG34" s="137">
        <v>1164</v>
      </c>
      <c r="AH34" s="134"/>
      <c r="AI34" s="137">
        <v>387</v>
      </c>
      <c r="AJ34" s="134"/>
      <c r="AK34" s="137">
        <v>499</v>
      </c>
    </row>
    <row r="35" spans="1:37" x14ac:dyDescent="0.25">
      <c r="A35" s="134" t="s">
        <v>531</v>
      </c>
      <c r="B35" s="134"/>
      <c r="C35" s="15" t="s">
        <v>263</v>
      </c>
      <c r="D35" s="137"/>
      <c r="E35" s="15" t="s">
        <v>263</v>
      </c>
      <c r="F35" s="137"/>
      <c r="G35" s="15" t="s">
        <v>263</v>
      </c>
      <c r="H35" s="137"/>
      <c r="I35" s="15" t="s">
        <v>263</v>
      </c>
      <c r="J35" s="137"/>
      <c r="K35" s="15" t="s">
        <v>263</v>
      </c>
      <c r="L35" s="137"/>
      <c r="M35" s="15" t="s">
        <v>263</v>
      </c>
      <c r="N35" s="137"/>
      <c r="O35" s="15" t="s">
        <v>263</v>
      </c>
      <c r="P35" s="137"/>
      <c r="Q35" s="15" t="s">
        <v>263</v>
      </c>
      <c r="R35" s="137"/>
      <c r="S35" s="15" t="s">
        <v>263</v>
      </c>
      <c r="T35" s="137"/>
      <c r="U35" s="15" t="s">
        <v>263</v>
      </c>
      <c r="V35" s="137"/>
      <c r="W35" s="15" t="s">
        <v>263</v>
      </c>
      <c r="X35" s="137"/>
      <c r="Y35" s="137">
        <v>7</v>
      </c>
      <c r="Z35" s="137"/>
      <c r="AA35" s="137">
        <v>139</v>
      </c>
      <c r="AB35" s="137"/>
      <c r="AC35" s="137">
        <v>716</v>
      </c>
      <c r="AD35" s="137"/>
      <c r="AE35" s="137">
        <v>464</v>
      </c>
      <c r="AF35" s="134"/>
      <c r="AG35" s="137">
        <v>174</v>
      </c>
      <c r="AH35" s="134"/>
      <c r="AI35" s="137">
        <v>166</v>
      </c>
      <c r="AJ35" s="134"/>
      <c r="AK35" s="137">
        <v>480</v>
      </c>
    </row>
    <row r="36" spans="1:37" x14ac:dyDescent="0.25">
      <c r="A36" s="134" t="s">
        <v>110</v>
      </c>
      <c r="B36" s="134"/>
      <c r="C36" s="15" t="s">
        <v>263</v>
      </c>
      <c r="D36" s="137"/>
      <c r="E36" s="15" t="s">
        <v>263</v>
      </c>
      <c r="F36" s="137"/>
      <c r="G36" s="15" t="s">
        <v>263</v>
      </c>
      <c r="H36" s="137"/>
      <c r="I36" s="15" t="s">
        <v>263</v>
      </c>
      <c r="J36" s="137"/>
      <c r="K36" s="137">
        <v>50</v>
      </c>
      <c r="L36" s="137"/>
      <c r="M36" s="137">
        <v>108</v>
      </c>
      <c r="N36" s="137"/>
      <c r="O36" s="137">
        <v>116</v>
      </c>
      <c r="P36" s="137"/>
      <c r="Q36" s="137">
        <v>214</v>
      </c>
      <c r="R36" s="137"/>
      <c r="S36" s="137">
        <v>675</v>
      </c>
      <c r="T36" s="137"/>
      <c r="U36" s="137">
        <v>500</v>
      </c>
      <c r="V36" s="137"/>
      <c r="W36" s="137">
        <v>1915</v>
      </c>
      <c r="X36" s="137"/>
      <c r="Y36" s="137">
        <v>2486</v>
      </c>
      <c r="Z36" s="137"/>
      <c r="AA36" s="137">
        <v>659</v>
      </c>
      <c r="AB36" s="137"/>
      <c r="AC36" s="137">
        <v>663</v>
      </c>
      <c r="AD36" s="137"/>
      <c r="AE36" s="137">
        <v>674</v>
      </c>
      <c r="AF36" s="134"/>
      <c r="AG36" s="137">
        <v>554</v>
      </c>
      <c r="AH36" s="134"/>
      <c r="AI36" s="137">
        <v>466</v>
      </c>
      <c r="AJ36" s="134"/>
      <c r="AK36" s="137">
        <v>466</v>
      </c>
    </row>
    <row r="37" spans="1:37" x14ac:dyDescent="0.25">
      <c r="A37" s="134" t="s">
        <v>518</v>
      </c>
      <c r="B37" s="134"/>
      <c r="C37" s="137">
        <v>307</v>
      </c>
      <c r="D37" s="137"/>
      <c r="E37" s="137">
        <v>499</v>
      </c>
      <c r="F37" s="137"/>
      <c r="G37" s="137">
        <v>506</v>
      </c>
      <c r="H37" s="137"/>
      <c r="I37" s="137">
        <v>483</v>
      </c>
      <c r="J37" s="137"/>
      <c r="K37" s="137">
        <v>415</v>
      </c>
      <c r="L37" s="137"/>
      <c r="M37" s="137">
        <v>505</v>
      </c>
      <c r="N37" s="137"/>
      <c r="O37" s="137">
        <v>449</v>
      </c>
      <c r="P37" s="137"/>
      <c r="Q37" s="137">
        <v>463</v>
      </c>
      <c r="R37" s="137"/>
      <c r="S37" s="137">
        <v>525</v>
      </c>
      <c r="T37" s="137"/>
      <c r="U37" s="137">
        <v>508</v>
      </c>
      <c r="V37" s="137"/>
      <c r="W37" s="137">
        <v>483</v>
      </c>
      <c r="X37" s="137"/>
      <c r="Y37" s="137">
        <v>454</v>
      </c>
      <c r="Z37" s="137"/>
      <c r="AA37" s="137">
        <v>633</v>
      </c>
      <c r="AB37" s="137"/>
      <c r="AC37" s="137">
        <v>478</v>
      </c>
      <c r="AD37" s="137"/>
      <c r="AE37" s="137">
        <v>409</v>
      </c>
      <c r="AF37" s="134"/>
      <c r="AG37" s="137">
        <v>301</v>
      </c>
      <c r="AH37" s="134"/>
      <c r="AI37" s="137">
        <v>258</v>
      </c>
      <c r="AJ37" s="134"/>
      <c r="AK37" s="137">
        <v>424</v>
      </c>
    </row>
    <row r="38" spans="1:37" x14ac:dyDescent="0.25">
      <c r="A38" s="134" t="s">
        <v>532</v>
      </c>
      <c r="B38" s="134"/>
      <c r="C38" s="15" t="s">
        <v>263</v>
      </c>
      <c r="D38" s="137"/>
      <c r="E38" s="15" t="s">
        <v>263</v>
      </c>
      <c r="F38" s="137"/>
      <c r="G38" s="15" t="s">
        <v>263</v>
      </c>
      <c r="H38" s="137"/>
      <c r="I38" s="15" t="s">
        <v>263</v>
      </c>
      <c r="J38" s="137"/>
      <c r="K38" s="15" t="s">
        <v>263</v>
      </c>
      <c r="L38" s="137"/>
      <c r="M38" s="15" t="s">
        <v>263</v>
      </c>
      <c r="N38" s="137"/>
      <c r="O38" s="15" t="s">
        <v>263</v>
      </c>
      <c r="P38" s="137"/>
      <c r="Q38" s="15" t="s">
        <v>263</v>
      </c>
      <c r="R38" s="137"/>
      <c r="S38" s="15" t="s">
        <v>263</v>
      </c>
      <c r="T38" s="137"/>
      <c r="U38" s="15" t="s">
        <v>263</v>
      </c>
      <c r="V38" s="137"/>
      <c r="W38" s="15" t="s">
        <v>263</v>
      </c>
      <c r="X38" s="137"/>
      <c r="Y38" s="15" t="s">
        <v>263</v>
      </c>
      <c r="Z38" s="137"/>
      <c r="AA38" s="137">
        <v>28</v>
      </c>
      <c r="AB38" s="137"/>
      <c r="AC38" s="137">
        <v>165</v>
      </c>
      <c r="AD38" s="137"/>
      <c r="AE38" s="137">
        <v>230</v>
      </c>
      <c r="AF38" s="134"/>
      <c r="AG38" s="137">
        <v>164</v>
      </c>
      <c r="AH38" s="134"/>
      <c r="AI38" s="137">
        <v>131</v>
      </c>
      <c r="AJ38" s="134"/>
      <c r="AK38" s="137">
        <v>411</v>
      </c>
    </row>
    <row r="39" spans="1:37" x14ac:dyDescent="0.25">
      <c r="A39" s="134" t="s">
        <v>69</v>
      </c>
      <c r="B39" s="134"/>
      <c r="C39" s="137">
        <v>3162</v>
      </c>
      <c r="D39" s="137"/>
      <c r="E39" s="137">
        <v>3774</v>
      </c>
      <c r="F39" s="137"/>
      <c r="G39" s="137">
        <v>3770</v>
      </c>
      <c r="H39" s="137"/>
      <c r="I39" s="137">
        <v>3690</v>
      </c>
      <c r="J39" s="137"/>
      <c r="K39" s="137">
        <v>1903</v>
      </c>
      <c r="L39" s="137"/>
      <c r="M39" s="137">
        <v>2246</v>
      </c>
      <c r="N39" s="137"/>
      <c r="O39" s="137">
        <v>1628</v>
      </c>
      <c r="P39" s="137"/>
      <c r="Q39" s="137">
        <v>665</v>
      </c>
      <c r="R39" s="137"/>
      <c r="S39" s="137">
        <v>58</v>
      </c>
      <c r="T39" s="137"/>
      <c r="U39" s="137">
        <v>42</v>
      </c>
      <c r="V39" s="137"/>
      <c r="W39" s="137">
        <v>27</v>
      </c>
      <c r="X39" s="137"/>
      <c r="Y39" s="137">
        <v>7</v>
      </c>
      <c r="Z39" s="137"/>
      <c r="AA39" s="137">
        <v>41</v>
      </c>
      <c r="AB39" s="137"/>
      <c r="AC39" s="137">
        <v>10</v>
      </c>
      <c r="AD39" s="137"/>
      <c r="AE39" s="137">
        <v>5</v>
      </c>
      <c r="AF39" s="134"/>
      <c r="AG39" s="137">
        <v>28</v>
      </c>
      <c r="AH39" s="134"/>
      <c r="AI39" s="137">
        <v>34</v>
      </c>
      <c r="AJ39" s="134"/>
      <c r="AK39" s="137">
        <v>406</v>
      </c>
    </row>
    <row r="40" spans="1:37" x14ac:dyDescent="0.25">
      <c r="A40" s="134" t="s">
        <v>498</v>
      </c>
      <c r="B40" s="134"/>
      <c r="C40" s="15" t="s">
        <v>263</v>
      </c>
      <c r="D40" s="137"/>
      <c r="E40" s="15" t="s">
        <v>263</v>
      </c>
      <c r="F40" s="137"/>
      <c r="G40" s="15" t="s">
        <v>263</v>
      </c>
      <c r="H40" s="137"/>
      <c r="I40" s="15" t="s">
        <v>263</v>
      </c>
      <c r="J40" s="137"/>
      <c r="K40" s="15" t="s">
        <v>263</v>
      </c>
      <c r="L40" s="137"/>
      <c r="M40" s="15" t="s">
        <v>263</v>
      </c>
      <c r="N40" s="137"/>
      <c r="O40" s="15" t="s">
        <v>263</v>
      </c>
      <c r="P40" s="137"/>
      <c r="Q40" s="15" t="s">
        <v>263</v>
      </c>
      <c r="R40" s="137"/>
      <c r="S40" s="137">
        <v>254</v>
      </c>
      <c r="T40" s="137"/>
      <c r="U40" s="137">
        <v>699</v>
      </c>
      <c r="V40" s="137"/>
      <c r="W40" s="137">
        <v>733</v>
      </c>
      <c r="X40" s="137"/>
      <c r="Y40" s="137">
        <v>739</v>
      </c>
      <c r="Z40" s="137"/>
      <c r="AA40" s="137">
        <v>752</v>
      </c>
      <c r="AB40" s="137"/>
      <c r="AC40" s="137">
        <v>905</v>
      </c>
      <c r="AD40" s="137"/>
      <c r="AE40" s="137">
        <v>986</v>
      </c>
      <c r="AF40" s="134"/>
      <c r="AG40" s="137">
        <v>565</v>
      </c>
      <c r="AH40" s="134"/>
      <c r="AI40" s="137">
        <v>335</v>
      </c>
      <c r="AJ40" s="134"/>
      <c r="AK40" s="137">
        <v>398</v>
      </c>
    </row>
    <row r="41" spans="1:37" x14ac:dyDescent="0.25">
      <c r="A41" s="134" t="s">
        <v>538</v>
      </c>
      <c r="B41" s="134"/>
      <c r="C41" s="15" t="s">
        <v>263</v>
      </c>
      <c r="D41" s="137"/>
      <c r="E41" s="15" t="s">
        <v>263</v>
      </c>
      <c r="F41" s="137"/>
      <c r="G41" s="15" t="s">
        <v>263</v>
      </c>
      <c r="H41" s="137"/>
      <c r="I41" s="15" t="s">
        <v>263</v>
      </c>
      <c r="J41" s="137"/>
      <c r="K41" s="15" t="s">
        <v>263</v>
      </c>
      <c r="L41" s="137"/>
      <c r="M41" s="15" t="s">
        <v>263</v>
      </c>
      <c r="N41" s="137"/>
      <c r="O41" s="15" t="s">
        <v>263</v>
      </c>
      <c r="P41" s="137"/>
      <c r="Q41" s="15" t="s">
        <v>263</v>
      </c>
      <c r="R41" s="137"/>
      <c r="S41" s="15" t="s">
        <v>263</v>
      </c>
      <c r="T41" s="137"/>
      <c r="U41" s="15" t="s">
        <v>263</v>
      </c>
      <c r="V41" s="137"/>
      <c r="W41" s="137">
        <v>17</v>
      </c>
      <c r="X41" s="137"/>
      <c r="Y41" s="137">
        <v>81</v>
      </c>
      <c r="Z41" s="137"/>
      <c r="AA41" s="137">
        <v>159</v>
      </c>
      <c r="AB41" s="137"/>
      <c r="AC41" s="137">
        <v>230</v>
      </c>
      <c r="AD41" s="137"/>
      <c r="AE41" s="137">
        <v>283</v>
      </c>
      <c r="AF41" s="134"/>
      <c r="AG41" s="137">
        <v>212</v>
      </c>
      <c r="AH41" s="134"/>
      <c r="AI41" s="137">
        <v>118</v>
      </c>
      <c r="AJ41" s="134"/>
      <c r="AK41" s="137">
        <v>391</v>
      </c>
    </row>
    <row r="42" spans="1:37" x14ac:dyDescent="0.25">
      <c r="A42" s="134" t="s">
        <v>577</v>
      </c>
      <c r="B42" s="134"/>
      <c r="C42" s="15" t="s">
        <v>263</v>
      </c>
      <c r="D42" s="137"/>
      <c r="E42" s="15" t="s">
        <v>263</v>
      </c>
      <c r="F42" s="137"/>
      <c r="G42" s="15" t="s">
        <v>263</v>
      </c>
      <c r="H42" s="137"/>
      <c r="I42" s="15" t="s">
        <v>263</v>
      </c>
      <c r="J42" s="137"/>
      <c r="K42" s="15" t="s">
        <v>263</v>
      </c>
      <c r="L42" s="137"/>
      <c r="M42" s="15" t="s">
        <v>263</v>
      </c>
      <c r="N42" s="137"/>
      <c r="O42" s="15" t="s">
        <v>263</v>
      </c>
      <c r="P42" s="137"/>
      <c r="Q42" s="15" t="s">
        <v>263</v>
      </c>
      <c r="R42" s="137"/>
      <c r="S42" s="15" t="s">
        <v>263</v>
      </c>
      <c r="T42" s="137"/>
      <c r="U42" s="15" t="s">
        <v>263</v>
      </c>
      <c r="V42" s="137"/>
      <c r="W42" s="15" t="s">
        <v>263</v>
      </c>
      <c r="X42" s="137"/>
      <c r="Y42" s="15" t="s">
        <v>263</v>
      </c>
      <c r="Z42" s="137"/>
      <c r="AA42" s="15" t="s">
        <v>263</v>
      </c>
      <c r="AB42" s="137"/>
      <c r="AC42" s="15" t="s">
        <v>263</v>
      </c>
      <c r="AD42" s="137"/>
      <c r="AE42" s="15" t="s">
        <v>263</v>
      </c>
      <c r="AF42" s="134"/>
      <c r="AG42" s="137">
        <v>136</v>
      </c>
      <c r="AH42" s="134"/>
      <c r="AI42" s="137">
        <v>78</v>
      </c>
      <c r="AJ42" s="134"/>
      <c r="AK42" s="137">
        <v>313</v>
      </c>
    </row>
    <row r="43" spans="1:37" x14ac:dyDescent="0.25">
      <c r="A43" s="134" t="s">
        <v>361</v>
      </c>
      <c r="B43" s="134"/>
      <c r="C43" s="137">
        <v>50</v>
      </c>
      <c r="D43" s="137"/>
      <c r="E43" s="137">
        <v>132</v>
      </c>
      <c r="F43" s="137"/>
      <c r="G43" s="137">
        <v>226</v>
      </c>
      <c r="H43" s="137"/>
      <c r="I43" s="137">
        <v>176</v>
      </c>
      <c r="J43" s="137"/>
      <c r="K43" s="137">
        <v>147</v>
      </c>
      <c r="L43" s="137"/>
      <c r="M43" s="137">
        <v>211</v>
      </c>
      <c r="N43" s="137"/>
      <c r="O43" s="137">
        <v>178</v>
      </c>
      <c r="P43" s="137"/>
      <c r="Q43" s="137">
        <v>201</v>
      </c>
      <c r="R43" s="137"/>
      <c r="S43" s="137">
        <v>426</v>
      </c>
      <c r="T43" s="137"/>
      <c r="U43" s="137">
        <v>384</v>
      </c>
      <c r="V43" s="137"/>
      <c r="W43" s="137">
        <v>427</v>
      </c>
      <c r="X43" s="137"/>
      <c r="Y43" s="137">
        <v>654</v>
      </c>
      <c r="Z43" s="137"/>
      <c r="AA43" s="137">
        <v>562</v>
      </c>
      <c r="AB43" s="137"/>
      <c r="AC43" s="137">
        <v>530</v>
      </c>
      <c r="AD43" s="137"/>
      <c r="AE43" s="137">
        <v>634</v>
      </c>
      <c r="AF43" s="134"/>
      <c r="AG43" s="137">
        <v>220</v>
      </c>
      <c r="AH43" s="134"/>
      <c r="AI43" s="137">
        <v>79</v>
      </c>
      <c r="AJ43" s="134"/>
      <c r="AK43" s="137">
        <v>311</v>
      </c>
    </row>
    <row r="44" spans="1:37" x14ac:dyDescent="0.25">
      <c r="A44" s="134" t="s">
        <v>80</v>
      </c>
      <c r="B44" s="134"/>
      <c r="C44" s="137">
        <v>619</v>
      </c>
      <c r="D44" s="137"/>
      <c r="E44" s="137">
        <v>457</v>
      </c>
      <c r="F44" s="137"/>
      <c r="G44" s="137">
        <v>550</v>
      </c>
      <c r="H44" s="137"/>
      <c r="I44" s="137">
        <v>666</v>
      </c>
      <c r="J44" s="137"/>
      <c r="K44" s="137">
        <v>156</v>
      </c>
      <c r="L44" s="137"/>
      <c r="M44" s="137">
        <v>159</v>
      </c>
      <c r="N44" s="137"/>
      <c r="O44" s="137">
        <v>304</v>
      </c>
      <c r="P44" s="137"/>
      <c r="Q44" s="137">
        <v>286</v>
      </c>
      <c r="R44" s="137"/>
      <c r="S44" s="137">
        <v>280</v>
      </c>
      <c r="T44" s="137"/>
      <c r="U44" s="137">
        <v>474</v>
      </c>
      <c r="V44" s="137"/>
      <c r="W44" s="137">
        <v>661</v>
      </c>
      <c r="X44" s="137"/>
      <c r="Y44" s="137">
        <v>729</v>
      </c>
      <c r="Z44" s="137"/>
      <c r="AA44" s="137">
        <v>436</v>
      </c>
      <c r="AB44" s="137"/>
      <c r="AC44" s="137">
        <v>416</v>
      </c>
      <c r="AD44" s="137"/>
      <c r="AE44" s="137">
        <v>416</v>
      </c>
      <c r="AF44" s="134"/>
      <c r="AG44" s="137">
        <v>391</v>
      </c>
      <c r="AH44" s="134"/>
      <c r="AI44" s="137">
        <v>379</v>
      </c>
      <c r="AJ44" s="134"/>
      <c r="AK44" s="137">
        <v>269</v>
      </c>
    </row>
    <row r="45" spans="1:37" x14ac:dyDescent="0.25">
      <c r="A45" s="134" t="s">
        <v>528</v>
      </c>
      <c r="B45" s="134"/>
      <c r="C45" s="137">
        <v>592</v>
      </c>
      <c r="D45" s="137"/>
      <c r="E45" s="137">
        <v>595</v>
      </c>
      <c r="F45" s="137"/>
      <c r="G45" s="137">
        <v>505</v>
      </c>
      <c r="H45" s="137"/>
      <c r="I45" s="137">
        <v>329</v>
      </c>
      <c r="J45" s="137"/>
      <c r="K45" s="137">
        <v>440</v>
      </c>
      <c r="L45" s="137"/>
      <c r="M45" s="137">
        <v>546</v>
      </c>
      <c r="N45" s="137"/>
      <c r="O45" s="137">
        <v>435</v>
      </c>
      <c r="P45" s="137"/>
      <c r="Q45" s="137">
        <v>662</v>
      </c>
      <c r="R45" s="137"/>
      <c r="S45" s="137">
        <v>518</v>
      </c>
      <c r="T45" s="137"/>
      <c r="U45" s="137">
        <v>493</v>
      </c>
      <c r="V45" s="137"/>
      <c r="W45" s="137">
        <v>462</v>
      </c>
      <c r="X45" s="137"/>
      <c r="Y45" s="137">
        <v>427</v>
      </c>
      <c r="Z45" s="137"/>
      <c r="AA45" s="137">
        <v>429</v>
      </c>
      <c r="AB45" s="137"/>
      <c r="AC45" s="137">
        <v>617</v>
      </c>
      <c r="AD45" s="137"/>
      <c r="AE45" s="137">
        <v>801</v>
      </c>
      <c r="AF45" s="134"/>
      <c r="AG45" s="137">
        <v>310</v>
      </c>
      <c r="AH45" s="134"/>
      <c r="AI45" s="137">
        <v>258</v>
      </c>
      <c r="AJ45" s="134"/>
      <c r="AK45" s="137">
        <v>254</v>
      </c>
    </row>
    <row r="46" spans="1:37" x14ac:dyDescent="0.25">
      <c r="A46" s="134" t="s">
        <v>533</v>
      </c>
      <c r="B46" s="134"/>
      <c r="C46" s="137">
        <v>157</v>
      </c>
      <c r="D46" s="137"/>
      <c r="E46" s="137">
        <v>138</v>
      </c>
      <c r="F46" s="137"/>
      <c r="G46" s="137">
        <v>165</v>
      </c>
      <c r="H46" s="137"/>
      <c r="I46" s="137">
        <v>144</v>
      </c>
      <c r="J46" s="137"/>
      <c r="K46" s="137">
        <v>133</v>
      </c>
      <c r="L46" s="137"/>
      <c r="M46" s="137">
        <v>135</v>
      </c>
      <c r="N46" s="137"/>
      <c r="O46" s="137">
        <v>168</v>
      </c>
      <c r="P46" s="137"/>
      <c r="Q46" s="137">
        <v>216</v>
      </c>
      <c r="R46" s="137"/>
      <c r="S46" s="137">
        <v>188</v>
      </c>
      <c r="T46" s="137"/>
      <c r="U46" s="137">
        <v>181</v>
      </c>
      <c r="V46" s="137"/>
      <c r="W46" s="137">
        <v>186</v>
      </c>
      <c r="X46" s="137"/>
      <c r="Y46" s="137">
        <v>199</v>
      </c>
      <c r="Z46" s="137"/>
      <c r="AA46" s="137">
        <v>198</v>
      </c>
      <c r="AB46" s="137"/>
      <c r="AC46" s="137">
        <v>212</v>
      </c>
      <c r="AD46" s="137"/>
      <c r="AE46" s="137">
        <v>193</v>
      </c>
      <c r="AF46" s="134"/>
      <c r="AG46" s="137">
        <v>104</v>
      </c>
      <c r="AH46" s="134"/>
      <c r="AI46" s="137">
        <v>157</v>
      </c>
      <c r="AJ46" s="134"/>
      <c r="AK46" s="137">
        <v>229</v>
      </c>
    </row>
    <row r="47" spans="1:37" x14ac:dyDescent="0.25">
      <c r="A47" s="134" t="s">
        <v>534</v>
      </c>
      <c r="B47" s="134"/>
      <c r="C47" s="137">
        <v>16</v>
      </c>
      <c r="D47" s="137"/>
      <c r="E47" s="137">
        <v>23</v>
      </c>
      <c r="F47" s="137"/>
      <c r="G47" s="137">
        <v>23</v>
      </c>
      <c r="H47" s="137"/>
      <c r="I47" s="137">
        <v>25</v>
      </c>
      <c r="J47" s="137"/>
      <c r="K47" s="137">
        <v>23</v>
      </c>
      <c r="L47" s="137"/>
      <c r="M47" s="137">
        <v>18</v>
      </c>
      <c r="N47" s="137"/>
      <c r="O47" s="137">
        <v>45</v>
      </c>
      <c r="P47" s="137"/>
      <c r="Q47" s="137">
        <v>32</v>
      </c>
      <c r="R47" s="137"/>
      <c r="S47" s="137">
        <v>52</v>
      </c>
      <c r="T47" s="137"/>
      <c r="U47" s="137">
        <v>54</v>
      </c>
      <c r="V47" s="137"/>
      <c r="W47" s="137">
        <v>75</v>
      </c>
      <c r="X47" s="137"/>
      <c r="Y47" s="137">
        <v>115</v>
      </c>
      <c r="Z47" s="137"/>
      <c r="AA47" s="137">
        <v>162</v>
      </c>
      <c r="AB47" s="137"/>
      <c r="AC47" s="137">
        <v>162</v>
      </c>
      <c r="AD47" s="137"/>
      <c r="AE47" s="137">
        <v>192</v>
      </c>
      <c r="AF47" s="134"/>
      <c r="AG47" s="137">
        <v>112</v>
      </c>
      <c r="AH47" s="134"/>
      <c r="AI47" s="15" t="s">
        <v>263</v>
      </c>
      <c r="AJ47" s="134"/>
      <c r="AK47" s="137">
        <v>224</v>
      </c>
    </row>
    <row r="48" spans="1:37" x14ac:dyDescent="0.25">
      <c r="A48" s="134" t="s">
        <v>537</v>
      </c>
      <c r="B48" s="134"/>
      <c r="C48" s="137">
        <v>345</v>
      </c>
      <c r="D48" s="137"/>
      <c r="E48" s="137">
        <v>438</v>
      </c>
      <c r="F48" s="137"/>
      <c r="G48" s="137">
        <v>570</v>
      </c>
      <c r="H48" s="137"/>
      <c r="I48" s="137">
        <v>436</v>
      </c>
      <c r="J48" s="137"/>
      <c r="K48" s="137">
        <v>332</v>
      </c>
      <c r="L48" s="137"/>
      <c r="M48" s="137">
        <v>360</v>
      </c>
      <c r="N48" s="137"/>
      <c r="O48" s="137">
        <v>367</v>
      </c>
      <c r="P48" s="137"/>
      <c r="Q48" s="137">
        <v>353</v>
      </c>
      <c r="R48" s="137"/>
      <c r="S48" s="137">
        <v>333</v>
      </c>
      <c r="T48" s="137"/>
      <c r="U48" s="137">
        <v>330</v>
      </c>
      <c r="V48" s="137"/>
      <c r="W48" s="137">
        <v>309</v>
      </c>
      <c r="X48" s="137"/>
      <c r="Y48" s="137">
        <v>342</v>
      </c>
      <c r="Z48" s="137"/>
      <c r="AA48" s="137">
        <v>255</v>
      </c>
      <c r="AB48" s="137"/>
      <c r="AC48" s="137">
        <v>249</v>
      </c>
      <c r="AD48" s="137"/>
      <c r="AE48" s="137">
        <v>135</v>
      </c>
      <c r="AF48" s="134"/>
      <c r="AG48" s="137">
        <v>104</v>
      </c>
      <c r="AH48" s="134"/>
      <c r="AI48" s="15" t="s">
        <v>263</v>
      </c>
      <c r="AJ48" s="134"/>
      <c r="AK48" s="137">
        <v>213</v>
      </c>
    </row>
    <row r="49" spans="1:40" x14ac:dyDescent="0.25">
      <c r="A49" s="134" t="s">
        <v>509</v>
      </c>
      <c r="B49" s="134"/>
      <c r="C49" s="15" t="s">
        <v>263</v>
      </c>
      <c r="D49" s="137"/>
      <c r="E49" s="15" t="s">
        <v>263</v>
      </c>
      <c r="F49" s="137"/>
      <c r="G49" s="15" t="s">
        <v>263</v>
      </c>
      <c r="H49" s="137"/>
      <c r="I49" s="15" t="s">
        <v>263</v>
      </c>
      <c r="J49" s="137"/>
      <c r="K49" s="15" t="s">
        <v>263</v>
      </c>
      <c r="L49" s="137"/>
      <c r="M49" s="137">
        <v>3</v>
      </c>
      <c r="N49" s="137"/>
      <c r="O49" s="137">
        <v>44</v>
      </c>
      <c r="P49" s="137"/>
      <c r="Q49" s="137">
        <v>30</v>
      </c>
      <c r="R49" s="137"/>
      <c r="S49" s="137">
        <v>37</v>
      </c>
      <c r="T49" s="137"/>
      <c r="U49" s="137">
        <v>49</v>
      </c>
      <c r="V49" s="137"/>
      <c r="W49" s="137">
        <v>115</v>
      </c>
      <c r="X49" s="137"/>
      <c r="Y49" s="137">
        <v>122</v>
      </c>
      <c r="Z49" s="137"/>
      <c r="AA49" s="137">
        <v>168</v>
      </c>
      <c r="AB49" s="137"/>
      <c r="AC49" s="137">
        <v>157</v>
      </c>
      <c r="AD49" s="137"/>
      <c r="AE49" s="137">
        <v>336</v>
      </c>
      <c r="AF49" s="134"/>
      <c r="AG49" s="137">
        <v>96</v>
      </c>
      <c r="AH49" s="134"/>
      <c r="AI49" s="137">
        <v>62</v>
      </c>
      <c r="AJ49" s="134"/>
      <c r="AK49" s="137">
        <v>152</v>
      </c>
    </row>
    <row r="50" spans="1:40" x14ac:dyDescent="0.25">
      <c r="A50" s="134" t="s">
        <v>608</v>
      </c>
      <c r="B50" s="134"/>
      <c r="C50" s="15" t="s">
        <v>263</v>
      </c>
      <c r="D50" s="137"/>
      <c r="E50" s="15" t="s">
        <v>263</v>
      </c>
      <c r="F50" s="137"/>
      <c r="G50" s="15" t="s">
        <v>263</v>
      </c>
      <c r="H50" s="137"/>
      <c r="I50" s="15" t="s">
        <v>263</v>
      </c>
      <c r="J50" s="137"/>
      <c r="K50" s="15" t="s">
        <v>263</v>
      </c>
      <c r="L50" s="137"/>
      <c r="M50" s="15" t="s">
        <v>263</v>
      </c>
      <c r="N50" s="137"/>
      <c r="O50" s="15" t="s">
        <v>263</v>
      </c>
      <c r="P50" s="137"/>
      <c r="Q50" s="15" t="s">
        <v>263</v>
      </c>
      <c r="R50" s="137"/>
      <c r="S50" s="15" t="s">
        <v>263</v>
      </c>
      <c r="T50" s="137"/>
      <c r="U50" s="15" t="s">
        <v>263</v>
      </c>
      <c r="V50" s="137"/>
      <c r="W50" s="15" t="s">
        <v>263</v>
      </c>
      <c r="X50" s="137"/>
      <c r="Y50" s="15" t="s">
        <v>263</v>
      </c>
      <c r="Z50" s="137"/>
      <c r="AA50" s="15" t="s">
        <v>263</v>
      </c>
      <c r="AB50" s="137"/>
      <c r="AC50" s="15" t="s">
        <v>263</v>
      </c>
      <c r="AD50" s="137"/>
      <c r="AE50" s="15" t="s">
        <v>263</v>
      </c>
      <c r="AF50" s="134"/>
      <c r="AG50" s="15" t="s">
        <v>263</v>
      </c>
      <c r="AH50" s="134"/>
      <c r="AI50" s="15" t="s">
        <v>263</v>
      </c>
      <c r="AJ50" s="134"/>
      <c r="AK50" s="137">
        <v>132</v>
      </c>
    </row>
    <row r="51" spans="1:40" x14ac:dyDescent="0.25">
      <c r="A51" s="134" t="s">
        <v>73</v>
      </c>
      <c r="B51" s="134"/>
      <c r="C51" s="137">
        <v>4572</v>
      </c>
      <c r="D51" s="137"/>
      <c r="E51" s="137">
        <v>1990</v>
      </c>
      <c r="F51" s="137"/>
      <c r="G51" s="137">
        <v>180</v>
      </c>
      <c r="H51" s="137"/>
      <c r="I51" s="137">
        <v>526</v>
      </c>
      <c r="J51" s="137"/>
      <c r="K51" s="137">
        <v>1314</v>
      </c>
      <c r="L51" s="137"/>
      <c r="M51" s="137">
        <v>1590</v>
      </c>
      <c r="N51" s="137"/>
      <c r="O51" s="137">
        <v>2747</v>
      </c>
      <c r="P51" s="137"/>
      <c r="Q51" s="137">
        <v>3596</v>
      </c>
      <c r="R51" s="137"/>
      <c r="S51" s="137">
        <v>4339</v>
      </c>
      <c r="T51" s="137"/>
      <c r="U51" s="137">
        <v>3831</v>
      </c>
      <c r="V51" s="137"/>
      <c r="W51" s="137">
        <v>3384</v>
      </c>
      <c r="X51" s="137"/>
      <c r="Y51" s="137">
        <v>473</v>
      </c>
      <c r="Z51" s="137"/>
      <c r="AA51" s="137">
        <v>139</v>
      </c>
      <c r="AB51" s="137"/>
      <c r="AC51" s="137">
        <v>16</v>
      </c>
      <c r="AD51" s="137"/>
      <c r="AE51" s="137">
        <v>16</v>
      </c>
      <c r="AF51" s="134"/>
      <c r="AG51" s="137">
        <v>20</v>
      </c>
      <c r="AH51" s="134"/>
      <c r="AI51" s="137">
        <v>73</v>
      </c>
      <c r="AJ51" s="134"/>
      <c r="AK51" s="137">
        <v>125</v>
      </c>
      <c r="AN51" s="172"/>
    </row>
    <row r="52" spans="1:40" x14ac:dyDescent="0.25">
      <c r="A52" s="134" t="s">
        <v>515</v>
      </c>
      <c r="B52" s="134"/>
      <c r="C52" s="137">
        <v>2181</v>
      </c>
      <c r="D52" s="137"/>
      <c r="E52" s="137">
        <v>3514</v>
      </c>
      <c r="F52" s="137"/>
      <c r="G52" s="137">
        <v>3367</v>
      </c>
      <c r="H52" s="137"/>
      <c r="I52" s="137">
        <v>3126</v>
      </c>
      <c r="J52" s="137"/>
      <c r="K52" s="137">
        <v>3521</v>
      </c>
      <c r="L52" s="137"/>
      <c r="M52" s="137">
        <v>1546</v>
      </c>
      <c r="N52" s="137"/>
      <c r="O52" s="137">
        <v>1029</v>
      </c>
      <c r="P52" s="137"/>
      <c r="Q52" s="137">
        <v>795</v>
      </c>
      <c r="R52" s="137"/>
      <c r="S52" s="137">
        <v>460</v>
      </c>
      <c r="T52" s="137"/>
      <c r="U52" s="137">
        <v>186</v>
      </c>
      <c r="V52" s="137"/>
      <c r="W52" s="137">
        <v>148</v>
      </c>
      <c r="X52" s="137"/>
      <c r="Y52" s="137">
        <v>182</v>
      </c>
      <c r="Z52" s="137"/>
      <c r="AA52" s="137">
        <v>264</v>
      </c>
      <c r="AB52" s="137"/>
      <c r="AC52" s="137">
        <v>266</v>
      </c>
      <c r="AD52" s="137"/>
      <c r="AE52" s="137">
        <v>178</v>
      </c>
      <c r="AF52" s="134"/>
      <c r="AG52" s="137">
        <v>68</v>
      </c>
      <c r="AH52" s="134"/>
      <c r="AI52" s="137">
        <v>80</v>
      </c>
      <c r="AJ52" s="134"/>
      <c r="AK52" s="15" t="s">
        <v>263</v>
      </c>
    </row>
    <row r="53" spans="1:40" x14ac:dyDescent="0.25">
      <c r="A53" s="134" t="s">
        <v>579</v>
      </c>
      <c r="B53" s="134"/>
      <c r="C53" s="15" t="s">
        <v>263</v>
      </c>
      <c r="D53" s="137"/>
      <c r="E53" s="15" t="s">
        <v>263</v>
      </c>
      <c r="F53" s="137"/>
      <c r="G53" s="15" t="s">
        <v>263</v>
      </c>
      <c r="H53" s="137"/>
      <c r="I53" s="15" t="s">
        <v>263</v>
      </c>
      <c r="J53" s="137"/>
      <c r="K53" s="15" t="s">
        <v>263</v>
      </c>
      <c r="L53" s="137"/>
      <c r="M53" s="15" t="s">
        <v>263</v>
      </c>
      <c r="N53" s="137"/>
      <c r="O53" s="15" t="s">
        <v>263</v>
      </c>
      <c r="P53" s="137"/>
      <c r="Q53" s="15" t="s">
        <v>263</v>
      </c>
      <c r="R53" s="137"/>
      <c r="S53" s="15" t="s">
        <v>263</v>
      </c>
      <c r="T53" s="137"/>
      <c r="U53" s="15" t="s">
        <v>263</v>
      </c>
      <c r="V53" s="137"/>
      <c r="W53" s="15" t="s">
        <v>263</v>
      </c>
      <c r="X53" s="137"/>
      <c r="Y53" s="15" t="s">
        <v>263</v>
      </c>
      <c r="Z53" s="137"/>
      <c r="AA53" s="15" t="s">
        <v>263</v>
      </c>
      <c r="AB53" s="137"/>
      <c r="AC53" s="15" t="s">
        <v>263</v>
      </c>
      <c r="AD53" s="137"/>
      <c r="AE53" s="15" t="s">
        <v>263</v>
      </c>
      <c r="AF53" s="134"/>
      <c r="AG53" s="137">
        <v>59</v>
      </c>
      <c r="AH53" s="134"/>
      <c r="AI53" s="137">
        <v>80</v>
      </c>
      <c r="AJ53" s="134"/>
      <c r="AK53" s="15" t="s">
        <v>263</v>
      </c>
    </row>
    <row r="54" spans="1:40" x14ac:dyDescent="0.25">
      <c r="A54" s="134" t="s">
        <v>507</v>
      </c>
      <c r="B54" s="134"/>
      <c r="C54" s="137">
        <v>98</v>
      </c>
      <c r="D54" s="137"/>
      <c r="E54" s="137">
        <v>45</v>
      </c>
      <c r="F54" s="137"/>
      <c r="G54" s="137">
        <v>54</v>
      </c>
      <c r="H54" s="137"/>
      <c r="I54" s="137">
        <v>36</v>
      </c>
      <c r="J54" s="137"/>
      <c r="K54" s="137">
        <v>59</v>
      </c>
      <c r="L54" s="137"/>
      <c r="M54" s="137">
        <v>194</v>
      </c>
      <c r="N54" s="137"/>
      <c r="O54" s="137">
        <v>208</v>
      </c>
      <c r="P54" s="137"/>
      <c r="Q54" s="137">
        <v>768</v>
      </c>
      <c r="R54" s="137"/>
      <c r="S54" s="137">
        <v>1321</v>
      </c>
      <c r="T54" s="137"/>
      <c r="U54" s="137">
        <v>830</v>
      </c>
      <c r="V54" s="137"/>
      <c r="W54" s="137">
        <v>1066</v>
      </c>
      <c r="X54" s="137"/>
      <c r="Y54" s="137">
        <v>786</v>
      </c>
      <c r="Z54" s="137"/>
      <c r="AA54" s="137">
        <v>578</v>
      </c>
      <c r="AB54" s="137"/>
      <c r="AC54" s="137">
        <v>769</v>
      </c>
      <c r="AD54" s="137"/>
      <c r="AE54" s="137">
        <v>613</v>
      </c>
      <c r="AF54" s="134"/>
      <c r="AG54" s="137">
        <v>196</v>
      </c>
      <c r="AH54" s="134"/>
      <c r="AI54" s="15" t="s">
        <v>263</v>
      </c>
      <c r="AJ54" s="134"/>
      <c r="AK54" s="15" t="s">
        <v>263</v>
      </c>
    </row>
    <row r="55" spans="1:40" x14ac:dyDescent="0.25">
      <c r="A55" s="2" t="s">
        <v>576</v>
      </c>
      <c r="B55" s="134"/>
      <c r="C55" s="15" t="s">
        <v>263</v>
      </c>
      <c r="D55" s="137"/>
      <c r="E55" s="15" t="s">
        <v>263</v>
      </c>
      <c r="F55" s="137"/>
      <c r="G55" s="15" t="s">
        <v>263</v>
      </c>
      <c r="H55" s="137"/>
      <c r="I55" s="15" t="s">
        <v>263</v>
      </c>
      <c r="J55" s="137"/>
      <c r="K55" s="15" t="s">
        <v>263</v>
      </c>
      <c r="L55" s="137"/>
      <c r="M55" s="15" t="s">
        <v>263</v>
      </c>
      <c r="N55" s="137"/>
      <c r="O55" s="15" t="s">
        <v>263</v>
      </c>
      <c r="P55" s="137"/>
      <c r="Q55" s="15" t="s">
        <v>263</v>
      </c>
      <c r="R55" s="137"/>
      <c r="S55" s="15" t="s">
        <v>263</v>
      </c>
      <c r="T55" s="137"/>
      <c r="U55" s="15" t="s">
        <v>263</v>
      </c>
      <c r="V55" s="137"/>
      <c r="W55" s="15" t="s">
        <v>263</v>
      </c>
      <c r="X55" s="137"/>
      <c r="Y55" s="15" t="s">
        <v>263</v>
      </c>
      <c r="Z55" s="137"/>
      <c r="AA55" s="15" t="s">
        <v>263</v>
      </c>
      <c r="AB55" s="137"/>
      <c r="AC55" s="15" t="s">
        <v>263</v>
      </c>
      <c r="AD55" s="137"/>
      <c r="AE55" s="15" t="s">
        <v>263</v>
      </c>
      <c r="AF55" s="134"/>
      <c r="AG55" s="137">
        <v>146</v>
      </c>
      <c r="AH55" s="134"/>
      <c r="AI55" s="15" t="s">
        <v>263</v>
      </c>
      <c r="AJ55" s="134"/>
      <c r="AK55" s="15" t="s">
        <v>263</v>
      </c>
    </row>
    <row r="56" spans="1:40" x14ac:dyDescent="0.25">
      <c r="A56" s="134" t="s">
        <v>494</v>
      </c>
      <c r="B56" s="134"/>
      <c r="C56" s="137">
        <v>999</v>
      </c>
      <c r="D56" s="137"/>
      <c r="E56" s="137">
        <v>387</v>
      </c>
      <c r="F56" s="137"/>
      <c r="G56" s="137">
        <v>869</v>
      </c>
      <c r="H56" s="137"/>
      <c r="I56" s="137">
        <v>918</v>
      </c>
      <c r="J56" s="137"/>
      <c r="K56" s="137">
        <v>249</v>
      </c>
      <c r="L56" s="137"/>
      <c r="M56" s="137">
        <v>1179</v>
      </c>
      <c r="N56" s="137"/>
      <c r="O56" s="137">
        <v>591</v>
      </c>
      <c r="P56" s="137"/>
      <c r="Q56" s="137">
        <v>105</v>
      </c>
      <c r="R56" s="137"/>
      <c r="S56" s="137">
        <v>5</v>
      </c>
      <c r="T56" s="137"/>
      <c r="U56" s="137">
        <v>9</v>
      </c>
      <c r="V56" s="137"/>
      <c r="W56" s="137">
        <v>38</v>
      </c>
      <c r="X56" s="137"/>
      <c r="Y56" s="137">
        <v>188</v>
      </c>
      <c r="Z56" s="137"/>
      <c r="AA56" s="137">
        <v>335</v>
      </c>
      <c r="AB56" s="137"/>
      <c r="AC56" s="137">
        <v>134</v>
      </c>
      <c r="AD56" s="137"/>
      <c r="AE56" s="137">
        <v>194</v>
      </c>
      <c r="AF56" s="134"/>
      <c r="AG56" s="137">
        <v>101</v>
      </c>
      <c r="AH56" s="134"/>
      <c r="AI56" s="15" t="s">
        <v>263</v>
      </c>
      <c r="AJ56" s="134"/>
      <c r="AK56" s="15" t="s">
        <v>263</v>
      </c>
    </row>
    <row r="57" spans="1:40" x14ac:dyDescent="0.25">
      <c r="A57" s="134" t="s">
        <v>578</v>
      </c>
      <c r="B57" s="134"/>
      <c r="C57" s="15" t="s">
        <v>263</v>
      </c>
      <c r="D57" s="137"/>
      <c r="E57" s="15" t="s">
        <v>263</v>
      </c>
      <c r="F57" s="137"/>
      <c r="G57" s="15" t="s">
        <v>263</v>
      </c>
      <c r="H57" s="137"/>
      <c r="I57" s="15" t="s">
        <v>263</v>
      </c>
      <c r="J57" s="137"/>
      <c r="K57" s="15" t="s">
        <v>263</v>
      </c>
      <c r="L57" s="137"/>
      <c r="M57" s="15" t="s">
        <v>263</v>
      </c>
      <c r="N57" s="137"/>
      <c r="O57" s="15" t="s">
        <v>263</v>
      </c>
      <c r="P57" s="137"/>
      <c r="Q57" s="15" t="s">
        <v>263</v>
      </c>
      <c r="R57" s="137"/>
      <c r="S57" s="15" t="s">
        <v>263</v>
      </c>
      <c r="T57" s="137"/>
      <c r="U57" s="15" t="s">
        <v>263</v>
      </c>
      <c r="V57" s="137"/>
      <c r="W57" s="15" t="s">
        <v>263</v>
      </c>
      <c r="X57" s="137"/>
      <c r="Y57" s="15" t="s">
        <v>263</v>
      </c>
      <c r="Z57" s="137"/>
      <c r="AA57" s="15" t="s">
        <v>263</v>
      </c>
      <c r="AB57" s="137"/>
      <c r="AC57" s="15" t="s">
        <v>263</v>
      </c>
      <c r="AD57" s="137"/>
      <c r="AE57" s="15" t="s">
        <v>263</v>
      </c>
      <c r="AF57" s="134"/>
      <c r="AG57" s="137">
        <v>95</v>
      </c>
      <c r="AH57" s="134"/>
      <c r="AI57" s="15" t="s">
        <v>263</v>
      </c>
      <c r="AJ57" s="134"/>
      <c r="AK57" s="15" t="s">
        <v>263</v>
      </c>
    </row>
    <row r="58" spans="1:40" x14ac:dyDescent="0.25">
      <c r="A58" s="134" t="s">
        <v>535</v>
      </c>
      <c r="B58" s="134"/>
      <c r="C58" s="137">
        <v>214</v>
      </c>
      <c r="D58" s="137"/>
      <c r="E58" s="137">
        <v>371</v>
      </c>
      <c r="F58" s="137"/>
      <c r="G58" s="137">
        <v>209</v>
      </c>
      <c r="H58" s="137"/>
      <c r="I58" s="137">
        <v>94</v>
      </c>
      <c r="J58" s="137"/>
      <c r="K58" s="137">
        <v>85</v>
      </c>
      <c r="L58" s="137"/>
      <c r="M58" s="137">
        <v>93</v>
      </c>
      <c r="N58" s="137"/>
      <c r="O58" s="137">
        <v>54</v>
      </c>
      <c r="P58" s="137"/>
      <c r="Q58" s="137">
        <v>191</v>
      </c>
      <c r="R58" s="137"/>
      <c r="S58" s="137">
        <v>188</v>
      </c>
      <c r="T58" s="137"/>
      <c r="U58" s="137">
        <v>210</v>
      </c>
      <c r="V58" s="137"/>
      <c r="W58" s="137">
        <v>247</v>
      </c>
      <c r="X58" s="137"/>
      <c r="Y58" s="137">
        <v>273</v>
      </c>
      <c r="Z58" s="137"/>
      <c r="AA58" s="137">
        <v>194</v>
      </c>
      <c r="AB58" s="137"/>
      <c r="AC58" s="137">
        <v>162</v>
      </c>
      <c r="AD58" s="137"/>
      <c r="AE58" s="137">
        <v>160</v>
      </c>
      <c r="AF58" s="134"/>
      <c r="AG58" s="137">
        <v>69</v>
      </c>
      <c r="AH58" s="134"/>
      <c r="AI58" s="15" t="s">
        <v>263</v>
      </c>
      <c r="AJ58" s="134"/>
      <c r="AK58" s="15" t="s">
        <v>263</v>
      </c>
    </row>
    <row r="59" spans="1:40" x14ac:dyDescent="0.25">
      <c r="A59" s="2" t="s">
        <v>580</v>
      </c>
      <c r="B59" s="134"/>
      <c r="C59" s="15" t="s">
        <v>263</v>
      </c>
      <c r="D59" s="137"/>
      <c r="E59" s="15" t="s">
        <v>263</v>
      </c>
      <c r="F59" s="137"/>
      <c r="G59" s="15" t="s">
        <v>263</v>
      </c>
      <c r="H59" s="137"/>
      <c r="I59" s="15" t="s">
        <v>263</v>
      </c>
      <c r="J59" s="137"/>
      <c r="K59" s="15" t="s">
        <v>263</v>
      </c>
      <c r="L59" s="137"/>
      <c r="M59" s="15" t="s">
        <v>263</v>
      </c>
      <c r="N59" s="137"/>
      <c r="O59" s="15" t="s">
        <v>263</v>
      </c>
      <c r="P59" s="137"/>
      <c r="Q59" s="15" t="s">
        <v>263</v>
      </c>
      <c r="R59" s="137"/>
      <c r="S59" s="15" t="s">
        <v>263</v>
      </c>
      <c r="T59" s="137"/>
      <c r="U59" s="15" t="s">
        <v>263</v>
      </c>
      <c r="V59" s="137"/>
      <c r="W59" s="15" t="s">
        <v>263</v>
      </c>
      <c r="X59" s="137"/>
      <c r="Y59" s="15" t="s">
        <v>263</v>
      </c>
      <c r="Z59" s="137"/>
      <c r="AA59" s="15" t="s">
        <v>263</v>
      </c>
      <c r="AB59" s="137"/>
      <c r="AC59" s="15" t="s">
        <v>263</v>
      </c>
      <c r="AD59" s="137"/>
      <c r="AE59" s="15" t="s">
        <v>263</v>
      </c>
      <c r="AF59" s="134"/>
      <c r="AG59" s="137">
        <v>58</v>
      </c>
      <c r="AH59" s="134"/>
      <c r="AI59" s="15" t="s">
        <v>263</v>
      </c>
      <c r="AJ59" s="134"/>
      <c r="AK59" s="15" t="s">
        <v>263</v>
      </c>
    </row>
    <row r="60" spans="1:40" x14ac:dyDescent="0.25">
      <c r="A60" s="134" t="s">
        <v>348</v>
      </c>
      <c r="B60" s="134"/>
      <c r="C60" s="137">
        <v>3127</v>
      </c>
      <c r="D60" s="137"/>
      <c r="E60" s="137">
        <v>4810</v>
      </c>
      <c r="F60" s="137"/>
      <c r="G60" s="137">
        <v>4177</v>
      </c>
      <c r="H60" s="137"/>
      <c r="I60" s="137">
        <v>4230</v>
      </c>
      <c r="J60" s="137"/>
      <c r="K60" s="137">
        <v>4602</v>
      </c>
      <c r="L60" s="137"/>
      <c r="M60" s="137">
        <v>6655</v>
      </c>
      <c r="N60" s="137"/>
      <c r="O60" s="137">
        <v>3510</v>
      </c>
      <c r="P60" s="137"/>
      <c r="Q60" s="137">
        <v>1888</v>
      </c>
      <c r="R60" s="137"/>
      <c r="S60" s="137">
        <v>1820</v>
      </c>
      <c r="T60" s="137"/>
      <c r="U60" s="137">
        <v>1687</v>
      </c>
      <c r="V60" s="137"/>
      <c r="W60" s="137">
        <v>1161</v>
      </c>
      <c r="X60" s="137"/>
      <c r="Y60" s="137">
        <v>959</v>
      </c>
      <c r="Z60" s="137"/>
      <c r="AA60" s="137">
        <v>490</v>
      </c>
      <c r="AB60" s="137"/>
      <c r="AC60" s="137">
        <v>349</v>
      </c>
      <c r="AD60" s="137"/>
      <c r="AE60" s="137">
        <v>549</v>
      </c>
      <c r="AF60" s="134"/>
      <c r="AG60" s="137">
        <v>54</v>
      </c>
      <c r="AH60" s="134"/>
      <c r="AI60" s="15" t="s">
        <v>263</v>
      </c>
      <c r="AJ60" s="134"/>
      <c r="AK60" s="15" t="s">
        <v>263</v>
      </c>
    </row>
    <row r="61" spans="1:40" x14ac:dyDescent="0.25">
      <c r="A61" s="134" t="s">
        <v>506</v>
      </c>
      <c r="B61" s="134"/>
      <c r="C61" s="137">
        <v>2455</v>
      </c>
      <c r="D61" s="137"/>
      <c r="E61" s="137">
        <v>2425</v>
      </c>
      <c r="F61" s="137"/>
      <c r="G61" s="137">
        <v>2584</v>
      </c>
      <c r="H61" s="137"/>
      <c r="I61" s="137">
        <v>1773</v>
      </c>
      <c r="J61" s="137"/>
      <c r="K61" s="137">
        <v>1425</v>
      </c>
      <c r="L61" s="137"/>
      <c r="M61" s="137">
        <v>1613</v>
      </c>
      <c r="N61" s="137"/>
      <c r="O61" s="137">
        <v>1618</v>
      </c>
      <c r="P61" s="137"/>
      <c r="Q61" s="137">
        <v>1571</v>
      </c>
      <c r="R61" s="137"/>
      <c r="S61" s="137">
        <v>1524</v>
      </c>
      <c r="T61" s="137"/>
      <c r="U61" s="137">
        <v>1896</v>
      </c>
      <c r="V61" s="137"/>
      <c r="W61" s="137">
        <v>2088</v>
      </c>
      <c r="X61" s="137"/>
      <c r="Y61" s="137">
        <v>1769</v>
      </c>
      <c r="Z61" s="137"/>
      <c r="AA61" s="137">
        <v>1285</v>
      </c>
      <c r="AB61" s="137"/>
      <c r="AC61" s="137">
        <v>596</v>
      </c>
      <c r="AD61" s="137"/>
      <c r="AE61" s="137">
        <v>490</v>
      </c>
      <c r="AF61" s="134"/>
      <c r="AG61" s="137">
        <v>41</v>
      </c>
      <c r="AH61" s="134"/>
      <c r="AI61" s="15" t="s">
        <v>263</v>
      </c>
      <c r="AJ61" s="134"/>
      <c r="AK61" s="15" t="s">
        <v>263</v>
      </c>
    </row>
    <row r="62" spans="1:40" x14ac:dyDescent="0.25">
      <c r="A62" s="134" t="s">
        <v>350</v>
      </c>
      <c r="B62" s="134"/>
      <c r="C62" s="137">
        <v>2810</v>
      </c>
      <c r="D62" s="137"/>
      <c r="E62" s="137">
        <v>3171</v>
      </c>
      <c r="F62" s="137"/>
      <c r="G62" s="137">
        <v>2647</v>
      </c>
      <c r="H62" s="137"/>
      <c r="I62" s="137">
        <v>2555</v>
      </c>
      <c r="J62" s="137"/>
      <c r="K62" s="137">
        <v>2271</v>
      </c>
      <c r="L62" s="137"/>
      <c r="M62" s="137">
        <v>2153</v>
      </c>
      <c r="N62" s="137"/>
      <c r="O62" s="137">
        <v>2231</v>
      </c>
      <c r="P62" s="137"/>
      <c r="Q62" s="137">
        <v>1193</v>
      </c>
      <c r="R62" s="137"/>
      <c r="S62" s="137">
        <v>582</v>
      </c>
      <c r="T62" s="137"/>
      <c r="U62" s="137">
        <v>329</v>
      </c>
      <c r="V62" s="137"/>
      <c r="W62" s="137">
        <v>315</v>
      </c>
      <c r="X62" s="137"/>
      <c r="Y62" s="137">
        <v>178</v>
      </c>
      <c r="Z62" s="137"/>
      <c r="AA62" s="137">
        <v>206</v>
      </c>
      <c r="AB62" s="137"/>
      <c r="AC62" s="137">
        <v>246</v>
      </c>
      <c r="AD62" s="137"/>
      <c r="AE62" s="137">
        <v>214</v>
      </c>
      <c r="AF62" s="134"/>
      <c r="AG62" s="137">
        <v>33</v>
      </c>
      <c r="AH62" s="134"/>
      <c r="AI62" s="15" t="s">
        <v>263</v>
      </c>
      <c r="AJ62" s="134"/>
      <c r="AK62" s="15" t="s">
        <v>263</v>
      </c>
    </row>
    <row r="63" spans="1:40" x14ac:dyDescent="0.25">
      <c r="A63" s="134" t="s">
        <v>520</v>
      </c>
      <c r="B63" s="134"/>
      <c r="C63" s="137">
        <v>1816</v>
      </c>
      <c r="D63" s="137"/>
      <c r="E63" s="137">
        <v>1022</v>
      </c>
      <c r="F63" s="137"/>
      <c r="G63" s="137">
        <v>1007</v>
      </c>
      <c r="H63" s="137"/>
      <c r="I63" s="137">
        <v>957</v>
      </c>
      <c r="J63" s="137"/>
      <c r="K63" s="137">
        <v>892</v>
      </c>
      <c r="L63" s="137"/>
      <c r="M63" s="137">
        <v>855</v>
      </c>
      <c r="N63" s="137"/>
      <c r="O63" s="137">
        <v>946</v>
      </c>
      <c r="P63" s="137"/>
      <c r="Q63" s="137">
        <v>266</v>
      </c>
      <c r="R63" s="137"/>
      <c r="S63" s="137">
        <v>61</v>
      </c>
      <c r="T63" s="137"/>
      <c r="U63" s="137">
        <v>587</v>
      </c>
      <c r="V63" s="137"/>
      <c r="W63" s="137">
        <v>252</v>
      </c>
      <c r="X63" s="137"/>
      <c r="Y63" s="137">
        <v>59</v>
      </c>
      <c r="Z63" s="137"/>
      <c r="AA63" s="137">
        <v>78</v>
      </c>
      <c r="AB63" s="137"/>
      <c r="AC63" s="137">
        <v>80</v>
      </c>
      <c r="AD63" s="137"/>
      <c r="AE63" s="137">
        <v>35</v>
      </c>
      <c r="AF63" s="134"/>
      <c r="AG63" s="137">
        <v>14</v>
      </c>
      <c r="AH63" s="134"/>
      <c r="AI63" s="15" t="s">
        <v>263</v>
      </c>
      <c r="AJ63" s="134"/>
      <c r="AK63" s="15" t="s">
        <v>263</v>
      </c>
    </row>
    <row r="64" spans="1:40" x14ac:dyDescent="0.25">
      <c r="A64" s="134" t="s">
        <v>505</v>
      </c>
      <c r="B64" s="134"/>
      <c r="C64" s="137">
        <v>89</v>
      </c>
      <c r="D64" s="137"/>
      <c r="E64" s="137">
        <v>208</v>
      </c>
      <c r="F64" s="137"/>
      <c r="G64" s="137">
        <v>76</v>
      </c>
      <c r="H64" s="137"/>
      <c r="I64" s="137">
        <v>2</v>
      </c>
      <c r="J64" s="137"/>
      <c r="K64" s="137">
        <v>3</v>
      </c>
      <c r="L64" s="137"/>
      <c r="M64" s="137">
        <v>5</v>
      </c>
      <c r="N64" s="137"/>
      <c r="O64" s="137">
        <v>2</v>
      </c>
      <c r="P64" s="137"/>
      <c r="Q64" s="15" t="s">
        <v>263</v>
      </c>
      <c r="R64" s="137"/>
      <c r="S64" s="137">
        <v>2</v>
      </c>
      <c r="T64" s="137"/>
      <c r="U64" s="137">
        <v>4</v>
      </c>
      <c r="V64" s="137"/>
      <c r="W64" s="137">
        <v>10</v>
      </c>
      <c r="X64" s="137"/>
      <c r="Y64" s="137">
        <v>40</v>
      </c>
      <c r="Z64" s="137"/>
      <c r="AA64" s="137">
        <v>120</v>
      </c>
      <c r="AB64" s="137"/>
      <c r="AC64" s="137">
        <v>119</v>
      </c>
      <c r="AD64" s="137"/>
      <c r="AE64" s="137">
        <v>169</v>
      </c>
      <c r="AF64" s="134"/>
      <c r="AG64" s="137">
        <v>13</v>
      </c>
      <c r="AH64" s="134"/>
      <c r="AI64" s="15" t="s">
        <v>263</v>
      </c>
      <c r="AJ64" s="134"/>
      <c r="AK64" s="15" t="s">
        <v>263</v>
      </c>
    </row>
    <row r="65" spans="1:37" x14ac:dyDescent="0.25">
      <c r="A65" s="134" t="s">
        <v>251</v>
      </c>
      <c r="B65" s="134"/>
      <c r="C65" s="137">
        <v>1820</v>
      </c>
      <c r="D65" s="137"/>
      <c r="E65" s="137">
        <v>1768</v>
      </c>
      <c r="F65" s="137"/>
      <c r="G65" s="137">
        <v>1525</v>
      </c>
      <c r="H65" s="137"/>
      <c r="I65" s="137">
        <v>1697</v>
      </c>
      <c r="J65" s="137"/>
      <c r="K65" s="137">
        <v>1715</v>
      </c>
      <c r="L65" s="137"/>
      <c r="M65" s="137">
        <v>2167</v>
      </c>
      <c r="N65" s="137"/>
      <c r="O65" s="137">
        <v>2713</v>
      </c>
      <c r="P65" s="137"/>
      <c r="Q65" s="137">
        <v>1011</v>
      </c>
      <c r="R65" s="137"/>
      <c r="S65" s="137">
        <v>375</v>
      </c>
      <c r="T65" s="137"/>
      <c r="U65" s="137">
        <v>715</v>
      </c>
      <c r="V65" s="137"/>
      <c r="W65" s="137">
        <v>1028</v>
      </c>
      <c r="X65" s="137"/>
      <c r="Y65" s="137">
        <v>1535</v>
      </c>
      <c r="Z65" s="137"/>
      <c r="AA65" s="137">
        <v>1845</v>
      </c>
      <c r="AB65" s="137"/>
      <c r="AC65" s="137">
        <v>1567</v>
      </c>
      <c r="AD65" s="137"/>
      <c r="AE65" s="137">
        <v>135</v>
      </c>
      <c r="AF65" s="134"/>
      <c r="AG65" s="137">
        <v>7</v>
      </c>
      <c r="AH65" s="134"/>
      <c r="AI65" s="15" t="s">
        <v>263</v>
      </c>
      <c r="AJ65" s="134"/>
      <c r="AK65" s="15" t="s">
        <v>263</v>
      </c>
    </row>
    <row r="66" spans="1:37" x14ac:dyDescent="0.25">
      <c r="A66" s="134" t="s">
        <v>536</v>
      </c>
      <c r="B66" s="134"/>
      <c r="C66" s="137">
        <v>3869</v>
      </c>
      <c r="D66" s="137"/>
      <c r="E66" s="137">
        <v>5007</v>
      </c>
      <c r="F66" s="137"/>
      <c r="G66" s="137">
        <v>5474</v>
      </c>
      <c r="H66" s="137"/>
      <c r="I66" s="137">
        <v>5586</v>
      </c>
      <c r="J66" s="137"/>
      <c r="K66" s="137">
        <v>2997</v>
      </c>
      <c r="L66" s="137"/>
      <c r="M66" s="137">
        <v>2324</v>
      </c>
      <c r="N66" s="137"/>
      <c r="O66" s="137">
        <v>1396</v>
      </c>
      <c r="P66" s="137"/>
      <c r="Q66" s="137">
        <v>275</v>
      </c>
      <c r="R66" s="137"/>
      <c r="S66" s="137">
        <v>112</v>
      </c>
      <c r="T66" s="137"/>
      <c r="U66" s="137">
        <v>121</v>
      </c>
      <c r="V66" s="137"/>
      <c r="W66" s="137">
        <v>89</v>
      </c>
      <c r="X66" s="137"/>
      <c r="Y66" s="137">
        <v>71</v>
      </c>
      <c r="Z66" s="137"/>
      <c r="AA66" s="137">
        <v>125</v>
      </c>
      <c r="AB66" s="137"/>
      <c r="AC66" s="137">
        <v>128</v>
      </c>
      <c r="AD66" s="137"/>
      <c r="AE66" s="137">
        <v>146</v>
      </c>
      <c r="AF66" s="134"/>
      <c r="AG66" s="137">
        <v>6</v>
      </c>
      <c r="AH66" s="134"/>
      <c r="AI66" s="15" t="s">
        <v>263</v>
      </c>
      <c r="AJ66" s="134"/>
      <c r="AK66" s="15" t="s">
        <v>263</v>
      </c>
    </row>
    <row r="67" spans="1:37" x14ac:dyDescent="0.25">
      <c r="A67" s="134" t="s">
        <v>357</v>
      </c>
      <c r="B67" s="134"/>
      <c r="C67" s="137">
        <v>41</v>
      </c>
      <c r="D67" s="137"/>
      <c r="E67" s="15" t="s">
        <v>263</v>
      </c>
      <c r="F67" s="137"/>
      <c r="G67" s="15" t="s">
        <v>263</v>
      </c>
      <c r="H67" s="137"/>
      <c r="I67" s="137">
        <v>11</v>
      </c>
      <c r="J67" s="137"/>
      <c r="K67" s="15" t="s">
        <v>263</v>
      </c>
      <c r="L67" s="137"/>
      <c r="M67" s="137">
        <v>90</v>
      </c>
      <c r="N67" s="137"/>
      <c r="O67" s="137">
        <v>872</v>
      </c>
      <c r="P67" s="137"/>
      <c r="Q67" s="137">
        <v>2345</v>
      </c>
      <c r="R67" s="137"/>
      <c r="S67" s="137">
        <v>3100</v>
      </c>
      <c r="T67" s="137"/>
      <c r="U67" s="137">
        <v>3997</v>
      </c>
      <c r="V67" s="137"/>
      <c r="W67" s="137">
        <v>2104</v>
      </c>
      <c r="X67" s="137"/>
      <c r="Y67" s="137">
        <v>6</v>
      </c>
      <c r="Z67" s="137"/>
      <c r="AA67" s="137">
        <v>14</v>
      </c>
      <c r="AB67" s="137"/>
      <c r="AC67" s="137">
        <v>9</v>
      </c>
      <c r="AD67" s="137"/>
      <c r="AE67" s="137">
        <v>9</v>
      </c>
      <c r="AF67" s="134"/>
      <c r="AG67" s="137">
        <v>4</v>
      </c>
      <c r="AH67" s="134"/>
      <c r="AI67" s="15" t="s">
        <v>263</v>
      </c>
      <c r="AJ67" s="134"/>
      <c r="AK67" s="15" t="s">
        <v>263</v>
      </c>
    </row>
    <row r="68" spans="1:37" x14ac:dyDescent="0.25">
      <c r="A68" s="134" t="s">
        <v>352</v>
      </c>
      <c r="B68" s="134"/>
      <c r="C68" s="137">
        <v>447</v>
      </c>
      <c r="D68" s="137"/>
      <c r="E68" s="137">
        <v>853</v>
      </c>
      <c r="F68" s="137"/>
      <c r="G68" s="137">
        <v>756</v>
      </c>
      <c r="H68" s="137"/>
      <c r="I68" s="137">
        <v>1125</v>
      </c>
      <c r="J68" s="137"/>
      <c r="K68" s="137">
        <v>1179</v>
      </c>
      <c r="L68" s="137"/>
      <c r="M68" s="137">
        <v>1451</v>
      </c>
      <c r="N68" s="137"/>
      <c r="O68" s="137">
        <v>1027</v>
      </c>
      <c r="P68" s="137"/>
      <c r="Q68" s="137">
        <v>573</v>
      </c>
      <c r="R68" s="137"/>
      <c r="S68" s="137">
        <v>453</v>
      </c>
      <c r="T68" s="137"/>
      <c r="U68" s="137">
        <v>856</v>
      </c>
      <c r="V68" s="137"/>
      <c r="W68" s="137">
        <v>689</v>
      </c>
      <c r="X68" s="137"/>
      <c r="Y68" s="137">
        <v>690</v>
      </c>
      <c r="Z68" s="137"/>
      <c r="AA68" s="137">
        <v>276</v>
      </c>
      <c r="AB68" s="137"/>
      <c r="AC68" s="137">
        <v>68</v>
      </c>
      <c r="AD68" s="137"/>
      <c r="AE68" s="137">
        <v>15</v>
      </c>
      <c r="AF68" s="134"/>
      <c r="AG68" s="137">
        <v>3</v>
      </c>
      <c r="AH68" s="134"/>
      <c r="AI68" s="15" t="s">
        <v>263</v>
      </c>
      <c r="AJ68" s="134"/>
      <c r="AK68" s="15" t="s">
        <v>263</v>
      </c>
    </row>
    <row r="69" spans="1:37" x14ac:dyDescent="0.25">
      <c r="A69" s="134" t="s">
        <v>495</v>
      </c>
      <c r="B69" s="134"/>
      <c r="C69" s="137">
        <v>13862</v>
      </c>
      <c r="D69" s="137"/>
      <c r="E69" s="137">
        <v>14941</v>
      </c>
      <c r="F69" s="137"/>
      <c r="G69" s="137">
        <v>14422</v>
      </c>
      <c r="H69" s="137"/>
      <c r="I69" s="137">
        <v>15521</v>
      </c>
      <c r="J69" s="137"/>
      <c r="K69" s="137">
        <v>8809</v>
      </c>
      <c r="L69" s="137"/>
      <c r="M69" s="137">
        <v>5840</v>
      </c>
      <c r="N69" s="137"/>
      <c r="O69" s="137">
        <v>5863</v>
      </c>
      <c r="P69" s="137"/>
      <c r="Q69" s="137">
        <v>3969</v>
      </c>
      <c r="R69" s="137"/>
      <c r="S69" s="137">
        <v>778</v>
      </c>
      <c r="T69" s="137"/>
      <c r="U69" s="137">
        <v>17</v>
      </c>
      <c r="V69" s="137"/>
      <c r="W69" s="137">
        <v>14</v>
      </c>
      <c r="X69" s="137"/>
      <c r="Y69" s="137">
        <v>77</v>
      </c>
      <c r="Z69" s="137"/>
      <c r="AA69" s="137">
        <v>27</v>
      </c>
      <c r="AB69" s="137"/>
      <c r="AC69" s="137">
        <v>63</v>
      </c>
      <c r="AD69" s="137"/>
      <c r="AE69" s="137">
        <v>28</v>
      </c>
      <c r="AF69" s="134"/>
      <c r="AG69" s="137">
        <v>2</v>
      </c>
      <c r="AH69" s="134"/>
      <c r="AI69" s="15" t="s">
        <v>263</v>
      </c>
      <c r="AJ69" s="134"/>
      <c r="AK69" s="15" t="s">
        <v>263</v>
      </c>
    </row>
    <row r="70" spans="1:37" x14ac:dyDescent="0.25">
      <c r="A70" s="134" t="s">
        <v>70</v>
      </c>
      <c r="B70" s="134"/>
      <c r="C70" s="137">
        <v>7509</v>
      </c>
      <c r="D70" s="137"/>
      <c r="E70" s="137">
        <v>6408</v>
      </c>
      <c r="F70" s="137"/>
      <c r="G70" s="137">
        <v>5969</v>
      </c>
      <c r="H70" s="137"/>
      <c r="I70" s="137">
        <v>7382</v>
      </c>
      <c r="J70" s="137"/>
      <c r="K70" s="137">
        <v>8137</v>
      </c>
      <c r="L70" s="137"/>
      <c r="M70" s="137">
        <v>7829</v>
      </c>
      <c r="N70" s="137"/>
      <c r="O70" s="137">
        <v>8397</v>
      </c>
      <c r="P70" s="137"/>
      <c r="Q70" s="137">
        <v>8076</v>
      </c>
      <c r="R70" s="137"/>
      <c r="S70" s="137">
        <v>7919</v>
      </c>
      <c r="T70" s="137"/>
      <c r="U70" s="137">
        <v>6480</v>
      </c>
      <c r="V70" s="137"/>
      <c r="W70" s="137">
        <v>6513</v>
      </c>
      <c r="X70" s="137"/>
      <c r="Y70" s="137">
        <v>6548</v>
      </c>
      <c r="Z70" s="137"/>
      <c r="AA70" s="137">
        <v>4628</v>
      </c>
      <c r="AB70" s="137"/>
      <c r="AC70" s="137">
        <v>2309</v>
      </c>
      <c r="AD70" s="137"/>
      <c r="AE70" s="137">
        <v>1220</v>
      </c>
      <c r="AF70" s="134"/>
      <c r="AG70" s="15" t="s">
        <v>263</v>
      </c>
      <c r="AH70" s="134"/>
      <c r="AI70" s="15" t="s">
        <v>263</v>
      </c>
      <c r="AJ70" s="134"/>
      <c r="AK70" s="15" t="s">
        <v>263</v>
      </c>
    </row>
    <row r="71" spans="1:37" x14ac:dyDescent="0.25">
      <c r="A71" s="134" t="s">
        <v>354</v>
      </c>
      <c r="B71" s="134"/>
      <c r="C71" s="137">
        <v>751</v>
      </c>
      <c r="D71" s="137"/>
      <c r="E71" s="137">
        <v>997</v>
      </c>
      <c r="F71" s="137"/>
      <c r="G71" s="137">
        <v>1017</v>
      </c>
      <c r="H71" s="137"/>
      <c r="I71" s="137">
        <v>1269</v>
      </c>
      <c r="J71" s="137"/>
      <c r="K71" s="137">
        <v>1496</v>
      </c>
      <c r="L71" s="137"/>
      <c r="M71" s="137">
        <v>1390</v>
      </c>
      <c r="N71" s="137"/>
      <c r="O71" s="137">
        <v>1450</v>
      </c>
      <c r="P71" s="137"/>
      <c r="Q71" s="137">
        <v>389</v>
      </c>
      <c r="R71" s="137"/>
      <c r="S71" s="137">
        <v>614</v>
      </c>
      <c r="T71" s="137"/>
      <c r="U71" s="137">
        <v>150</v>
      </c>
      <c r="V71" s="137"/>
      <c r="W71" s="137">
        <v>182</v>
      </c>
      <c r="X71" s="137"/>
      <c r="Y71" s="137">
        <v>328</v>
      </c>
      <c r="Z71" s="137"/>
      <c r="AA71" s="137">
        <v>49</v>
      </c>
      <c r="AB71" s="137"/>
      <c r="AC71" s="15" t="s">
        <v>263</v>
      </c>
      <c r="AD71" s="137"/>
      <c r="AE71" s="15" t="s">
        <v>263</v>
      </c>
      <c r="AF71" s="134"/>
      <c r="AG71" s="15" t="s">
        <v>263</v>
      </c>
      <c r="AH71" s="134"/>
      <c r="AI71" s="15" t="s">
        <v>263</v>
      </c>
      <c r="AJ71" s="134"/>
      <c r="AK71" s="15" t="s">
        <v>263</v>
      </c>
    </row>
    <row r="72" spans="1:37" x14ac:dyDescent="0.25">
      <c r="A72" s="134" t="s">
        <v>513</v>
      </c>
      <c r="B72" s="134"/>
      <c r="C72" s="137">
        <v>2247</v>
      </c>
      <c r="D72" s="137"/>
      <c r="E72" s="137">
        <v>2448</v>
      </c>
      <c r="F72" s="137"/>
      <c r="G72" s="137">
        <v>1256</v>
      </c>
      <c r="H72" s="137"/>
      <c r="I72" s="137">
        <v>1040</v>
      </c>
      <c r="J72" s="137"/>
      <c r="K72" s="137">
        <v>785</v>
      </c>
      <c r="L72" s="137"/>
      <c r="M72" s="137">
        <v>261</v>
      </c>
      <c r="N72" s="137"/>
      <c r="O72" s="137">
        <v>259</v>
      </c>
      <c r="P72" s="137"/>
      <c r="Q72" s="137">
        <v>101</v>
      </c>
      <c r="R72" s="137"/>
      <c r="S72" s="137">
        <v>63</v>
      </c>
      <c r="T72" s="137"/>
      <c r="U72" s="137">
        <v>30</v>
      </c>
      <c r="V72" s="137"/>
      <c r="W72" s="137">
        <v>33</v>
      </c>
      <c r="X72" s="137"/>
      <c r="Y72" s="137">
        <v>34</v>
      </c>
      <c r="Z72" s="137"/>
      <c r="AA72" s="137">
        <v>41</v>
      </c>
      <c r="AB72" s="137"/>
      <c r="AC72" s="137">
        <v>23</v>
      </c>
      <c r="AD72" s="137"/>
      <c r="AE72" s="137">
        <v>1</v>
      </c>
      <c r="AF72" s="134"/>
      <c r="AG72" s="15" t="s">
        <v>263</v>
      </c>
      <c r="AH72" s="134"/>
      <c r="AI72" s="15" t="s">
        <v>263</v>
      </c>
      <c r="AJ72" s="134"/>
      <c r="AK72" s="15" t="s">
        <v>263</v>
      </c>
    </row>
    <row r="73" spans="1:37" x14ac:dyDescent="0.25">
      <c r="A73" s="134" t="s">
        <v>521</v>
      </c>
      <c r="B73" s="134"/>
      <c r="C73" s="137">
        <v>1059</v>
      </c>
      <c r="D73" s="137"/>
      <c r="E73" s="137">
        <v>1028</v>
      </c>
      <c r="F73" s="137"/>
      <c r="G73" s="137">
        <v>674</v>
      </c>
      <c r="H73" s="137"/>
      <c r="I73" s="137">
        <v>264</v>
      </c>
      <c r="J73" s="137"/>
      <c r="K73" s="137">
        <v>313</v>
      </c>
      <c r="L73" s="137"/>
      <c r="M73" s="137">
        <v>290</v>
      </c>
      <c r="N73" s="137"/>
      <c r="O73" s="137">
        <v>310</v>
      </c>
      <c r="P73" s="137"/>
      <c r="Q73" s="137">
        <v>75</v>
      </c>
      <c r="R73" s="137"/>
      <c r="S73" s="137">
        <v>32</v>
      </c>
      <c r="T73" s="137"/>
      <c r="U73" s="137">
        <v>60</v>
      </c>
      <c r="V73" s="137"/>
      <c r="W73" s="137">
        <v>30</v>
      </c>
      <c r="X73" s="137"/>
      <c r="Y73" s="137">
        <v>44</v>
      </c>
      <c r="Z73" s="137"/>
      <c r="AA73" s="137">
        <v>3</v>
      </c>
      <c r="AB73" s="137"/>
      <c r="AC73" s="137">
        <v>26</v>
      </c>
      <c r="AD73" s="137"/>
      <c r="AE73" s="137">
        <v>4</v>
      </c>
      <c r="AF73" s="134"/>
      <c r="AG73" s="15" t="s">
        <v>263</v>
      </c>
      <c r="AH73" s="134"/>
      <c r="AI73" s="15" t="s">
        <v>263</v>
      </c>
      <c r="AJ73" s="134"/>
      <c r="AK73" s="15" t="s">
        <v>263</v>
      </c>
    </row>
    <row r="74" spans="1:37" x14ac:dyDescent="0.25">
      <c r="A74" s="139" t="s">
        <v>416</v>
      </c>
      <c r="B74" s="139"/>
      <c r="C74" s="141">
        <v>10352</v>
      </c>
      <c r="D74" s="141"/>
      <c r="E74" s="141">
        <v>11136</v>
      </c>
      <c r="F74" s="141"/>
      <c r="G74" s="141">
        <v>10799</v>
      </c>
      <c r="H74" s="141"/>
      <c r="I74" s="141">
        <v>9524</v>
      </c>
      <c r="J74" s="141"/>
      <c r="K74" s="141">
        <v>7190</v>
      </c>
      <c r="L74" s="141"/>
      <c r="M74" s="141">
        <v>6711</v>
      </c>
      <c r="N74" s="141"/>
      <c r="O74" s="141">
        <v>6187</v>
      </c>
      <c r="P74" s="141"/>
      <c r="Q74" s="141">
        <v>5376</v>
      </c>
      <c r="R74" s="141"/>
      <c r="S74" s="141">
        <v>4361</v>
      </c>
      <c r="T74" s="141"/>
      <c r="U74" s="141">
        <v>3018</v>
      </c>
      <c r="V74" s="141"/>
      <c r="W74" s="141">
        <v>2992</v>
      </c>
      <c r="X74" s="141"/>
      <c r="Y74" s="141">
        <v>2805</v>
      </c>
      <c r="Z74" s="141"/>
      <c r="AA74" s="141">
        <v>3483</v>
      </c>
      <c r="AB74" s="141"/>
      <c r="AC74" s="141">
        <v>3226</v>
      </c>
      <c r="AD74" s="141"/>
      <c r="AE74" s="141">
        <v>2222</v>
      </c>
      <c r="AF74" s="139"/>
      <c r="AG74" s="141">
        <v>1436</v>
      </c>
      <c r="AH74" s="139"/>
      <c r="AI74" s="141">
        <v>1795</v>
      </c>
      <c r="AJ74" s="139"/>
      <c r="AK74" s="141">
        <v>1010</v>
      </c>
    </row>
    <row r="75" spans="1:37" x14ac:dyDescent="0.25">
      <c r="A75" s="134"/>
      <c r="B75" s="134"/>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4"/>
      <c r="AG75" s="134"/>
      <c r="AH75" s="134"/>
      <c r="AI75" s="134"/>
      <c r="AJ75" s="134"/>
    </row>
    <row r="76" spans="1:37" x14ac:dyDescent="0.25">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row>
    <row r="77" spans="1:37" x14ac:dyDescent="0.2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row>
    <row r="78" spans="1:37" x14ac:dyDescent="0.25">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row>
  </sheetData>
  <sortState xmlns:xlrd2="http://schemas.microsoft.com/office/spreadsheetml/2017/richdata2" ref="A9:AK51">
    <sortCondition descending="1" ref="AK9:AK51"/>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51"/>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ColWidth="9.109375" defaultRowHeight="11.4" x14ac:dyDescent="0.2"/>
  <cols>
    <col min="1" max="1" width="11.88671875" style="29" customWidth="1"/>
    <col min="2" max="2" width="20.88671875" style="29" customWidth="1"/>
    <col min="3" max="3" width="2.5546875" style="29" customWidth="1"/>
    <col min="4" max="4" width="13.44140625" style="29" bestFit="1" customWidth="1"/>
    <col min="5" max="5" width="3.44140625" style="29" customWidth="1"/>
    <col min="6" max="6" width="13.88671875" style="29" bestFit="1" customWidth="1"/>
    <col min="7" max="7" width="2.88671875" style="29" customWidth="1"/>
    <col min="8" max="8" width="12.109375" style="29" bestFit="1" customWidth="1"/>
    <col min="9" max="9" width="2.88671875" style="29" customWidth="1"/>
    <col min="10" max="10" width="6" style="29" bestFit="1" customWidth="1"/>
    <col min="11" max="11" width="2.44140625" style="29" customWidth="1"/>
    <col min="12" max="14" width="9.88671875" style="29" bestFit="1" customWidth="1"/>
    <col min="15" max="15" width="9.109375" style="29"/>
    <col min="16" max="19" width="9.88671875" style="29" bestFit="1" customWidth="1"/>
    <col min="20" max="16384" width="9.109375" style="29"/>
  </cols>
  <sheetData>
    <row r="1" spans="1:12" ht="13.2" x14ac:dyDescent="0.25">
      <c r="A1" s="1" t="s">
        <v>483</v>
      </c>
      <c r="B1" s="1" t="s">
        <v>721</v>
      </c>
      <c r="C1" s="1"/>
      <c r="D1"/>
      <c r="E1"/>
      <c r="F1"/>
      <c r="G1"/>
      <c r="H1"/>
      <c r="I1"/>
      <c r="J1"/>
      <c r="K1"/>
      <c r="L1"/>
    </row>
    <row r="2" spans="1:12" ht="13.2" x14ac:dyDescent="0.25">
      <c r="A2" s="3"/>
      <c r="B2" s="41" t="s">
        <v>722</v>
      </c>
      <c r="C2" s="3"/>
      <c r="D2"/>
      <c r="E2"/>
      <c r="F2"/>
      <c r="G2"/>
      <c r="H2"/>
      <c r="I2"/>
      <c r="J2"/>
      <c r="K2"/>
      <c r="L2"/>
    </row>
    <row r="3" spans="1:12" ht="13.2" x14ac:dyDescent="0.25">
      <c r="A3" s="8"/>
      <c r="B3" s="8"/>
      <c r="C3" s="8"/>
      <c r="D3" s="84"/>
      <c r="E3" s="84"/>
      <c r="F3" s="84"/>
      <c r="G3" s="84"/>
      <c r="H3" s="84"/>
      <c r="I3" s="84"/>
      <c r="J3" s="84"/>
      <c r="K3"/>
      <c r="L3"/>
    </row>
    <row r="4" spans="1:12" ht="13.2" x14ac:dyDescent="0.25">
      <c r="A4" s="2" t="s">
        <v>0</v>
      </c>
      <c r="B4" s="17" t="s">
        <v>13</v>
      </c>
      <c r="C4" s="17"/>
      <c r="D4" s="18" t="s">
        <v>434</v>
      </c>
      <c r="E4" s="18"/>
      <c r="F4" s="18" t="s">
        <v>435</v>
      </c>
      <c r="G4" s="18"/>
      <c r="H4" s="18" t="s">
        <v>442</v>
      </c>
      <c r="I4" s="18"/>
      <c r="J4" s="18" t="s">
        <v>19</v>
      </c>
      <c r="K4" s="3"/>
      <c r="L4" s="39"/>
    </row>
    <row r="5" spans="1:12" ht="13.2" x14ac:dyDescent="0.25">
      <c r="A5" s="2"/>
      <c r="B5" s="157" t="s">
        <v>16</v>
      </c>
      <c r="C5" s="17"/>
      <c r="D5" s="158" t="s">
        <v>436</v>
      </c>
      <c r="E5" s="18"/>
      <c r="F5" s="158" t="s">
        <v>436</v>
      </c>
      <c r="G5" s="18"/>
      <c r="H5" s="158" t="s">
        <v>436</v>
      </c>
      <c r="I5" s="18"/>
      <c r="J5" s="158" t="s">
        <v>9</v>
      </c>
      <c r="K5" s="3"/>
      <c r="L5" s="39"/>
    </row>
    <row r="6" spans="1:12" ht="13.2" x14ac:dyDescent="0.25">
      <c r="A6" s="114" t="s">
        <v>2</v>
      </c>
      <c r="B6" s="159"/>
      <c r="C6" s="19"/>
      <c r="D6" s="123" t="s">
        <v>437</v>
      </c>
      <c r="E6" s="123"/>
      <c r="F6" s="123" t="s">
        <v>454</v>
      </c>
      <c r="G6" s="58"/>
      <c r="H6" s="123" t="s">
        <v>443</v>
      </c>
      <c r="I6" s="58"/>
      <c r="J6" s="32"/>
      <c r="K6" s="3"/>
      <c r="L6" s="39"/>
    </row>
    <row r="7" spans="1:12" ht="13.2" x14ac:dyDescent="0.25">
      <c r="A7" s="2"/>
      <c r="B7" s="2"/>
      <c r="C7" s="2"/>
      <c r="D7" s="3"/>
      <c r="E7" s="3"/>
      <c r="F7" s="3"/>
      <c r="G7" s="3"/>
      <c r="H7" s="3"/>
      <c r="I7" s="3"/>
      <c r="J7" s="3"/>
      <c r="K7" s="3"/>
      <c r="L7" s="39"/>
    </row>
    <row r="8" spans="1:12" ht="13.2" x14ac:dyDescent="0.25">
      <c r="A8" s="59">
        <v>2005</v>
      </c>
      <c r="B8" s="91">
        <v>0.62542803607372432</v>
      </c>
      <c r="C8" s="150"/>
      <c r="D8" s="150">
        <v>0.6599058671092658</v>
      </c>
      <c r="E8" s="150"/>
      <c r="F8" s="150">
        <v>0.86891821226742971</v>
      </c>
      <c r="G8" s="151"/>
      <c r="H8" s="150">
        <v>0.69103160753046566</v>
      </c>
      <c r="I8" s="151"/>
      <c r="J8" s="152">
        <v>0.67093005881229473</v>
      </c>
      <c r="K8" s="3"/>
      <c r="L8" s="39"/>
    </row>
    <row r="9" spans="1:12" ht="13.2" x14ac:dyDescent="0.25">
      <c r="A9" s="59">
        <v>2006</v>
      </c>
      <c r="B9" s="91">
        <v>0.65897420952508734</v>
      </c>
      <c r="C9" s="150"/>
      <c r="D9" s="150">
        <v>0.6880613264146257</v>
      </c>
      <c r="E9" s="150"/>
      <c r="F9" s="150">
        <v>0.87859160596171371</v>
      </c>
      <c r="G9" s="151"/>
      <c r="H9" s="150">
        <v>0.71450557609926213</v>
      </c>
      <c r="I9" s="151"/>
      <c r="J9" s="152">
        <v>0.69861563268142113</v>
      </c>
      <c r="K9" s="3"/>
      <c r="L9" s="39"/>
    </row>
    <row r="10" spans="1:12" ht="13.2" x14ac:dyDescent="0.25">
      <c r="A10" s="59">
        <v>2007</v>
      </c>
      <c r="B10" s="91">
        <v>0.66514571010175316</v>
      </c>
      <c r="C10" s="150"/>
      <c r="D10" s="150">
        <v>0.70027806275857618</v>
      </c>
      <c r="E10" s="150"/>
      <c r="F10" s="150">
        <v>0.88804142023132449</v>
      </c>
      <c r="G10" s="151"/>
      <c r="H10" s="150">
        <v>0.72606824898925582</v>
      </c>
      <c r="I10" s="151"/>
      <c r="J10" s="150">
        <v>0.7094291722311018</v>
      </c>
      <c r="K10" s="3"/>
      <c r="L10" s="39"/>
    </row>
    <row r="11" spans="1:12" ht="13.2" x14ac:dyDescent="0.25">
      <c r="A11" s="59">
        <v>2008</v>
      </c>
      <c r="B11" s="91">
        <v>0.6436730788921432</v>
      </c>
      <c r="C11" s="150"/>
      <c r="D11" s="150">
        <v>0.6603244033437855</v>
      </c>
      <c r="E11" s="150"/>
      <c r="F11" s="150">
        <v>0.8929702731713729</v>
      </c>
      <c r="G11" s="151"/>
      <c r="H11" s="150">
        <v>0.69121948829940993</v>
      </c>
      <c r="I11" s="151"/>
      <c r="J11" s="150">
        <v>0.67908554580239533</v>
      </c>
      <c r="K11" s="3"/>
      <c r="L11" s="39"/>
    </row>
    <row r="12" spans="1:12" ht="13.2" x14ac:dyDescent="0.25">
      <c r="A12" s="59">
        <v>2009</v>
      </c>
      <c r="B12" s="91">
        <v>0.63148556457893879</v>
      </c>
      <c r="C12" s="150"/>
      <c r="D12" s="150">
        <v>0.67322899425634197</v>
      </c>
      <c r="E12" s="150"/>
      <c r="F12" s="150">
        <v>0.88915625022561118</v>
      </c>
      <c r="G12" s="151"/>
      <c r="H12" s="150">
        <v>0.70238969544030583</v>
      </c>
      <c r="I12" s="151"/>
      <c r="J12" s="150">
        <v>0.68402883658310654</v>
      </c>
      <c r="K12" s="3"/>
      <c r="L12" s="39"/>
    </row>
    <row r="13" spans="1:12" ht="13.2" x14ac:dyDescent="0.25">
      <c r="A13" s="59">
        <v>2010</v>
      </c>
      <c r="B13" s="91">
        <v>0.65146363754788361</v>
      </c>
      <c r="C13" s="150"/>
      <c r="D13" s="150">
        <v>0.67888166992775245</v>
      </c>
      <c r="E13" s="150"/>
      <c r="F13" s="150">
        <v>0.90288900841128017</v>
      </c>
      <c r="G13" s="153"/>
      <c r="H13" s="153">
        <v>0.70837297775846098</v>
      </c>
      <c r="I13" s="153"/>
      <c r="J13" s="150">
        <v>0.69428599280165559</v>
      </c>
      <c r="K13" s="3"/>
      <c r="L13" s="39"/>
    </row>
    <row r="14" spans="1:12" ht="13.2" x14ac:dyDescent="0.25">
      <c r="A14" s="59">
        <v>2011</v>
      </c>
      <c r="B14" s="91">
        <v>0.64179165048415576</v>
      </c>
      <c r="C14" s="153"/>
      <c r="D14" s="150">
        <v>0.6678686877490676</v>
      </c>
      <c r="E14" s="150"/>
      <c r="F14" s="150">
        <v>0.915240691543181</v>
      </c>
      <c r="G14" s="150"/>
      <c r="H14" s="150">
        <v>0.69789146320915352</v>
      </c>
      <c r="I14" s="150"/>
      <c r="J14" s="150">
        <v>0.68380613297322212</v>
      </c>
      <c r="K14" s="3"/>
      <c r="L14" s="39"/>
    </row>
    <row r="15" spans="1:12" ht="13.2" x14ac:dyDescent="0.25">
      <c r="A15" s="59">
        <v>2012</v>
      </c>
      <c r="B15" s="91">
        <v>0.64979857568306221</v>
      </c>
      <c r="C15" s="153"/>
      <c r="D15" s="150">
        <v>0.68743746484514912</v>
      </c>
      <c r="E15" s="150"/>
      <c r="F15" s="150">
        <v>0.91289374020021707</v>
      </c>
      <c r="G15" s="150"/>
      <c r="H15" s="150">
        <v>0.71569519652278146</v>
      </c>
      <c r="I15" s="150"/>
      <c r="J15" s="150">
        <v>0.69923560599524248</v>
      </c>
      <c r="K15" s="3"/>
      <c r="L15" s="39"/>
    </row>
    <row r="16" spans="1:12" ht="13.2" x14ac:dyDescent="0.25">
      <c r="A16" s="59">
        <v>2013</v>
      </c>
      <c r="B16" s="91">
        <v>0.63371815512990803</v>
      </c>
      <c r="C16" s="153"/>
      <c r="D16" s="150">
        <v>0.68074169072195823</v>
      </c>
      <c r="E16" s="150"/>
      <c r="F16" s="150">
        <v>0.89067984916040521</v>
      </c>
      <c r="G16" s="150"/>
      <c r="H16" s="150">
        <v>0.70742611864102856</v>
      </c>
      <c r="I16" s="150"/>
      <c r="J16" s="150">
        <v>0.68930137861537832</v>
      </c>
      <c r="K16" s="3"/>
      <c r="L16" s="39"/>
    </row>
    <row r="17" spans="1:12" ht="13.2" x14ac:dyDescent="0.25">
      <c r="A17" s="59">
        <v>2014</v>
      </c>
      <c r="B17" s="91">
        <v>0.6266323527570099</v>
      </c>
      <c r="C17" s="153"/>
      <c r="D17" s="150">
        <v>0.70108954594172868</v>
      </c>
      <c r="E17" s="150"/>
      <c r="F17" s="150">
        <v>0.89032001056146559</v>
      </c>
      <c r="G17" s="150"/>
      <c r="H17" s="150">
        <v>0.724158552426589</v>
      </c>
      <c r="I17" s="150"/>
      <c r="J17" s="150">
        <v>0.6995731065674925</v>
      </c>
      <c r="K17" s="3"/>
      <c r="L17" s="87"/>
    </row>
    <row r="18" spans="1:12" ht="13.2" x14ac:dyDescent="0.25">
      <c r="A18" s="59">
        <v>2015</v>
      </c>
      <c r="B18" s="91">
        <v>0.62780166465877252</v>
      </c>
      <c r="C18" s="153"/>
      <c r="D18" s="150">
        <v>0.71792497417772205</v>
      </c>
      <c r="E18" s="150"/>
      <c r="F18" s="150">
        <v>0.89749299760054302</v>
      </c>
      <c r="G18" s="150"/>
      <c r="H18" s="150">
        <v>0.73860053908818624</v>
      </c>
      <c r="I18" s="150"/>
      <c r="J18" s="150">
        <v>0.71103859826730331</v>
      </c>
      <c r="K18" s="3"/>
      <c r="L18" s="87"/>
    </row>
    <row r="19" spans="1:12" ht="13.2" x14ac:dyDescent="0.25">
      <c r="A19" s="59">
        <v>2016</v>
      </c>
      <c r="B19" s="91">
        <v>0.6473313309236709</v>
      </c>
      <c r="C19" s="153"/>
      <c r="D19" s="150">
        <v>0.72738981059067076</v>
      </c>
      <c r="E19" s="150"/>
      <c r="F19" s="150">
        <v>0.87817993288245111</v>
      </c>
      <c r="G19" s="150"/>
      <c r="H19" s="150">
        <v>0.74344304441901599</v>
      </c>
      <c r="I19" s="150"/>
      <c r="J19" s="150">
        <v>0.72050082892859224</v>
      </c>
      <c r="K19" s="3"/>
      <c r="L19" s="87"/>
    </row>
    <row r="20" spans="1:12" ht="13.2" x14ac:dyDescent="0.25">
      <c r="A20" s="59">
        <v>2017</v>
      </c>
      <c r="B20" s="91">
        <v>0.64477492071267661</v>
      </c>
      <c r="C20" s="150"/>
      <c r="D20" s="150">
        <v>0.7346498873456776</v>
      </c>
      <c r="E20" s="150"/>
      <c r="F20" s="150">
        <v>0.88734481689321298</v>
      </c>
      <c r="G20" s="150"/>
      <c r="H20" s="150">
        <v>0.75018711960265927</v>
      </c>
      <c r="I20" s="150"/>
      <c r="J20" s="154">
        <v>0.72573881111180949</v>
      </c>
      <c r="K20" s="3"/>
      <c r="L20" s="87"/>
    </row>
    <row r="21" spans="1:12" ht="13.2" x14ac:dyDescent="0.25">
      <c r="A21" s="59">
        <v>2018</v>
      </c>
      <c r="B21" s="156">
        <v>0.63200000000000001</v>
      </c>
      <c r="C21" s="67"/>
      <c r="D21" s="155">
        <v>0.73400365530151523</v>
      </c>
      <c r="E21" s="155"/>
      <c r="F21" s="155">
        <v>0.87286731546456986</v>
      </c>
      <c r="G21" s="67"/>
      <c r="H21" s="150">
        <v>0.74719561613982388</v>
      </c>
      <c r="I21" s="67"/>
      <c r="J21" s="155">
        <v>0.72160322062127336</v>
      </c>
      <c r="K21" s="3"/>
      <c r="L21" s="87"/>
    </row>
    <row r="22" spans="1:12" ht="13.2" x14ac:dyDescent="0.25">
      <c r="A22" s="59">
        <v>2019</v>
      </c>
      <c r="B22" s="195">
        <v>0.61099999999999999</v>
      </c>
      <c r="C22" s="2"/>
      <c r="D22" s="155">
        <v>0.73399999999999999</v>
      </c>
      <c r="E22" s="195"/>
      <c r="F22" s="155">
        <v>0.88</v>
      </c>
      <c r="G22" s="2"/>
      <c r="H22" s="155">
        <v>0.747</v>
      </c>
      <c r="I22" s="2"/>
      <c r="J22" s="195">
        <v>0.71799999999999997</v>
      </c>
      <c r="K22" s="3"/>
      <c r="L22" s="87"/>
    </row>
    <row r="23" spans="1:12" ht="13.2" x14ac:dyDescent="0.25">
      <c r="A23" s="59">
        <v>2020</v>
      </c>
      <c r="B23" s="195">
        <v>0.47899999999999998</v>
      </c>
      <c r="C23" s="2"/>
      <c r="D23" s="155">
        <v>0.56599999999999995</v>
      </c>
      <c r="E23" s="195"/>
      <c r="F23" s="155">
        <v>0.77300000000000002</v>
      </c>
      <c r="G23" s="2"/>
      <c r="H23" s="155">
        <v>0.57999999999999996</v>
      </c>
      <c r="I23" s="2"/>
      <c r="J23" s="195">
        <v>0.55500000000000005</v>
      </c>
      <c r="K23" s="3"/>
      <c r="L23" s="87"/>
    </row>
    <row r="24" spans="1:12" ht="13.2" x14ac:dyDescent="0.25">
      <c r="A24" s="59">
        <v>2021</v>
      </c>
      <c r="B24" s="195">
        <v>0.53200000000000003</v>
      </c>
      <c r="C24" s="2"/>
      <c r="D24" s="155">
        <v>0.60699999999999998</v>
      </c>
      <c r="E24" s="195"/>
      <c r="F24" s="155">
        <v>0.71399999999999997</v>
      </c>
      <c r="G24" s="2"/>
      <c r="H24" s="155">
        <v>0.61499999999999999</v>
      </c>
      <c r="I24" s="2"/>
      <c r="J24" s="195">
        <v>0.59599999999999997</v>
      </c>
      <c r="K24" s="3"/>
      <c r="L24" s="87"/>
    </row>
    <row r="25" spans="1:12" ht="13.2" x14ac:dyDescent="0.25">
      <c r="A25" s="62">
        <v>2022</v>
      </c>
      <c r="B25" s="101">
        <v>0.60299999999999998</v>
      </c>
      <c r="C25" s="9"/>
      <c r="D25" s="164">
        <v>0.72099999999999997</v>
      </c>
      <c r="E25" s="101"/>
      <c r="F25" s="164">
        <v>0.84699999999999998</v>
      </c>
      <c r="G25" s="9"/>
      <c r="H25" s="164">
        <v>0.73099999999999998</v>
      </c>
      <c r="I25" s="9"/>
      <c r="J25" s="101">
        <v>0.70599999999999996</v>
      </c>
      <c r="K25" s="3"/>
      <c r="L25" s="87"/>
    </row>
    <row r="26" spans="1:12" ht="13.2" x14ac:dyDescent="0.25">
      <c r="A26" s="59"/>
      <c r="B26" s="3"/>
      <c r="C26" s="3"/>
      <c r="D26" s="3"/>
      <c r="E26" s="3"/>
      <c r="F26" s="3"/>
      <c r="G26" s="3"/>
      <c r="H26" s="3"/>
      <c r="I26" s="3"/>
      <c r="J26" s="87"/>
      <c r="K26" s="3"/>
      <c r="L26" s="87"/>
    </row>
    <row r="30" spans="1:12" x14ac:dyDescent="0.2">
      <c r="B30" s="31"/>
    </row>
    <row r="31" spans="1:12" x14ac:dyDescent="0.2">
      <c r="B31" s="31"/>
    </row>
    <row r="32" spans="1:12" x14ac:dyDescent="0.2">
      <c r="B32" s="31"/>
    </row>
    <row r="35" spans="2:19" x14ac:dyDescent="0.2">
      <c r="B35" s="31"/>
      <c r="D35" s="31"/>
      <c r="E35" s="31"/>
      <c r="F35" s="31"/>
      <c r="J35" s="31"/>
      <c r="N35" s="31"/>
      <c r="Q35" s="31"/>
      <c r="S35" s="31"/>
    </row>
    <row r="36" spans="2:19" x14ac:dyDescent="0.2">
      <c r="B36" s="31"/>
      <c r="D36" s="31"/>
      <c r="E36" s="31"/>
      <c r="F36" s="31"/>
      <c r="J36" s="31"/>
      <c r="N36" s="31"/>
      <c r="Q36" s="31"/>
      <c r="S36" s="31"/>
    </row>
    <row r="37" spans="2:19" x14ac:dyDescent="0.2">
      <c r="B37" s="31"/>
      <c r="D37" s="31"/>
      <c r="E37" s="31"/>
      <c r="F37" s="31"/>
      <c r="J37" s="31"/>
      <c r="N37" s="31"/>
      <c r="Q37" s="31"/>
      <c r="S37" s="31"/>
    </row>
    <row r="38" spans="2:19" x14ac:dyDescent="0.2">
      <c r="B38" s="31"/>
      <c r="D38" s="31"/>
      <c r="E38" s="31"/>
      <c r="F38" s="31"/>
      <c r="J38" s="31"/>
      <c r="N38" s="31"/>
      <c r="Q38" s="31"/>
      <c r="S38" s="31"/>
    </row>
    <row r="39" spans="2:19" x14ac:dyDescent="0.2">
      <c r="B39" s="31"/>
      <c r="D39" s="31"/>
      <c r="E39" s="31"/>
      <c r="F39" s="31"/>
      <c r="J39" s="31"/>
      <c r="N39" s="31"/>
      <c r="Q39" s="31"/>
      <c r="S39" s="31"/>
    </row>
    <row r="40" spans="2:19" x14ac:dyDescent="0.2">
      <c r="B40" s="31"/>
      <c r="D40" s="31"/>
      <c r="E40" s="31"/>
      <c r="F40" s="31"/>
      <c r="J40" s="31"/>
      <c r="N40" s="31"/>
      <c r="Q40" s="31"/>
      <c r="S40" s="31"/>
    </row>
    <row r="41" spans="2:19" x14ac:dyDescent="0.2">
      <c r="B41" s="31"/>
      <c r="D41" s="31"/>
      <c r="E41" s="31"/>
      <c r="F41" s="31"/>
      <c r="J41" s="31"/>
      <c r="N41" s="31"/>
      <c r="Q41" s="31"/>
      <c r="S41" s="31"/>
    </row>
    <row r="42" spans="2:19" x14ac:dyDescent="0.2">
      <c r="B42" s="31"/>
      <c r="D42" s="31"/>
      <c r="E42" s="31"/>
      <c r="F42" s="31"/>
      <c r="J42" s="31"/>
      <c r="N42" s="31"/>
      <c r="Q42" s="31"/>
      <c r="S42" s="31"/>
    </row>
    <row r="43" spans="2:19" x14ac:dyDescent="0.2">
      <c r="B43" s="31"/>
      <c r="D43" s="31"/>
      <c r="E43" s="31"/>
      <c r="F43" s="31"/>
      <c r="J43" s="31"/>
      <c r="N43" s="31"/>
      <c r="Q43" s="31"/>
      <c r="S43" s="31"/>
    </row>
    <row r="44" spans="2:19" x14ac:dyDescent="0.2">
      <c r="B44" s="31"/>
      <c r="D44" s="31"/>
      <c r="E44" s="31"/>
      <c r="F44" s="31"/>
      <c r="J44" s="31"/>
      <c r="N44" s="31"/>
      <c r="Q44" s="31"/>
      <c r="S44" s="31"/>
    </row>
    <row r="45" spans="2:19" x14ac:dyDescent="0.2">
      <c r="B45" s="31"/>
      <c r="D45" s="31"/>
      <c r="E45" s="31"/>
      <c r="F45" s="31"/>
      <c r="J45" s="31"/>
      <c r="N45" s="31"/>
      <c r="Q45" s="31"/>
      <c r="S45" s="31"/>
    </row>
    <row r="46" spans="2:19" x14ac:dyDescent="0.2">
      <c r="B46" s="31"/>
      <c r="D46" s="31"/>
      <c r="E46" s="31"/>
      <c r="F46" s="31"/>
      <c r="J46" s="31"/>
      <c r="N46" s="31"/>
      <c r="Q46" s="31"/>
      <c r="S46" s="31"/>
    </row>
    <row r="47" spans="2:19" x14ac:dyDescent="0.2">
      <c r="B47" s="31"/>
      <c r="D47" s="31"/>
      <c r="E47" s="31"/>
      <c r="F47" s="31"/>
      <c r="J47" s="31"/>
      <c r="N47" s="31"/>
      <c r="Q47" s="31"/>
      <c r="R47" s="31"/>
      <c r="S47" s="31"/>
    </row>
    <row r="48" spans="2:19" x14ac:dyDescent="0.2">
      <c r="B48" s="31"/>
      <c r="D48" s="31"/>
      <c r="E48" s="31"/>
      <c r="F48" s="31"/>
      <c r="J48" s="31"/>
      <c r="M48" s="31"/>
      <c r="N48" s="31"/>
      <c r="O48" s="44"/>
      <c r="P48" s="31"/>
      <c r="Q48" s="31"/>
      <c r="R48" s="31"/>
      <c r="S48" s="31"/>
    </row>
    <row r="49" spans="2:18" x14ac:dyDescent="0.2">
      <c r="B49" s="31"/>
      <c r="P49" s="44"/>
      <c r="R49" s="44"/>
    </row>
    <row r="50" spans="2:18" x14ac:dyDescent="0.2">
      <c r="B50" s="31"/>
    </row>
    <row r="51" spans="2:18" x14ac:dyDescent="0.2">
      <c r="B51" s="31"/>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E079E-278E-4BAA-8228-ABF250398355}">
  <dimension ref="A1:Y32"/>
  <sheetViews>
    <sheetView showGridLines="0" zoomScaleNormal="100" zoomScaleSheetLayoutView="100" workbookViewId="0"/>
  </sheetViews>
  <sheetFormatPr defaultRowHeight="13.2" x14ac:dyDescent="0.25"/>
  <cols>
    <col min="1" max="1" width="10.5546875" customWidth="1"/>
    <col min="2" max="2" width="1.5546875" customWidth="1"/>
    <col min="3" max="3" width="7.109375" customWidth="1"/>
    <col min="4" max="4" width="11.5546875" customWidth="1"/>
    <col min="5" max="5" width="5.88671875" customWidth="1"/>
    <col min="6" max="6" width="1.109375" bestFit="1" customWidth="1"/>
    <col min="7" max="7" width="5.88671875" customWidth="1"/>
    <col min="8" max="8" width="0.5546875" customWidth="1"/>
    <col min="9" max="9" width="5.88671875" customWidth="1"/>
    <col min="10" max="10" width="0.5546875" customWidth="1"/>
    <col min="11" max="11" width="5.88671875" customWidth="1"/>
    <col min="12" max="12" width="0.5546875" customWidth="1"/>
    <col min="13" max="13" width="5.88671875" customWidth="1"/>
    <col min="14" max="14" width="1.109375" bestFit="1" customWidth="1"/>
    <col min="15" max="15" width="5.88671875" customWidth="1"/>
    <col min="16" max="16" width="0.5546875" customWidth="1"/>
    <col min="17" max="17" width="5.88671875" customWidth="1"/>
    <col min="18" max="18" width="0.5546875" customWidth="1"/>
    <col min="19" max="19" width="5.88671875" customWidth="1"/>
    <col min="20" max="20" width="0.5546875" customWidth="1"/>
    <col min="21" max="21" width="5.88671875" customWidth="1"/>
    <col min="22" max="22" width="1.109375" bestFit="1" customWidth="1"/>
    <col min="23" max="23" width="5.88671875" customWidth="1"/>
    <col min="24" max="24" width="2.88671875" customWidth="1"/>
  </cols>
  <sheetData>
    <row r="1" spans="1:25" ht="15.6" x14ac:dyDescent="0.25">
      <c r="A1" s="1" t="s">
        <v>609</v>
      </c>
      <c r="B1" s="1" t="s">
        <v>610</v>
      </c>
      <c r="C1" s="1"/>
      <c r="E1" s="1"/>
      <c r="F1" s="1"/>
      <c r="G1" s="1"/>
      <c r="H1" s="1"/>
      <c r="I1" s="1"/>
      <c r="J1" s="1"/>
      <c r="K1" s="1"/>
      <c r="L1" s="1"/>
      <c r="M1" s="1"/>
      <c r="N1" s="1"/>
      <c r="O1" s="1"/>
      <c r="P1" s="1"/>
      <c r="Q1" s="1"/>
      <c r="R1" s="1"/>
      <c r="S1" s="1"/>
      <c r="T1" s="1"/>
      <c r="U1" s="1"/>
      <c r="V1" s="1"/>
      <c r="W1" s="1"/>
      <c r="X1" s="1"/>
    </row>
    <row r="2" spans="1:25" ht="13.8" x14ac:dyDescent="0.3">
      <c r="A2" s="1"/>
      <c r="B2" s="1" t="s">
        <v>723</v>
      </c>
      <c r="C2" s="1"/>
      <c r="E2" s="1"/>
      <c r="F2" s="1"/>
      <c r="G2" s="1"/>
      <c r="H2" s="1"/>
      <c r="I2" s="1"/>
      <c r="J2" s="1"/>
      <c r="K2" s="1"/>
      <c r="L2" s="1"/>
      <c r="M2" s="1"/>
      <c r="N2" s="1"/>
      <c r="O2" s="1"/>
      <c r="P2" s="1"/>
      <c r="Q2" s="1"/>
      <c r="R2" s="1"/>
      <c r="S2" s="1"/>
      <c r="T2" s="1"/>
      <c r="U2" s="1"/>
      <c r="V2" s="1"/>
      <c r="W2" s="1"/>
      <c r="X2" s="1"/>
    </row>
    <row r="3" spans="1:25" ht="15" x14ac:dyDescent="0.25">
      <c r="A3" s="3"/>
      <c r="B3" s="41" t="s">
        <v>611</v>
      </c>
      <c r="C3" s="3"/>
      <c r="E3" s="3"/>
      <c r="F3" s="3"/>
      <c r="G3" s="3"/>
      <c r="H3" s="3"/>
      <c r="I3" s="3"/>
      <c r="J3" s="3"/>
      <c r="K3" s="3"/>
      <c r="L3" s="3"/>
      <c r="M3" s="3"/>
      <c r="N3" s="3"/>
      <c r="O3" s="3"/>
      <c r="P3" s="3"/>
      <c r="Q3" s="3"/>
      <c r="R3" s="3"/>
      <c r="S3" s="3"/>
      <c r="T3" s="3"/>
      <c r="U3" s="3"/>
      <c r="V3" s="3"/>
      <c r="W3" s="3"/>
      <c r="X3" s="3"/>
    </row>
    <row r="4" spans="1:25" ht="13.8" x14ac:dyDescent="0.3">
      <c r="A4" s="3"/>
      <c r="B4" s="41" t="s">
        <v>724</v>
      </c>
      <c r="C4" s="3"/>
      <c r="E4" s="3"/>
      <c r="F4" s="3"/>
      <c r="G4" s="3"/>
      <c r="H4" s="3"/>
      <c r="I4" s="3"/>
      <c r="J4" s="3"/>
      <c r="K4" s="3"/>
      <c r="L4" s="3"/>
      <c r="M4" s="3"/>
      <c r="N4" s="3"/>
      <c r="O4" s="3"/>
      <c r="P4" s="3"/>
      <c r="Q4" s="3"/>
      <c r="R4" s="3"/>
      <c r="S4" s="3"/>
      <c r="T4" s="3"/>
      <c r="U4" s="3"/>
      <c r="V4" s="3"/>
      <c r="W4" s="3"/>
      <c r="X4" s="3"/>
    </row>
    <row r="5" spans="1:25" x14ac:dyDescent="0.25">
      <c r="A5" s="8"/>
      <c r="B5" s="8"/>
      <c r="C5" s="8"/>
      <c r="D5" s="8"/>
      <c r="E5" s="8"/>
      <c r="F5" s="8"/>
      <c r="G5" s="8"/>
      <c r="H5" s="8"/>
      <c r="I5" s="8"/>
      <c r="J5" s="8"/>
      <c r="K5" s="8"/>
      <c r="L5" s="8"/>
      <c r="M5" s="8"/>
      <c r="N5" s="8"/>
      <c r="O5" s="8"/>
      <c r="P5" s="8"/>
      <c r="Q5" s="8"/>
      <c r="R5" s="8"/>
      <c r="S5" s="8"/>
      <c r="T5" s="8"/>
      <c r="U5" s="8"/>
      <c r="V5" s="8"/>
      <c r="W5" s="8"/>
      <c r="X5" s="3"/>
    </row>
    <row r="6" spans="1:25" x14ac:dyDescent="0.25">
      <c r="A6" s="2" t="s">
        <v>612</v>
      </c>
      <c r="B6" s="2"/>
      <c r="C6" s="2"/>
      <c r="D6" s="2"/>
      <c r="E6" s="2" t="s">
        <v>613</v>
      </c>
      <c r="F6" s="2"/>
      <c r="G6" s="2"/>
      <c r="H6" s="2"/>
      <c r="I6" s="2" t="s">
        <v>614</v>
      </c>
      <c r="J6" s="2"/>
      <c r="K6" s="2"/>
      <c r="L6" s="2"/>
      <c r="M6" s="2"/>
      <c r="N6" s="2"/>
      <c r="O6" s="2"/>
      <c r="P6" s="2"/>
      <c r="Q6" s="2"/>
      <c r="R6" s="2"/>
      <c r="S6" s="2"/>
      <c r="T6" s="2"/>
      <c r="U6" s="2"/>
      <c r="V6" s="2"/>
      <c r="W6" s="2"/>
      <c r="X6" s="2"/>
      <c r="Y6" s="3"/>
    </row>
    <row r="7" spans="1:25" x14ac:dyDescent="0.25">
      <c r="A7" s="37" t="s">
        <v>615</v>
      </c>
      <c r="B7" s="2"/>
      <c r="C7" s="2"/>
      <c r="D7" s="2"/>
      <c r="E7" s="2" t="s">
        <v>616</v>
      </c>
      <c r="F7" s="2"/>
      <c r="G7" s="2"/>
      <c r="H7" s="2"/>
      <c r="I7" s="114" t="s">
        <v>617</v>
      </c>
      <c r="J7" s="9"/>
      <c r="K7" s="9"/>
      <c r="L7" s="9"/>
      <c r="M7" s="9"/>
      <c r="N7" s="9"/>
      <c r="O7" s="9"/>
      <c r="P7" s="9"/>
      <c r="Q7" s="9"/>
      <c r="R7" s="9"/>
      <c r="S7" s="9"/>
      <c r="T7" s="9"/>
      <c r="U7" s="9"/>
      <c r="V7" s="9"/>
      <c r="W7" s="9"/>
      <c r="X7" s="2"/>
    </row>
    <row r="8" spans="1:25" x14ac:dyDescent="0.25">
      <c r="A8" s="2"/>
      <c r="B8" s="2"/>
      <c r="C8" s="2"/>
      <c r="D8" s="2"/>
      <c r="E8" s="37" t="s">
        <v>618</v>
      </c>
      <c r="F8" s="2"/>
      <c r="G8" s="2"/>
      <c r="H8" s="2"/>
      <c r="I8" s="2" t="s">
        <v>619</v>
      </c>
      <c r="J8" s="2"/>
      <c r="K8" s="2"/>
      <c r="L8" s="2"/>
      <c r="M8" s="2" t="s">
        <v>620</v>
      </c>
      <c r="N8" s="2"/>
      <c r="O8" s="2"/>
      <c r="P8" s="2"/>
      <c r="Q8" s="2" t="s">
        <v>621</v>
      </c>
      <c r="R8" s="2"/>
      <c r="S8" s="2"/>
      <c r="T8" s="2"/>
      <c r="U8" s="2" t="s">
        <v>622</v>
      </c>
      <c r="V8" s="2"/>
      <c r="W8" s="2"/>
      <c r="X8" s="2"/>
    </row>
    <row r="9" spans="1:25" x14ac:dyDescent="0.25">
      <c r="A9" s="2"/>
      <c r="B9" s="2"/>
      <c r="C9" s="2"/>
      <c r="D9" s="2"/>
      <c r="E9" s="37" t="s">
        <v>623</v>
      </c>
      <c r="F9" s="2"/>
      <c r="G9" s="2"/>
      <c r="H9" s="2"/>
      <c r="I9" s="2" t="s">
        <v>624</v>
      </c>
      <c r="J9" s="2"/>
      <c r="K9" s="2"/>
      <c r="L9" s="2"/>
      <c r="M9" s="37" t="s">
        <v>625</v>
      </c>
      <c r="N9" s="2"/>
      <c r="O9" s="2"/>
      <c r="P9" s="2"/>
      <c r="Q9" s="37" t="s">
        <v>626</v>
      </c>
      <c r="R9" s="2"/>
      <c r="S9" s="2"/>
      <c r="T9" s="2"/>
      <c r="U9" s="2" t="s">
        <v>627</v>
      </c>
      <c r="V9" s="2"/>
      <c r="W9" s="2"/>
      <c r="X9" s="2"/>
    </row>
    <row r="10" spans="1:25" x14ac:dyDescent="0.25">
      <c r="A10" s="2"/>
      <c r="B10" s="2"/>
      <c r="C10" s="2"/>
      <c r="D10" s="2"/>
      <c r="E10" s="2"/>
      <c r="F10" s="2"/>
      <c r="G10" s="2"/>
      <c r="H10" s="2"/>
      <c r="I10" s="37" t="s">
        <v>628</v>
      </c>
      <c r="J10" s="2"/>
      <c r="K10" s="2"/>
      <c r="L10" s="2"/>
      <c r="M10" s="2"/>
      <c r="N10" s="2"/>
      <c r="O10" s="2"/>
      <c r="P10" s="2"/>
      <c r="Q10" s="2"/>
      <c r="R10" s="2"/>
      <c r="S10" s="2"/>
      <c r="T10" s="2"/>
      <c r="U10" s="37" t="s">
        <v>629</v>
      </c>
      <c r="V10" s="2"/>
      <c r="W10" s="2"/>
      <c r="X10" s="2"/>
    </row>
    <row r="11" spans="1:25" x14ac:dyDescent="0.25">
      <c r="A11" s="2"/>
      <c r="B11" s="2"/>
      <c r="C11" s="2"/>
      <c r="D11" s="2"/>
      <c r="E11" s="9"/>
      <c r="F11" s="9"/>
      <c r="G11" s="9"/>
      <c r="H11" s="9"/>
      <c r="I11" s="114" t="s">
        <v>630</v>
      </c>
      <c r="J11" s="9"/>
      <c r="K11" s="9"/>
      <c r="L11" s="9"/>
      <c r="M11" s="9"/>
      <c r="N11" s="9"/>
      <c r="O11" s="9"/>
      <c r="P11" s="9"/>
      <c r="Q11" s="9"/>
      <c r="R11" s="9"/>
      <c r="S11" s="9"/>
      <c r="T11" s="9"/>
      <c r="U11" s="9"/>
      <c r="V11" s="9"/>
      <c r="W11" s="9"/>
      <c r="X11" s="2"/>
    </row>
    <row r="12" spans="1:25" x14ac:dyDescent="0.25">
      <c r="A12" s="9"/>
      <c r="B12" s="9"/>
      <c r="C12" s="9"/>
      <c r="D12" s="9"/>
      <c r="E12" s="14">
        <v>2021</v>
      </c>
      <c r="F12" s="14"/>
      <c r="G12" s="14">
        <v>2022</v>
      </c>
      <c r="H12" s="14"/>
      <c r="I12" s="14">
        <v>2021</v>
      </c>
      <c r="J12" s="14"/>
      <c r="K12" s="14">
        <v>2022</v>
      </c>
      <c r="L12" s="14"/>
      <c r="M12" s="14">
        <v>2021</v>
      </c>
      <c r="N12" s="14"/>
      <c r="O12" s="14">
        <v>2022</v>
      </c>
      <c r="P12" s="14"/>
      <c r="Q12" s="14">
        <v>2021</v>
      </c>
      <c r="R12" s="14"/>
      <c r="S12" s="14">
        <v>2022</v>
      </c>
      <c r="T12" s="14"/>
      <c r="U12" s="14">
        <v>2021</v>
      </c>
      <c r="V12" s="14"/>
      <c r="W12" s="14">
        <v>2022</v>
      </c>
      <c r="X12" s="2"/>
    </row>
    <row r="13" spans="1:25" x14ac:dyDescent="0.25">
      <c r="A13" s="2"/>
      <c r="B13" s="2"/>
      <c r="C13" s="2"/>
      <c r="D13" s="2"/>
      <c r="E13" s="2"/>
      <c r="F13" s="2"/>
      <c r="G13" s="2"/>
      <c r="H13" s="2"/>
      <c r="I13" s="2"/>
      <c r="J13" s="2"/>
      <c r="K13" s="2"/>
      <c r="L13" s="2"/>
      <c r="M13" s="2"/>
      <c r="N13" s="2"/>
      <c r="O13" s="2"/>
      <c r="P13" s="2"/>
      <c r="Q13" s="2"/>
      <c r="R13" s="2"/>
      <c r="S13" s="2"/>
      <c r="T13" s="2"/>
      <c r="U13" s="2"/>
      <c r="V13" s="2"/>
      <c r="W13" s="2"/>
      <c r="X13" s="2"/>
    </row>
    <row r="14" spans="1:25" x14ac:dyDescent="0.25">
      <c r="A14" s="2" t="s">
        <v>4</v>
      </c>
      <c r="B14" s="2"/>
      <c r="C14" s="2"/>
      <c r="D14" s="2"/>
      <c r="E14" s="17" t="s">
        <v>263</v>
      </c>
      <c r="F14" s="17"/>
      <c r="G14" s="17" t="s">
        <v>263</v>
      </c>
      <c r="H14" s="17"/>
      <c r="I14" s="17" t="s">
        <v>263</v>
      </c>
      <c r="J14" s="17"/>
      <c r="K14" s="17" t="s">
        <v>263</v>
      </c>
      <c r="L14" s="17"/>
      <c r="M14" s="17" t="s">
        <v>263</v>
      </c>
      <c r="N14" s="17"/>
      <c r="O14" s="17" t="s">
        <v>263</v>
      </c>
      <c r="P14" s="17"/>
      <c r="Q14" s="17" t="s">
        <v>263</v>
      </c>
      <c r="R14" s="17"/>
      <c r="S14" s="17" t="s">
        <v>263</v>
      </c>
      <c r="T14" s="17"/>
      <c r="U14" s="17" t="s">
        <v>263</v>
      </c>
      <c r="V14" s="17"/>
      <c r="W14" s="17" t="s">
        <v>263</v>
      </c>
      <c r="X14" s="2"/>
    </row>
    <row r="15" spans="1:25" x14ac:dyDescent="0.25">
      <c r="A15" s="37" t="s">
        <v>631</v>
      </c>
      <c r="B15" s="2"/>
      <c r="C15" s="2"/>
      <c r="D15" s="2"/>
      <c r="E15" s="2"/>
      <c r="F15" s="2"/>
      <c r="G15" s="2"/>
      <c r="H15" s="2"/>
      <c r="I15" s="2"/>
      <c r="J15" s="2"/>
      <c r="K15" s="2"/>
      <c r="L15" s="2"/>
      <c r="M15" s="2"/>
      <c r="N15" s="2"/>
      <c r="O15" s="2"/>
      <c r="P15" s="2"/>
      <c r="Q15" s="2"/>
      <c r="R15" s="2"/>
      <c r="S15" s="2"/>
      <c r="T15" s="2"/>
      <c r="U15" s="2"/>
      <c r="V15" s="2"/>
      <c r="W15" s="2"/>
      <c r="X15" s="2"/>
    </row>
    <row r="16" spans="1:25" x14ac:dyDescent="0.25">
      <c r="A16" s="37" t="s">
        <v>10</v>
      </c>
      <c r="B16" s="2"/>
      <c r="C16" s="2"/>
      <c r="D16" s="2"/>
      <c r="E16" s="2"/>
      <c r="F16" s="2"/>
      <c r="G16" s="2"/>
      <c r="H16" s="2"/>
      <c r="I16" s="2"/>
      <c r="J16" s="2"/>
      <c r="K16" s="2"/>
      <c r="L16" s="2"/>
      <c r="M16" s="2"/>
      <c r="N16" s="2"/>
      <c r="O16" s="2"/>
      <c r="P16" s="2"/>
      <c r="Q16" s="2"/>
      <c r="R16" s="2"/>
      <c r="S16" s="2"/>
      <c r="T16" s="2"/>
      <c r="U16" s="2"/>
      <c r="V16" s="2"/>
      <c r="W16" s="2"/>
      <c r="X16" s="2"/>
    </row>
    <row r="17" spans="1:24" x14ac:dyDescent="0.25">
      <c r="A17" s="2"/>
      <c r="B17" s="2"/>
      <c r="C17" s="2"/>
      <c r="D17" s="2"/>
      <c r="E17" s="2"/>
      <c r="F17" s="2"/>
      <c r="G17" s="2"/>
      <c r="H17" s="2"/>
      <c r="I17" s="2"/>
      <c r="J17" s="2"/>
      <c r="K17" s="2"/>
      <c r="L17" s="2"/>
      <c r="M17" s="2"/>
      <c r="N17" s="2"/>
      <c r="O17" s="2"/>
      <c r="P17" s="2"/>
      <c r="Q17" s="2"/>
      <c r="R17" s="2"/>
      <c r="S17" s="2"/>
      <c r="T17" s="2"/>
      <c r="U17" s="2"/>
      <c r="V17" s="2"/>
      <c r="W17" s="2"/>
      <c r="X17" s="2"/>
    </row>
    <row r="18" spans="1:24" ht="13.8" x14ac:dyDescent="0.25">
      <c r="A18" s="2" t="s">
        <v>632</v>
      </c>
      <c r="B18" s="2"/>
      <c r="C18" s="2"/>
      <c r="D18" s="2"/>
      <c r="E18" s="17">
        <v>1</v>
      </c>
      <c r="F18" s="11"/>
      <c r="G18" s="17" t="s">
        <v>263</v>
      </c>
      <c r="H18" s="2"/>
      <c r="I18" s="17" t="s">
        <v>263</v>
      </c>
      <c r="J18" s="2"/>
      <c r="K18" s="17" t="s">
        <v>263</v>
      </c>
      <c r="L18" s="2"/>
      <c r="M18" s="17">
        <v>1</v>
      </c>
      <c r="N18" s="2"/>
      <c r="O18" s="17" t="s">
        <v>263</v>
      </c>
      <c r="P18" s="2"/>
      <c r="Q18" s="17" t="s">
        <v>263</v>
      </c>
      <c r="R18" s="11"/>
      <c r="S18" s="17" t="s">
        <v>263</v>
      </c>
      <c r="T18" s="2"/>
      <c r="U18" s="17" t="s">
        <v>263</v>
      </c>
      <c r="V18" s="11"/>
      <c r="W18" s="17" t="s">
        <v>263</v>
      </c>
      <c r="X18" s="2"/>
    </row>
    <row r="19" spans="1:24" x14ac:dyDescent="0.25">
      <c r="A19" s="37" t="s">
        <v>633</v>
      </c>
      <c r="B19" s="2"/>
      <c r="C19" s="2"/>
      <c r="D19" s="2"/>
      <c r="E19" s="2"/>
      <c r="F19" s="2"/>
      <c r="G19" s="2"/>
      <c r="H19" s="2"/>
      <c r="I19" s="2"/>
      <c r="J19" s="2"/>
      <c r="K19" s="2"/>
      <c r="L19" s="2"/>
      <c r="M19" s="2"/>
      <c r="N19" s="2"/>
      <c r="O19" s="2"/>
      <c r="P19" s="2"/>
      <c r="Q19" s="2"/>
      <c r="R19" s="2"/>
      <c r="S19" s="2"/>
      <c r="T19" s="2"/>
      <c r="U19" s="2"/>
      <c r="V19" s="2"/>
      <c r="W19" s="2"/>
      <c r="X19" s="2"/>
    </row>
    <row r="20" spans="1:24" ht="13.8" x14ac:dyDescent="0.25">
      <c r="A20" s="37" t="s">
        <v>634</v>
      </c>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13.8" x14ac:dyDescent="0.25">
      <c r="A22" s="2" t="s">
        <v>635</v>
      </c>
      <c r="B22" s="2"/>
      <c r="C22" s="2"/>
      <c r="D22" s="2"/>
      <c r="E22" s="17" t="s">
        <v>263</v>
      </c>
      <c r="F22" s="21"/>
      <c r="G22" s="17">
        <v>2</v>
      </c>
      <c r="H22" s="2"/>
      <c r="I22" s="17" t="s">
        <v>263</v>
      </c>
      <c r="J22" s="2"/>
      <c r="K22" s="17" t="s">
        <v>263</v>
      </c>
      <c r="L22" s="2"/>
      <c r="M22" s="17" t="s">
        <v>263</v>
      </c>
      <c r="N22" s="21"/>
      <c r="O22" s="17" t="s">
        <v>263</v>
      </c>
      <c r="P22" s="2"/>
      <c r="Q22" s="17" t="s">
        <v>263</v>
      </c>
      <c r="R22" s="11"/>
      <c r="S22" s="17" t="s">
        <v>263</v>
      </c>
      <c r="T22" s="2"/>
      <c r="U22" s="17" t="s">
        <v>263</v>
      </c>
      <c r="V22" s="21"/>
      <c r="W22" s="17">
        <v>2</v>
      </c>
      <c r="X22" s="2"/>
    </row>
    <row r="23" spans="1:24" x14ac:dyDescent="0.25">
      <c r="A23" s="37" t="s">
        <v>636</v>
      </c>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13.8" x14ac:dyDescent="0.25">
      <c r="A25" s="2" t="s">
        <v>637</v>
      </c>
      <c r="B25" s="2"/>
      <c r="C25" s="2"/>
      <c r="D25" s="2"/>
      <c r="E25" s="2">
        <v>5</v>
      </c>
      <c r="F25" s="11"/>
      <c r="G25" s="2">
        <v>3</v>
      </c>
      <c r="H25" s="2"/>
      <c r="I25" s="17" t="s">
        <v>263</v>
      </c>
      <c r="J25" s="2"/>
      <c r="K25" s="17" t="s">
        <v>263</v>
      </c>
      <c r="L25" s="2"/>
      <c r="M25" s="17">
        <v>1</v>
      </c>
      <c r="N25" s="11"/>
      <c r="O25" s="17" t="s">
        <v>263</v>
      </c>
      <c r="P25" s="2"/>
      <c r="Q25" s="17">
        <v>2</v>
      </c>
      <c r="R25" s="11"/>
      <c r="S25" s="17" t="s">
        <v>263</v>
      </c>
      <c r="T25" s="2"/>
      <c r="U25" s="2">
        <v>2</v>
      </c>
      <c r="V25" s="11"/>
      <c r="W25" s="2">
        <v>3</v>
      </c>
      <c r="X25" s="2"/>
    </row>
    <row r="26" spans="1:24" x14ac:dyDescent="0.25">
      <c r="A26" s="114" t="s">
        <v>638</v>
      </c>
      <c r="B26" s="9"/>
      <c r="C26" s="9"/>
      <c r="D26" s="9"/>
      <c r="E26" s="2"/>
      <c r="F26" s="9"/>
      <c r="G26" s="2"/>
      <c r="H26" s="2"/>
      <c r="I26" s="9"/>
      <c r="J26" s="2"/>
      <c r="K26" s="9"/>
      <c r="L26" s="2"/>
      <c r="M26" s="2"/>
      <c r="N26" s="2"/>
      <c r="O26" s="2"/>
      <c r="P26" s="2"/>
      <c r="Q26" s="2"/>
      <c r="R26" s="2"/>
      <c r="S26" s="2"/>
      <c r="T26" s="2"/>
      <c r="U26" s="2"/>
      <c r="V26" s="2"/>
      <c r="W26" s="2"/>
      <c r="X26" s="2"/>
    </row>
    <row r="27" spans="1:24" ht="13.8" x14ac:dyDescent="0.25">
      <c r="A27" s="9" t="s">
        <v>384</v>
      </c>
      <c r="B27" s="9"/>
      <c r="C27" s="9"/>
      <c r="D27" s="9"/>
      <c r="E27" s="14">
        <v>6</v>
      </c>
      <c r="F27" s="239"/>
      <c r="G27" s="14">
        <v>5</v>
      </c>
      <c r="H27" s="14"/>
      <c r="I27" s="240" t="s">
        <v>263</v>
      </c>
      <c r="J27" s="14"/>
      <c r="K27" s="240" t="s">
        <v>263</v>
      </c>
      <c r="L27" s="14"/>
      <c r="M27" s="240">
        <v>2</v>
      </c>
      <c r="N27" s="241"/>
      <c r="O27" s="240" t="s">
        <v>263</v>
      </c>
      <c r="P27" s="14"/>
      <c r="Q27" s="14">
        <v>2</v>
      </c>
      <c r="R27" s="241"/>
      <c r="S27" s="240" t="s">
        <v>263</v>
      </c>
      <c r="T27" s="14"/>
      <c r="U27" s="14">
        <v>2</v>
      </c>
      <c r="V27" s="239"/>
      <c r="W27" s="14">
        <v>5</v>
      </c>
      <c r="X27" s="2"/>
    </row>
    <row r="28" spans="1:24" x14ac:dyDescent="0.25">
      <c r="A28" s="2"/>
      <c r="B28" s="2"/>
      <c r="C28" s="2"/>
      <c r="D28" s="2"/>
      <c r="E28" s="2"/>
      <c r="F28" s="2"/>
      <c r="G28" s="2"/>
      <c r="H28" s="2"/>
      <c r="I28" s="2"/>
      <c r="J28" s="2"/>
      <c r="K28" s="2"/>
      <c r="L28" s="2"/>
      <c r="M28" s="85"/>
      <c r="N28" s="2"/>
      <c r="O28" s="85"/>
      <c r="P28" s="85"/>
      <c r="Q28" s="85"/>
      <c r="R28" s="85"/>
      <c r="S28" s="85"/>
      <c r="T28" s="85"/>
      <c r="U28" s="85"/>
      <c r="V28" s="85"/>
      <c r="W28" s="85"/>
      <c r="X28" s="2"/>
    </row>
    <row r="29" spans="1:24" ht="13.8" x14ac:dyDescent="0.25">
      <c r="A29" s="11" t="s">
        <v>639</v>
      </c>
      <c r="B29" s="37"/>
      <c r="C29" s="2"/>
      <c r="D29" s="2"/>
      <c r="E29" s="2"/>
      <c r="F29" s="2"/>
      <c r="G29" s="2"/>
      <c r="H29" s="2"/>
      <c r="I29" s="2"/>
      <c r="J29" s="2"/>
      <c r="K29" s="2"/>
      <c r="L29" s="2"/>
      <c r="M29" s="2"/>
      <c r="N29" s="2"/>
      <c r="O29" s="2"/>
      <c r="P29" s="2"/>
      <c r="Q29" s="2"/>
      <c r="R29" s="2"/>
      <c r="S29" s="2"/>
      <c r="T29" s="2"/>
      <c r="U29" s="2"/>
      <c r="V29" s="2"/>
      <c r="W29" s="2"/>
      <c r="X29" s="2"/>
    </row>
    <row r="30" spans="1:24" x14ac:dyDescent="0.25">
      <c r="A30" s="37" t="s">
        <v>640</v>
      </c>
      <c r="B30" s="37"/>
      <c r="C30" s="2"/>
      <c r="D30" s="2"/>
      <c r="E30" s="2"/>
      <c r="F30" s="2"/>
      <c r="G30" s="2"/>
      <c r="H30" s="2"/>
      <c r="I30" s="2"/>
      <c r="J30" s="2"/>
      <c r="K30" s="2"/>
      <c r="L30" s="2"/>
      <c r="M30" s="2"/>
      <c r="N30" s="2"/>
      <c r="O30" s="2"/>
      <c r="P30" s="2"/>
      <c r="Q30" s="2"/>
      <c r="R30" s="2"/>
      <c r="S30" s="2"/>
      <c r="T30" s="2"/>
      <c r="U30" s="2"/>
      <c r="V30" s="2"/>
      <c r="W30" s="2"/>
      <c r="X30" s="2"/>
    </row>
    <row r="31" spans="1:24" ht="13.8" x14ac:dyDescent="0.25">
      <c r="A31" s="2" t="s">
        <v>641</v>
      </c>
      <c r="B31" s="2"/>
      <c r="C31" s="2"/>
      <c r="D31" s="2"/>
      <c r="E31" s="2"/>
      <c r="F31" s="2"/>
      <c r="G31" s="2"/>
      <c r="H31" s="2"/>
      <c r="I31" s="2"/>
      <c r="J31" s="2"/>
      <c r="K31" s="2"/>
      <c r="L31" s="2"/>
      <c r="M31" s="2"/>
      <c r="N31" s="2"/>
      <c r="O31" s="2"/>
      <c r="P31" s="2"/>
      <c r="Q31" s="2"/>
      <c r="R31" s="2"/>
      <c r="S31" s="2"/>
      <c r="T31" s="2"/>
      <c r="U31" s="2"/>
      <c r="V31" s="2"/>
      <c r="W31" s="2"/>
      <c r="X31" s="2"/>
    </row>
    <row r="32" spans="1:24" x14ac:dyDescent="0.25">
      <c r="A32" s="37" t="s">
        <v>642</v>
      </c>
      <c r="B32" s="37"/>
      <c r="C32" s="2"/>
      <c r="D32" s="2"/>
      <c r="E32" s="2"/>
      <c r="F32" s="2"/>
      <c r="G32" s="2"/>
      <c r="H32" s="2"/>
      <c r="I32" s="2"/>
      <c r="J32" s="2"/>
      <c r="K32" s="2"/>
      <c r="L32" s="2"/>
      <c r="M32" s="2"/>
      <c r="N32" s="2"/>
      <c r="O32" s="2"/>
      <c r="P32" s="2"/>
      <c r="Q32" s="2"/>
      <c r="R32" s="2"/>
      <c r="S32" s="2"/>
      <c r="T32" s="2"/>
      <c r="U32" s="2"/>
      <c r="V32" s="2"/>
      <c r="W32" s="2"/>
      <c r="X32" s="2"/>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575E-FC80-4EC3-86FB-C5D3D75C962C}">
  <dimension ref="A1:W53"/>
  <sheetViews>
    <sheetView showGridLines="0" zoomScaleNormal="100" zoomScaleSheetLayoutView="100" workbookViewId="0"/>
  </sheetViews>
  <sheetFormatPr defaultRowHeight="13.2" x14ac:dyDescent="0.25"/>
  <cols>
    <col min="1" max="1" width="11.44140625" customWidth="1"/>
    <col min="2" max="2" width="1.5546875" customWidth="1"/>
    <col min="3" max="3" width="7.109375" customWidth="1"/>
    <col min="4" max="4" width="10.109375" customWidth="1"/>
    <col min="5" max="5" width="7.109375" customWidth="1"/>
    <col min="6" max="6" width="1.109375" customWidth="1"/>
    <col min="7" max="7" width="7.109375" customWidth="1"/>
    <col min="8" max="8" width="0.5546875" customWidth="1"/>
    <col min="9" max="9" width="8.88671875" customWidth="1"/>
    <col min="10" max="10" width="2" bestFit="1" customWidth="1"/>
    <col min="11" max="11" width="8.88671875" customWidth="1"/>
    <col min="12" max="12" width="0.5546875" customWidth="1"/>
    <col min="13" max="13" width="7.109375" customWidth="1"/>
    <col min="14" max="14" width="1" customWidth="1"/>
    <col min="15" max="15" width="5" bestFit="1" customWidth="1"/>
    <col min="16" max="16" width="1.5546875" customWidth="1"/>
    <col min="17" max="17" width="7.109375" customWidth="1"/>
    <col min="18" max="18" width="1.44140625" customWidth="1"/>
    <col min="19" max="19" width="7.88671875" customWidth="1"/>
    <col min="20" max="20" width="9.109375" hidden="1" customWidth="1"/>
  </cols>
  <sheetData>
    <row r="1" spans="1:20" ht="15.6" x14ac:dyDescent="0.25">
      <c r="A1" s="1" t="s">
        <v>643</v>
      </c>
      <c r="B1" s="1" t="s">
        <v>644</v>
      </c>
      <c r="C1" s="1"/>
      <c r="E1" s="1"/>
      <c r="F1" s="1"/>
      <c r="G1" s="1"/>
      <c r="H1" s="1"/>
      <c r="I1" s="1"/>
      <c r="J1" s="1"/>
      <c r="K1" s="1"/>
      <c r="L1" s="1"/>
      <c r="M1" s="1"/>
      <c r="N1" s="1"/>
      <c r="O1" s="1"/>
      <c r="P1" s="1"/>
      <c r="Q1" s="1"/>
      <c r="R1" s="1"/>
      <c r="S1" s="1"/>
      <c r="T1" s="1"/>
    </row>
    <row r="2" spans="1:20" ht="13.8" x14ac:dyDescent="0.3">
      <c r="A2" s="1"/>
      <c r="B2" s="1" t="s">
        <v>723</v>
      </c>
      <c r="C2" s="1"/>
      <c r="E2" s="1"/>
      <c r="F2" s="1"/>
      <c r="G2" s="1"/>
      <c r="H2" s="1"/>
      <c r="I2" s="1"/>
      <c r="J2" s="1"/>
      <c r="K2" s="1"/>
      <c r="L2" s="1"/>
      <c r="M2" s="1"/>
      <c r="N2" s="1"/>
      <c r="O2" s="1"/>
      <c r="P2" s="1"/>
      <c r="Q2" s="1"/>
      <c r="R2" s="1"/>
      <c r="S2" s="1"/>
      <c r="T2" s="1"/>
    </row>
    <row r="3" spans="1:20" ht="15" x14ac:dyDescent="0.25">
      <c r="A3" s="3"/>
      <c r="B3" s="41" t="s">
        <v>645</v>
      </c>
      <c r="C3" s="3"/>
      <c r="E3" s="3"/>
      <c r="F3" s="3"/>
      <c r="G3" s="3"/>
      <c r="H3" s="3"/>
      <c r="I3" s="3"/>
      <c r="J3" s="3"/>
      <c r="K3" s="3"/>
      <c r="L3" s="3"/>
      <c r="M3" s="3"/>
      <c r="N3" s="3"/>
      <c r="O3" s="3"/>
      <c r="P3" s="3"/>
      <c r="Q3" s="3"/>
      <c r="R3" s="3"/>
      <c r="S3" s="3"/>
      <c r="T3" s="3"/>
    </row>
    <row r="4" spans="1:20" ht="13.8" x14ac:dyDescent="0.3">
      <c r="A4" s="3"/>
      <c r="B4" s="41" t="s">
        <v>724</v>
      </c>
      <c r="C4" s="3"/>
      <c r="E4" s="3"/>
      <c r="F4" s="3"/>
      <c r="G4" s="3"/>
      <c r="H4" s="3"/>
      <c r="I4" s="3"/>
      <c r="J4" s="3"/>
      <c r="K4" s="3"/>
      <c r="L4" s="3"/>
      <c r="M4" s="3"/>
      <c r="N4" s="3"/>
      <c r="O4" s="3"/>
      <c r="P4" s="3"/>
      <c r="Q4" s="3"/>
      <c r="R4" s="3"/>
      <c r="S4" s="3"/>
      <c r="T4" s="3"/>
    </row>
    <row r="5" spans="1:20" x14ac:dyDescent="0.25">
      <c r="A5" s="8"/>
      <c r="B5" s="8"/>
      <c r="C5" s="8"/>
      <c r="D5" s="8"/>
      <c r="E5" s="8"/>
      <c r="F5" s="8"/>
      <c r="G5" s="8"/>
      <c r="H5" s="8"/>
      <c r="I5" s="8"/>
      <c r="J5" s="8"/>
      <c r="K5" s="8"/>
      <c r="L5" s="8"/>
      <c r="M5" s="8"/>
      <c r="N5" s="8"/>
      <c r="O5" s="8"/>
      <c r="P5" s="8"/>
      <c r="Q5" s="8"/>
      <c r="R5" s="8"/>
      <c r="S5" s="8"/>
      <c r="T5" s="8"/>
    </row>
    <row r="6" spans="1:20" x14ac:dyDescent="0.25">
      <c r="A6" s="2" t="s">
        <v>612</v>
      </c>
      <c r="B6" s="2"/>
      <c r="C6" s="2"/>
      <c r="D6" s="2"/>
      <c r="E6" s="2" t="s">
        <v>646</v>
      </c>
      <c r="F6" s="2"/>
      <c r="G6" s="2"/>
      <c r="H6" s="2"/>
      <c r="I6" s="2" t="s">
        <v>647</v>
      </c>
      <c r="J6" s="2"/>
      <c r="K6" s="2"/>
      <c r="L6" s="2"/>
      <c r="M6" s="2"/>
      <c r="N6" s="2"/>
      <c r="O6" s="2"/>
      <c r="P6" s="2"/>
      <c r="Q6" s="242"/>
      <c r="R6" s="242"/>
      <c r="S6" s="242"/>
      <c r="T6" s="243"/>
    </row>
    <row r="7" spans="1:20" x14ac:dyDescent="0.25">
      <c r="A7" s="37" t="s">
        <v>615</v>
      </c>
      <c r="B7" s="2"/>
      <c r="C7" s="2"/>
      <c r="D7" s="2"/>
      <c r="E7" s="2" t="s">
        <v>648</v>
      </c>
      <c r="F7" s="2"/>
      <c r="G7" s="2"/>
      <c r="H7" s="2"/>
      <c r="I7" s="114" t="s">
        <v>649</v>
      </c>
      <c r="J7" s="9"/>
      <c r="K7" s="9"/>
      <c r="L7" s="9"/>
      <c r="M7" s="9"/>
      <c r="N7" s="9"/>
      <c r="O7" s="9"/>
      <c r="P7" s="9"/>
      <c r="Q7" s="244"/>
      <c r="R7" s="244"/>
      <c r="S7" s="244"/>
      <c r="T7" s="245"/>
    </row>
    <row r="8" spans="1:20" x14ac:dyDescent="0.25">
      <c r="A8" s="2"/>
      <c r="B8" s="2"/>
      <c r="C8" s="2"/>
      <c r="D8" s="2"/>
      <c r="E8" s="2" t="s">
        <v>650</v>
      </c>
      <c r="F8" s="2"/>
      <c r="G8" s="2"/>
      <c r="H8" s="2"/>
      <c r="I8" s="2" t="s">
        <v>651</v>
      </c>
      <c r="J8" s="2"/>
      <c r="K8" s="2"/>
      <c r="L8" s="2"/>
      <c r="M8" s="2" t="s">
        <v>652</v>
      </c>
      <c r="N8" s="2"/>
      <c r="O8" s="2"/>
      <c r="P8" s="2"/>
      <c r="Q8" s="2" t="s">
        <v>653</v>
      </c>
      <c r="R8" s="2"/>
      <c r="S8" s="2"/>
      <c r="T8" s="243"/>
    </row>
    <row r="9" spans="1:20" x14ac:dyDescent="0.25">
      <c r="A9" s="2"/>
      <c r="B9" s="2"/>
      <c r="C9" s="2"/>
      <c r="D9" s="2"/>
      <c r="E9" s="37" t="s">
        <v>654</v>
      </c>
      <c r="F9" s="2"/>
      <c r="G9" s="2"/>
      <c r="H9" s="2"/>
      <c r="I9" s="37" t="s">
        <v>655</v>
      </c>
      <c r="J9" s="2"/>
      <c r="K9" s="2"/>
      <c r="L9" s="2"/>
      <c r="M9" s="37" t="s">
        <v>656</v>
      </c>
      <c r="N9" s="2"/>
      <c r="O9" s="2"/>
      <c r="P9" s="2"/>
      <c r="Q9" s="37" t="s">
        <v>657</v>
      </c>
      <c r="R9" s="2"/>
      <c r="S9" s="2"/>
      <c r="T9" s="243"/>
    </row>
    <row r="10" spans="1:20" x14ac:dyDescent="0.25">
      <c r="A10" s="2"/>
      <c r="B10" s="2"/>
      <c r="C10" s="2"/>
      <c r="D10" s="2"/>
      <c r="E10" s="114" t="s">
        <v>658</v>
      </c>
      <c r="F10" s="9"/>
      <c r="G10" s="9"/>
      <c r="H10" s="9"/>
      <c r="I10" s="9"/>
      <c r="J10" s="9"/>
      <c r="K10" s="9"/>
      <c r="L10" s="9"/>
      <c r="M10" s="9"/>
      <c r="N10" s="9"/>
      <c r="O10" s="9"/>
      <c r="P10" s="9"/>
      <c r="Q10" s="9"/>
      <c r="R10" s="9"/>
      <c r="S10" s="9"/>
      <c r="T10" s="245"/>
    </row>
    <row r="11" spans="1:20" x14ac:dyDescent="0.25">
      <c r="A11" s="9"/>
      <c r="B11" s="9"/>
      <c r="C11" s="9"/>
      <c r="D11" s="9"/>
      <c r="E11" s="14">
        <v>2021</v>
      </c>
      <c r="F11" s="14"/>
      <c r="G11" s="14">
        <v>2022</v>
      </c>
      <c r="H11" s="14"/>
      <c r="I11" s="14">
        <v>2021</v>
      </c>
      <c r="J11" s="14"/>
      <c r="K11" s="14">
        <v>2022</v>
      </c>
      <c r="L11" s="14"/>
      <c r="M11" s="14">
        <v>2021</v>
      </c>
      <c r="N11" s="14"/>
      <c r="O11" s="14">
        <v>2022</v>
      </c>
      <c r="P11" s="14"/>
      <c r="Q11" s="14">
        <v>2021</v>
      </c>
      <c r="R11" s="14"/>
      <c r="S11" s="14">
        <v>2022</v>
      </c>
      <c r="T11" s="245"/>
    </row>
    <row r="12" spans="1:20" x14ac:dyDescent="0.25">
      <c r="A12" s="2"/>
      <c r="B12" s="2"/>
      <c r="C12" s="2"/>
      <c r="D12" s="2"/>
      <c r="E12" s="2"/>
      <c r="F12" s="2"/>
      <c r="G12" s="2"/>
      <c r="H12" s="2"/>
      <c r="I12" s="2"/>
      <c r="J12" s="2"/>
      <c r="K12" s="2"/>
      <c r="L12" s="2"/>
      <c r="M12" s="2"/>
      <c r="N12" s="2"/>
      <c r="O12" s="2"/>
      <c r="P12" s="2"/>
      <c r="Q12" s="242"/>
      <c r="R12" s="242"/>
      <c r="S12" s="242"/>
      <c r="T12" s="243"/>
    </row>
    <row r="13" spans="1:20" x14ac:dyDescent="0.25">
      <c r="A13" s="2" t="s">
        <v>4</v>
      </c>
      <c r="B13" s="2"/>
      <c r="C13" s="2"/>
      <c r="D13" s="2"/>
      <c r="E13" s="17" t="s">
        <v>263</v>
      </c>
      <c r="F13" s="17"/>
      <c r="G13" s="17" t="s">
        <v>263</v>
      </c>
      <c r="H13" s="17"/>
      <c r="I13" s="17" t="s">
        <v>263</v>
      </c>
      <c r="J13" s="17"/>
      <c r="K13" s="17" t="s">
        <v>263</v>
      </c>
      <c r="L13" s="17"/>
      <c r="M13" s="17" t="s">
        <v>263</v>
      </c>
      <c r="N13" s="17"/>
      <c r="O13" s="17" t="s">
        <v>263</v>
      </c>
      <c r="P13" s="17"/>
      <c r="Q13" s="17" t="s">
        <v>263</v>
      </c>
      <c r="R13" s="246"/>
      <c r="S13" s="17" t="s">
        <v>263</v>
      </c>
      <c r="T13" s="243"/>
    </row>
    <row r="14" spans="1:20" x14ac:dyDescent="0.25">
      <c r="A14" s="37" t="s">
        <v>631</v>
      </c>
      <c r="B14" s="2"/>
      <c r="C14" s="2"/>
      <c r="D14" s="2"/>
      <c r="E14" s="2"/>
      <c r="F14" s="2"/>
      <c r="G14" s="2"/>
      <c r="H14" s="2"/>
      <c r="I14" s="2"/>
      <c r="J14" s="2"/>
      <c r="K14" s="2"/>
      <c r="L14" s="2"/>
      <c r="M14" s="2"/>
      <c r="N14" s="2"/>
      <c r="O14" s="2"/>
      <c r="P14" s="2"/>
      <c r="Q14" s="242"/>
      <c r="R14" s="242"/>
      <c r="S14" s="242"/>
      <c r="T14" s="243"/>
    </row>
    <row r="15" spans="1:20" x14ac:dyDescent="0.25">
      <c r="A15" s="37" t="s">
        <v>10</v>
      </c>
      <c r="B15" s="2"/>
      <c r="C15" s="2"/>
      <c r="D15" s="2"/>
      <c r="E15" s="2"/>
      <c r="F15" s="2"/>
      <c r="G15" s="2"/>
      <c r="H15" s="2"/>
      <c r="I15" s="2"/>
      <c r="J15" s="2"/>
      <c r="K15" s="2"/>
      <c r="L15" s="2"/>
      <c r="M15" s="2"/>
      <c r="N15" s="2"/>
      <c r="O15" s="2"/>
      <c r="P15" s="2"/>
      <c r="Q15" s="242"/>
      <c r="R15" s="242"/>
      <c r="S15" s="242"/>
      <c r="T15" s="243"/>
    </row>
    <row r="16" spans="1:20" x14ac:dyDescent="0.25">
      <c r="A16" s="2"/>
      <c r="B16" s="2"/>
      <c r="C16" s="2"/>
      <c r="D16" s="2"/>
      <c r="E16" s="2"/>
      <c r="F16" s="2"/>
      <c r="G16" s="2"/>
      <c r="H16" s="2"/>
      <c r="I16" s="2"/>
      <c r="J16" s="2"/>
      <c r="K16" s="2"/>
      <c r="L16" s="2"/>
      <c r="M16" s="2"/>
      <c r="N16" s="2"/>
      <c r="O16" s="2"/>
      <c r="P16" s="2"/>
      <c r="Q16" s="242"/>
      <c r="R16" s="242"/>
      <c r="S16" s="242"/>
      <c r="T16" s="243"/>
    </row>
    <row r="17" spans="1:20" ht="13.8" x14ac:dyDescent="0.25">
      <c r="A17" s="2" t="s">
        <v>632</v>
      </c>
      <c r="B17" s="2"/>
      <c r="C17" s="2"/>
      <c r="D17" s="2"/>
      <c r="E17" s="17">
        <v>1</v>
      </c>
      <c r="F17" s="247"/>
      <c r="G17" s="17" t="s">
        <v>263</v>
      </c>
      <c r="H17" s="17"/>
      <c r="I17" s="17">
        <v>1</v>
      </c>
      <c r="J17" s="247"/>
      <c r="K17" s="17" t="s">
        <v>263</v>
      </c>
      <c r="L17" s="17"/>
      <c r="M17" s="17" t="s">
        <v>263</v>
      </c>
      <c r="N17" s="11"/>
      <c r="O17" s="17" t="s">
        <v>263</v>
      </c>
      <c r="P17" s="17"/>
      <c r="Q17" s="17" t="s">
        <v>263</v>
      </c>
      <c r="R17" s="242"/>
      <c r="S17" s="17" t="s">
        <v>263</v>
      </c>
      <c r="T17" s="243"/>
    </row>
    <row r="18" spans="1:20" x14ac:dyDescent="0.25">
      <c r="A18" s="37" t="s">
        <v>633</v>
      </c>
      <c r="B18" s="2"/>
      <c r="C18" s="2"/>
      <c r="D18" s="2"/>
      <c r="E18" s="2"/>
      <c r="F18" s="2"/>
      <c r="G18" s="2"/>
      <c r="H18" s="2"/>
      <c r="I18" s="2"/>
      <c r="J18" s="2"/>
      <c r="K18" s="2"/>
      <c r="L18" s="2"/>
      <c r="M18" s="2"/>
      <c r="N18" s="2"/>
      <c r="O18" s="2"/>
      <c r="P18" s="2"/>
      <c r="Q18" s="242"/>
      <c r="R18" s="242"/>
      <c r="S18" s="242"/>
      <c r="T18" s="243"/>
    </row>
    <row r="19" spans="1:20" ht="13.8" x14ac:dyDescent="0.25">
      <c r="A19" s="37" t="s">
        <v>634</v>
      </c>
      <c r="B19" s="2"/>
      <c r="C19" s="2"/>
      <c r="D19" s="2"/>
      <c r="E19" s="2"/>
      <c r="F19" s="2"/>
      <c r="G19" s="2"/>
      <c r="H19" s="2"/>
      <c r="I19" s="2"/>
      <c r="J19" s="2"/>
      <c r="K19" s="2"/>
      <c r="L19" s="2"/>
      <c r="M19" s="2"/>
      <c r="N19" s="2"/>
      <c r="O19" s="2"/>
      <c r="P19" s="2"/>
      <c r="Q19" s="242"/>
      <c r="R19" s="242"/>
      <c r="S19" s="242"/>
      <c r="T19" s="243"/>
    </row>
    <row r="20" spans="1:20" x14ac:dyDescent="0.25">
      <c r="A20" s="2"/>
      <c r="B20" s="2"/>
      <c r="C20" s="2"/>
      <c r="D20" s="2"/>
      <c r="E20" s="2"/>
      <c r="F20" s="2"/>
      <c r="G20" s="2"/>
      <c r="H20" s="2"/>
      <c r="I20" s="2"/>
      <c r="J20" s="2"/>
      <c r="K20" s="2"/>
      <c r="L20" s="2"/>
      <c r="M20" s="2"/>
      <c r="N20" s="2"/>
      <c r="O20" s="2"/>
      <c r="P20" s="2"/>
      <c r="Q20" s="242"/>
      <c r="R20" s="242"/>
      <c r="S20" s="242"/>
      <c r="T20" s="243"/>
    </row>
    <row r="21" spans="1:20" ht="13.8" x14ac:dyDescent="0.25">
      <c r="A21" s="2" t="s">
        <v>635</v>
      </c>
      <c r="B21" s="2"/>
      <c r="C21" s="2"/>
      <c r="D21" s="2"/>
      <c r="E21" s="17" t="s">
        <v>263</v>
      </c>
      <c r="F21" s="17"/>
      <c r="G21" s="17" t="s">
        <v>263</v>
      </c>
      <c r="H21" s="17"/>
      <c r="I21" s="17" t="s">
        <v>263</v>
      </c>
      <c r="J21" s="17"/>
      <c r="K21" s="17" t="s">
        <v>263</v>
      </c>
      <c r="L21" s="17"/>
      <c r="M21" s="17" t="s">
        <v>263</v>
      </c>
      <c r="N21" s="11"/>
      <c r="O21" s="17" t="s">
        <v>263</v>
      </c>
      <c r="P21" s="2"/>
      <c r="Q21" s="17" t="s">
        <v>263</v>
      </c>
      <c r="R21" s="11"/>
      <c r="S21" s="17" t="s">
        <v>263</v>
      </c>
      <c r="T21" s="243"/>
    </row>
    <row r="22" spans="1:20" x14ac:dyDescent="0.25">
      <c r="A22" s="37" t="s">
        <v>636</v>
      </c>
      <c r="B22" s="2"/>
      <c r="C22" s="2"/>
      <c r="D22" s="2"/>
      <c r="E22" s="2"/>
      <c r="F22" s="2"/>
      <c r="G22" s="2"/>
      <c r="H22" s="2"/>
      <c r="I22" s="2"/>
      <c r="J22" s="2"/>
      <c r="K22" s="2"/>
      <c r="L22" s="2"/>
      <c r="M22" s="2"/>
      <c r="N22" s="2"/>
      <c r="O22" s="2"/>
      <c r="P22" s="2"/>
      <c r="Q22" s="246"/>
      <c r="R22" s="242"/>
      <c r="S22" s="246"/>
      <c r="T22" s="243"/>
    </row>
    <row r="23" spans="1:20" x14ac:dyDescent="0.25">
      <c r="A23" s="2"/>
      <c r="B23" s="2"/>
      <c r="C23" s="2"/>
      <c r="D23" s="2"/>
      <c r="E23" s="2"/>
      <c r="F23" s="2"/>
      <c r="G23" s="2"/>
      <c r="H23" s="2"/>
      <c r="I23" s="2"/>
      <c r="J23" s="2"/>
      <c r="K23" s="2"/>
      <c r="L23" s="2"/>
      <c r="M23" s="2"/>
      <c r="N23" s="2"/>
      <c r="O23" s="2"/>
      <c r="P23" s="2"/>
      <c r="Q23" s="246"/>
      <c r="R23" s="242"/>
      <c r="S23" s="246"/>
      <c r="T23" s="243"/>
    </row>
    <row r="24" spans="1:20" ht="13.8" x14ac:dyDescent="0.25">
      <c r="A24" s="2" t="s">
        <v>637</v>
      </c>
      <c r="B24" s="2"/>
      <c r="C24" s="2"/>
      <c r="D24" s="2"/>
      <c r="E24" s="17">
        <v>3</v>
      </c>
      <c r="F24" s="11"/>
      <c r="G24" s="17">
        <v>1</v>
      </c>
      <c r="H24" s="2"/>
      <c r="I24" s="17">
        <v>11</v>
      </c>
      <c r="J24" s="247"/>
      <c r="K24" s="17">
        <v>2</v>
      </c>
      <c r="L24" s="2"/>
      <c r="M24" s="17">
        <v>2</v>
      </c>
      <c r="N24" s="21"/>
      <c r="O24" s="17" t="s">
        <v>263</v>
      </c>
      <c r="P24" s="2"/>
      <c r="Q24" s="17" t="s">
        <v>263</v>
      </c>
      <c r="R24" s="11"/>
      <c r="S24" s="17" t="s">
        <v>263</v>
      </c>
      <c r="T24" s="243"/>
    </row>
    <row r="25" spans="1:20" ht="13.8" x14ac:dyDescent="0.25">
      <c r="A25" s="114" t="s">
        <v>638</v>
      </c>
      <c r="B25" s="9"/>
      <c r="C25" s="9"/>
      <c r="D25" s="9"/>
      <c r="E25" s="9"/>
      <c r="F25" s="2"/>
      <c r="G25" s="9"/>
      <c r="H25" s="2"/>
      <c r="I25" s="9"/>
      <c r="J25" s="11"/>
      <c r="K25" s="9"/>
      <c r="L25" s="2"/>
      <c r="M25" s="2"/>
      <c r="N25" s="2"/>
      <c r="O25" s="2"/>
      <c r="P25" s="9"/>
      <c r="Q25" s="248"/>
      <c r="R25" s="244"/>
      <c r="S25" s="248"/>
      <c r="T25" s="245"/>
    </row>
    <row r="26" spans="1:20" ht="13.8" x14ac:dyDescent="0.25">
      <c r="A26" s="14" t="s">
        <v>384</v>
      </c>
      <c r="B26" s="14"/>
      <c r="C26" s="14"/>
      <c r="D26" s="14"/>
      <c r="E26" s="14">
        <v>4</v>
      </c>
      <c r="F26" s="14"/>
      <c r="G26" s="14">
        <v>1</v>
      </c>
      <c r="H26" s="14"/>
      <c r="I26" s="14">
        <v>12</v>
      </c>
      <c r="J26" s="14"/>
      <c r="K26" s="14">
        <v>2</v>
      </c>
      <c r="L26" s="14"/>
      <c r="M26" s="240">
        <v>2</v>
      </c>
      <c r="N26" s="239"/>
      <c r="O26" s="249" t="s">
        <v>263</v>
      </c>
      <c r="P26" s="14"/>
      <c r="Q26" s="249" t="s">
        <v>263</v>
      </c>
      <c r="R26" s="241"/>
      <c r="S26" s="249" t="s">
        <v>263</v>
      </c>
      <c r="T26" s="250"/>
    </row>
    <row r="27" spans="1:20" x14ac:dyDescent="0.25">
      <c r="A27" s="2"/>
      <c r="B27" s="2"/>
      <c r="C27" s="2"/>
      <c r="D27" s="2"/>
      <c r="E27" s="2"/>
      <c r="F27" s="2"/>
      <c r="G27" s="2"/>
      <c r="H27" s="2"/>
      <c r="I27" s="2"/>
      <c r="J27" s="2"/>
      <c r="K27" s="85"/>
      <c r="L27" s="85"/>
      <c r="M27" s="85"/>
      <c r="N27" s="85"/>
      <c r="O27" s="85"/>
      <c r="P27" s="85"/>
      <c r="Q27" s="85"/>
      <c r="R27" s="85"/>
      <c r="S27" s="85"/>
      <c r="T27" s="2"/>
    </row>
    <row r="28" spans="1:20" x14ac:dyDescent="0.25">
      <c r="A28" s="9"/>
      <c r="B28" s="9"/>
      <c r="C28" s="9"/>
      <c r="D28" s="9"/>
      <c r="E28" s="9"/>
      <c r="F28" s="9"/>
      <c r="G28" s="9"/>
      <c r="H28" s="9"/>
      <c r="I28" s="9"/>
      <c r="J28" s="9"/>
      <c r="K28" s="9"/>
      <c r="L28" s="9"/>
      <c r="M28" s="9"/>
      <c r="N28" s="9"/>
      <c r="O28" s="9"/>
      <c r="P28" s="2"/>
      <c r="Q28" s="2"/>
      <c r="R28" s="2"/>
      <c r="S28" s="2"/>
      <c r="T28" s="2"/>
    </row>
    <row r="29" spans="1:20" x14ac:dyDescent="0.25">
      <c r="A29" s="2" t="s">
        <v>612</v>
      </c>
      <c r="B29" s="2"/>
      <c r="C29" s="2"/>
      <c r="D29" s="2"/>
      <c r="E29" s="2" t="s">
        <v>659</v>
      </c>
      <c r="F29" s="2"/>
      <c r="G29" s="2"/>
      <c r="H29" s="2"/>
      <c r="I29" s="2"/>
      <c r="J29" s="2"/>
      <c r="K29" s="2"/>
      <c r="L29" s="2"/>
      <c r="M29" s="2"/>
      <c r="N29" s="2"/>
      <c r="O29" s="2"/>
      <c r="P29" s="2"/>
      <c r="Q29" s="2"/>
      <c r="R29" s="2"/>
      <c r="S29" s="2"/>
      <c r="T29" s="2"/>
    </row>
    <row r="30" spans="1:20" x14ac:dyDescent="0.25">
      <c r="A30" s="37" t="s">
        <v>615</v>
      </c>
      <c r="B30" s="2"/>
      <c r="C30" s="2"/>
      <c r="D30" s="2"/>
      <c r="E30" s="114" t="s">
        <v>660</v>
      </c>
      <c r="F30" s="9"/>
      <c r="G30" s="9"/>
      <c r="H30" s="9"/>
      <c r="I30" s="9"/>
      <c r="J30" s="9"/>
      <c r="K30" s="9"/>
      <c r="L30" s="9"/>
      <c r="M30" s="9"/>
      <c r="N30" s="9"/>
      <c r="O30" s="9"/>
      <c r="P30" s="2"/>
      <c r="Q30" s="2"/>
      <c r="R30" s="2"/>
      <c r="S30" s="2"/>
      <c r="T30" s="2"/>
    </row>
    <row r="31" spans="1:20" x14ac:dyDescent="0.25">
      <c r="A31" s="2"/>
      <c r="B31" s="2"/>
      <c r="C31" s="2"/>
      <c r="D31" s="2"/>
      <c r="E31" s="2" t="s">
        <v>661</v>
      </c>
      <c r="F31" s="2"/>
      <c r="G31" s="2"/>
      <c r="H31" s="2"/>
      <c r="I31" s="2" t="s">
        <v>662</v>
      </c>
      <c r="J31" s="2"/>
      <c r="K31" s="2"/>
      <c r="L31" s="2"/>
      <c r="M31" s="2" t="s">
        <v>663</v>
      </c>
      <c r="N31" s="2"/>
      <c r="O31" s="2"/>
      <c r="P31" s="2"/>
      <c r="Q31" s="2"/>
      <c r="R31" s="2"/>
      <c r="S31" s="2"/>
      <c r="T31" s="2"/>
    </row>
    <row r="32" spans="1:20" x14ac:dyDescent="0.25">
      <c r="A32" s="2"/>
      <c r="B32" s="2"/>
      <c r="C32" s="2"/>
      <c r="D32" s="2"/>
      <c r="E32" s="114" t="s">
        <v>664</v>
      </c>
      <c r="F32" s="9"/>
      <c r="G32" s="9"/>
      <c r="H32" s="9"/>
      <c r="I32" s="114" t="s">
        <v>665</v>
      </c>
      <c r="J32" s="9"/>
      <c r="K32" s="9"/>
      <c r="L32" s="9"/>
      <c r="M32" s="114" t="s">
        <v>666</v>
      </c>
      <c r="N32" s="9"/>
      <c r="O32" s="9"/>
      <c r="P32" s="2"/>
      <c r="Q32" s="2"/>
      <c r="R32" s="2"/>
      <c r="S32" s="2"/>
      <c r="T32" s="2"/>
    </row>
    <row r="33" spans="1:20" x14ac:dyDescent="0.25">
      <c r="A33" s="9"/>
      <c r="B33" s="9"/>
      <c r="C33" s="9"/>
      <c r="D33" s="9"/>
      <c r="E33" s="9">
        <v>2021</v>
      </c>
      <c r="F33" s="9"/>
      <c r="G33" s="9">
        <v>2022</v>
      </c>
      <c r="H33" s="9"/>
      <c r="I33" s="9">
        <v>2021</v>
      </c>
      <c r="J33" s="9"/>
      <c r="K33" s="9">
        <v>2022</v>
      </c>
      <c r="L33" s="9"/>
      <c r="M33" s="9">
        <v>2021</v>
      </c>
      <c r="N33" s="9">
        <v>2021</v>
      </c>
      <c r="O33" s="9">
        <v>2022</v>
      </c>
      <c r="P33" s="2"/>
      <c r="Q33" s="2"/>
      <c r="R33" s="2"/>
      <c r="S33" s="2"/>
      <c r="T33" s="2"/>
    </row>
    <row r="34" spans="1:20" x14ac:dyDescent="0.25">
      <c r="A34" s="2"/>
      <c r="B34" s="2"/>
      <c r="C34" s="2"/>
      <c r="D34" s="2"/>
      <c r="E34" s="2"/>
      <c r="F34" s="2"/>
      <c r="G34" s="2"/>
      <c r="H34" s="2"/>
      <c r="I34" s="2"/>
      <c r="J34" s="2"/>
      <c r="K34" s="2"/>
      <c r="L34" s="2"/>
      <c r="M34" s="2"/>
      <c r="N34" s="2"/>
      <c r="O34" s="2"/>
      <c r="P34" s="2"/>
      <c r="Q34" s="2"/>
      <c r="R34" s="2"/>
      <c r="S34" s="2"/>
      <c r="T34" s="2"/>
    </row>
    <row r="35" spans="1:20" ht="13.8" x14ac:dyDescent="0.25">
      <c r="A35" s="2" t="s">
        <v>4</v>
      </c>
      <c r="B35" s="2"/>
      <c r="C35" s="2"/>
      <c r="D35" s="2"/>
      <c r="E35" s="17" t="s">
        <v>263</v>
      </c>
      <c r="F35" s="17"/>
      <c r="G35" s="17" t="s">
        <v>263</v>
      </c>
      <c r="H35" s="17"/>
      <c r="I35" s="17" t="s">
        <v>263</v>
      </c>
      <c r="J35" s="11"/>
      <c r="K35" s="17" t="s">
        <v>263</v>
      </c>
      <c r="L35" s="17"/>
      <c r="M35" s="17" t="s">
        <v>263</v>
      </c>
      <c r="N35" s="17"/>
      <c r="O35" s="17" t="s">
        <v>263</v>
      </c>
      <c r="P35" s="2"/>
      <c r="Q35" s="2"/>
      <c r="R35" s="2"/>
      <c r="S35" s="2"/>
      <c r="T35" s="2"/>
    </row>
    <row r="36" spans="1:20" x14ac:dyDescent="0.25">
      <c r="A36" s="37" t="s">
        <v>631</v>
      </c>
      <c r="B36" s="2"/>
      <c r="C36" s="2"/>
      <c r="D36" s="2"/>
      <c r="E36" s="2"/>
      <c r="F36" s="2"/>
      <c r="G36" s="2"/>
      <c r="H36" s="2"/>
      <c r="I36" s="2"/>
      <c r="J36" s="2"/>
      <c r="K36" s="2"/>
      <c r="L36" s="2"/>
      <c r="M36" s="2"/>
      <c r="N36" s="2"/>
      <c r="O36" s="2"/>
      <c r="P36" s="2"/>
      <c r="Q36" s="2"/>
      <c r="R36" s="2"/>
      <c r="S36" s="2"/>
      <c r="T36" s="2"/>
    </row>
    <row r="37" spans="1:20" x14ac:dyDescent="0.25">
      <c r="A37" s="37" t="s">
        <v>10</v>
      </c>
      <c r="B37" s="2"/>
      <c r="C37" s="2"/>
      <c r="D37" s="2"/>
      <c r="E37" s="2"/>
      <c r="F37" s="2"/>
      <c r="G37" s="2"/>
      <c r="H37" s="2"/>
      <c r="I37" s="2"/>
      <c r="J37" s="2"/>
      <c r="K37" s="2"/>
      <c r="L37" s="2"/>
      <c r="M37" s="2"/>
      <c r="N37" s="2"/>
      <c r="O37" s="2"/>
      <c r="P37" s="2"/>
      <c r="Q37" s="2"/>
      <c r="R37" s="2"/>
      <c r="S37" s="2"/>
      <c r="T37" s="2"/>
    </row>
    <row r="38" spans="1:20" x14ac:dyDescent="0.25">
      <c r="A38" s="2"/>
      <c r="B38" s="2"/>
      <c r="C38" s="2"/>
      <c r="D38" s="2"/>
      <c r="E38" s="2"/>
      <c r="F38" s="2"/>
      <c r="G38" s="2"/>
      <c r="H38" s="2"/>
      <c r="I38" s="2"/>
      <c r="J38" s="2"/>
      <c r="K38" s="2"/>
      <c r="L38" s="2"/>
      <c r="M38" s="2"/>
      <c r="N38" s="2"/>
      <c r="O38" s="2"/>
      <c r="P38" s="2"/>
      <c r="Q38" s="2"/>
      <c r="R38" s="2"/>
      <c r="S38" s="2"/>
      <c r="T38" s="2"/>
    </row>
    <row r="39" spans="1:20" ht="13.8" x14ac:dyDescent="0.25">
      <c r="A39" s="2" t="s">
        <v>632</v>
      </c>
      <c r="B39" s="2"/>
      <c r="C39" s="2"/>
      <c r="D39" s="2"/>
      <c r="E39" s="17" t="s">
        <v>263</v>
      </c>
      <c r="F39" s="247"/>
      <c r="G39" s="17" t="s">
        <v>263</v>
      </c>
      <c r="H39" s="2"/>
      <c r="I39" s="17" t="s">
        <v>263</v>
      </c>
      <c r="J39" s="11"/>
      <c r="K39" s="17" t="s">
        <v>263</v>
      </c>
      <c r="L39" s="2"/>
      <c r="M39" s="17" t="s">
        <v>263</v>
      </c>
      <c r="N39" s="2"/>
      <c r="O39" s="17" t="s">
        <v>263</v>
      </c>
      <c r="P39" s="2"/>
      <c r="Q39" s="2"/>
      <c r="R39" s="2"/>
      <c r="S39" s="2"/>
      <c r="T39" s="2"/>
    </row>
    <row r="40" spans="1:20" x14ac:dyDescent="0.25">
      <c r="A40" s="37" t="s">
        <v>633</v>
      </c>
      <c r="B40" s="2"/>
      <c r="C40" s="2"/>
      <c r="D40" s="2"/>
      <c r="E40" s="2"/>
      <c r="F40" s="2"/>
      <c r="G40" s="2"/>
      <c r="H40" s="2"/>
      <c r="I40" s="2"/>
      <c r="J40" s="2"/>
      <c r="K40" s="2"/>
      <c r="L40" s="2"/>
      <c r="M40" s="2"/>
      <c r="N40" s="2"/>
      <c r="O40" s="2"/>
      <c r="P40" s="2"/>
      <c r="Q40" s="2"/>
      <c r="R40" s="2"/>
      <c r="S40" s="2"/>
      <c r="T40" s="2"/>
    </row>
    <row r="41" spans="1:20" ht="13.8" x14ac:dyDescent="0.25">
      <c r="A41" s="37" t="s">
        <v>634</v>
      </c>
      <c r="B41" s="2"/>
      <c r="C41" s="2"/>
      <c r="D41" s="2"/>
      <c r="E41" s="2"/>
      <c r="F41" s="2"/>
      <c r="G41" s="2"/>
      <c r="H41" s="2"/>
      <c r="I41" s="2"/>
      <c r="J41" s="2"/>
      <c r="K41" s="2"/>
      <c r="L41" s="2"/>
      <c r="M41" s="2"/>
      <c r="N41" s="2"/>
      <c r="O41" s="2"/>
      <c r="P41" s="2"/>
      <c r="Q41" s="2"/>
      <c r="R41" s="2"/>
      <c r="S41" s="2"/>
      <c r="T41" s="2"/>
    </row>
    <row r="42" spans="1:20" x14ac:dyDescent="0.25">
      <c r="A42" s="2"/>
      <c r="B42" s="2"/>
      <c r="C42" s="2"/>
      <c r="D42" s="2"/>
      <c r="E42" s="2"/>
      <c r="F42" s="2"/>
      <c r="G42" s="2"/>
      <c r="H42" s="2"/>
      <c r="I42" s="2"/>
      <c r="J42" s="2"/>
      <c r="K42" s="2"/>
      <c r="L42" s="2"/>
      <c r="M42" s="2"/>
      <c r="N42" s="2"/>
      <c r="O42" s="2"/>
      <c r="P42" s="2"/>
      <c r="Q42" s="2"/>
      <c r="R42" s="2"/>
      <c r="S42" s="2"/>
      <c r="T42" s="2"/>
    </row>
    <row r="43" spans="1:20" ht="13.8" x14ac:dyDescent="0.25">
      <c r="A43" s="2" t="s">
        <v>635</v>
      </c>
      <c r="B43" s="2"/>
      <c r="C43" s="2"/>
      <c r="D43" s="2"/>
      <c r="E43" s="17" t="s">
        <v>263</v>
      </c>
      <c r="F43" s="38"/>
      <c r="G43" s="17" t="s">
        <v>263</v>
      </c>
      <c r="H43" s="2"/>
      <c r="I43" s="17" t="s">
        <v>263</v>
      </c>
      <c r="J43" s="21"/>
      <c r="K43" s="17">
        <v>2</v>
      </c>
      <c r="L43" s="2"/>
      <c r="M43" s="17" t="s">
        <v>263</v>
      </c>
      <c r="N43" s="11"/>
      <c r="O43" s="17" t="s">
        <v>263</v>
      </c>
      <c r="P43" s="2"/>
      <c r="Q43" s="2"/>
      <c r="R43" s="2"/>
      <c r="S43" s="2"/>
      <c r="T43" s="2"/>
    </row>
    <row r="44" spans="1:20" x14ac:dyDescent="0.25">
      <c r="A44" s="37" t="s">
        <v>636</v>
      </c>
      <c r="B44" s="2"/>
      <c r="C44" s="2"/>
      <c r="D44" s="2"/>
      <c r="E44" s="2"/>
      <c r="F44" s="2"/>
      <c r="G44" s="2"/>
      <c r="H44" s="2"/>
      <c r="I44" s="2"/>
      <c r="J44" s="2"/>
      <c r="K44" s="2"/>
      <c r="L44" s="2"/>
      <c r="M44" s="2"/>
      <c r="N44" s="2"/>
      <c r="O44" s="2"/>
      <c r="P44" s="2"/>
      <c r="Q44" s="2"/>
      <c r="R44" s="2"/>
      <c r="S44" s="2"/>
      <c r="T44" s="2"/>
    </row>
    <row r="45" spans="1:20" x14ac:dyDescent="0.25">
      <c r="A45" s="2"/>
      <c r="B45" s="2"/>
      <c r="C45" s="2"/>
      <c r="D45" s="2"/>
      <c r="E45" s="2"/>
      <c r="F45" s="2"/>
      <c r="G45" s="2"/>
      <c r="H45" s="2"/>
      <c r="I45" s="2"/>
      <c r="J45" s="2"/>
      <c r="K45" s="2"/>
      <c r="L45" s="2"/>
      <c r="M45" s="2"/>
      <c r="N45" s="2"/>
      <c r="O45" s="2"/>
      <c r="P45" s="2"/>
      <c r="Q45" s="2"/>
      <c r="R45" s="2"/>
      <c r="S45" s="2"/>
      <c r="T45" s="2"/>
    </row>
    <row r="46" spans="1:20" ht="13.8" x14ac:dyDescent="0.25">
      <c r="A46" s="2" t="s">
        <v>637</v>
      </c>
      <c r="B46" s="2"/>
      <c r="C46" s="2"/>
      <c r="D46" s="2"/>
      <c r="E46" s="17">
        <v>3</v>
      </c>
      <c r="F46" s="247"/>
      <c r="G46" s="17">
        <v>1</v>
      </c>
      <c r="H46" s="2"/>
      <c r="I46" s="2">
        <v>2</v>
      </c>
      <c r="J46" s="11"/>
      <c r="K46" s="2">
        <v>2</v>
      </c>
      <c r="L46" s="2"/>
      <c r="M46" s="17" t="s">
        <v>263</v>
      </c>
      <c r="N46" s="11"/>
      <c r="O46" s="17" t="s">
        <v>263</v>
      </c>
      <c r="P46" s="2"/>
      <c r="Q46" s="2"/>
      <c r="R46" s="2"/>
      <c r="S46" s="2"/>
      <c r="T46" s="2"/>
    </row>
    <row r="47" spans="1:20" x14ac:dyDescent="0.25">
      <c r="A47" s="114" t="s">
        <v>638</v>
      </c>
      <c r="B47" s="9"/>
      <c r="C47" s="9"/>
      <c r="D47" s="9"/>
      <c r="E47" s="2"/>
      <c r="F47" s="2"/>
      <c r="G47" s="2"/>
      <c r="H47" s="2"/>
      <c r="I47" s="2"/>
      <c r="J47" s="2"/>
      <c r="K47" s="2"/>
      <c r="L47" s="2"/>
      <c r="M47" s="2"/>
      <c r="N47" s="2"/>
      <c r="O47" s="2"/>
      <c r="P47" s="2"/>
      <c r="Q47" s="2"/>
      <c r="R47" s="2"/>
      <c r="S47" s="2"/>
      <c r="T47" s="2"/>
    </row>
    <row r="48" spans="1:20" ht="13.8" x14ac:dyDescent="0.25">
      <c r="A48" s="9" t="s">
        <v>384</v>
      </c>
      <c r="B48" s="9"/>
      <c r="C48" s="9"/>
      <c r="D48" s="9"/>
      <c r="E48" s="14">
        <v>3</v>
      </c>
      <c r="F48" s="241"/>
      <c r="G48" s="14">
        <v>1</v>
      </c>
      <c r="H48" s="14"/>
      <c r="I48" s="14">
        <v>2</v>
      </c>
      <c r="J48" s="239"/>
      <c r="K48" s="14">
        <v>4</v>
      </c>
      <c r="L48" s="14"/>
      <c r="M48" s="240" t="s">
        <v>263</v>
      </c>
      <c r="N48" s="241"/>
      <c r="O48" s="240" t="s">
        <v>263</v>
      </c>
      <c r="P48" s="11"/>
      <c r="Q48" s="2"/>
      <c r="R48" s="2"/>
      <c r="S48" s="2"/>
      <c r="T48" s="2"/>
    </row>
    <row r="49" spans="1:23" x14ac:dyDescent="0.25">
      <c r="A49" s="2"/>
      <c r="B49" s="2"/>
      <c r="C49" s="2"/>
      <c r="D49" s="2"/>
      <c r="E49" s="2"/>
      <c r="F49" s="2"/>
      <c r="G49" s="2"/>
      <c r="H49" s="2"/>
      <c r="I49" s="2"/>
      <c r="J49" s="2"/>
      <c r="K49" s="2"/>
      <c r="L49" s="2"/>
      <c r="M49" s="2"/>
      <c r="N49" s="2"/>
      <c r="O49" s="2"/>
      <c r="P49" s="2"/>
      <c r="Q49" s="2"/>
      <c r="R49" s="2"/>
      <c r="S49" s="2"/>
    </row>
    <row r="50" spans="1:23" ht="13.8" x14ac:dyDescent="0.25">
      <c r="A50" s="11" t="s">
        <v>639</v>
      </c>
      <c r="B50" s="37"/>
      <c r="C50" s="2"/>
      <c r="D50" s="2"/>
      <c r="E50" s="2"/>
      <c r="F50" s="2"/>
      <c r="G50" s="2"/>
      <c r="H50" s="2"/>
      <c r="I50" s="2"/>
      <c r="J50" s="2"/>
      <c r="K50" s="2"/>
      <c r="L50" s="2"/>
      <c r="M50" s="2"/>
      <c r="N50" s="2"/>
      <c r="O50" s="2"/>
      <c r="P50" s="2"/>
      <c r="Q50" s="2"/>
      <c r="R50" s="2"/>
      <c r="S50" s="2"/>
      <c r="T50" s="2"/>
      <c r="U50" s="2"/>
      <c r="V50" s="2"/>
      <c r="W50" s="2"/>
    </row>
    <row r="51" spans="1:23" x14ac:dyDescent="0.25">
      <c r="A51" s="37" t="s">
        <v>640</v>
      </c>
      <c r="B51" s="37"/>
      <c r="C51" s="2"/>
      <c r="D51" s="2"/>
      <c r="E51" s="2"/>
      <c r="F51" s="2"/>
      <c r="G51" s="2"/>
      <c r="H51" s="2"/>
      <c r="I51" s="2"/>
      <c r="J51" s="2"/>
      <c r="K51" s="2"/>
      <c r="L51" s="2"/>
      <c r="M51" s="2"/>
      <c r="N51" s="2"/>
      <c r="O51" s="2"/>
      <c r="P51" s="2"/>
      <c r="Q51" s="2"/>
      <c r="R51" s="2"/>
      <c r="S51" s="2"/>
      <c r="T51" s="2"/>
      <c r="U51" s="2"/>
      <c r="V51" s="2"/>
      <c r="W51" s="2"/>
    </row>
    <row r="52" spans="1:23" ht="13.8" x14ac:dyDescent="0.25">
      <c r="A52" s="2" t="s">
        <v>641</v>
      </c>
      <c r="B52" s="2"/>
      <c r="C52" s="2"/>
      <c r="D52" s="2"/>
      <c r="E52" s="2"/>
      <c r="F52" s="2"/>
      <c r="G52" s="2"/>
      <c r="H52" s="2"/>
      <c r="I52" s="2"/>
      <c r="J52" s="2"/>
      <c r="K52" s="2"/>
      <c r="L52" s="2"/>
      <c r="M52" s="2"/>
      <c r="N52" s="2"/>
      <c r="O52" s="2"/>
      <c r="P52" s="2"/>
      <c r="Q52" s="2"/>
      <c r="R52" s="2"/>
      <c r="S52" s="2"/>
      <c r="T52" s="2"/>
      <c r="U52" s="2"/>
      <c r="V52" s="2"/>
      <c r="W52" s="2"/>
    </row>
    <row r="53" spans="1:23" x14ac:dyDescent="0.25">
      <c r="A53" s="37" t="s">
        <v>642</v>
      </c>
      <c r="B53" s="37"/>
      <c r="C53" s="2"/>
      <c r="D53" s="2"/>
      <c r="E53" s="2"/>
      <c r="F53" s="2"/>
      <c r="G53" s="2"/>
      <c r="H53" s="2"/>
      <c r="I53" s="2"/>
      <c r="J53" s="2"/>
      <c r="K53" s="2"/>
      <c r="L53" s="2"/>
      <c r="M53" s="2"/>
      <c r="N53" s="2"/>
      <c r="O53" s="2"/>
      <c r="P53" s="2"/>
      <c r="Q53" s="2"/>
      <c r="R53" s="2"/>
      <c r="S53" s="2"/>
      <c r="T53" s="2"/>
      <c r="U53" s="2"/>
      <c r="V53" s="2"/>
      <c r="W53" s="2"/>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6A35-D820-4E29-B04A-662EDFF6A5B6}">
  <dimension ref="A1:X32"/>
  <sheetViews>
    <sheetView showGridLines="0" zoomScaleNormal="100" zoomScaleSheetLayoutView="100" workbookViewId="0"/>
  </sheetViews>
  <sheetFormatPr defaultRowHeight="13.2" x14ac:dyDescent="0.25"/>
  <cols>
    <col min="1" max="1" width="12.109375" customWidth="1"/>
    <col min="2" max="2" width="1.5546875" customWidth="1"/>
    <col min="3" max="3" width="7.109375" customWidth="1"/>
    <col min="4" max="4" width="17.109375" customWidth="1"/>
    <col min="5" max="5" width="5.88671875" customWidth="1"/>
    <col min="6" max="6" width="1.109375" bestFit="1" customWidth="1"/>
    <col min="7" max="7" width="5.88671875" customWidth="1"/>
    <col min="8" max="8" width="0.5546875" customWidth="1"/>
    <col min="9" max="9" width="5.88671875" customWidth="1"/>
    <col min="10" max="10" width="0.5546875" customWidth="1"/>
    <col min="11" max="11" width="5.88671875" customWidth="1"/>
    <col min="12" max="12" width="0.5546875" customWidth="1"/>
    <col min="13" max="13" width="5.88671875" customWidth="1"/>
    <col min="14" max="14" width="1" customWidth="1"/>
    <col min="15" max="15" width="5.88671875" customWidth="1"/>
    <col min="16" max="16" width="0.5546875" customWidth="1"/>
    <col min="17" max="17" width="5.88671875" customWidth="1"/>
    <col min="18" max="18" width="1" customWidth="1"/>
    <col min="19" max="19" width="5.88671875" customWidth="1"/>
    <col min="20" max="20" width="0.5546875" customWidth="1"/>
    <col min="21" max="21" width="5.88671875" customWidth="1"/>
    <col min="22" max="22" width="1.109375" bestFit="1" customWidth="1"/>
    <col min="23" max="23" width="5.88671875" customWidth="1"/>
  </cols>
  <sheetData>
    <row r="1" spans="1:24" ht="15.6" x14ac:dyDescent="0.25">
      <c r="A1" s="1" t="s">
        <v>667</v>
      </c>
      <c r="B1" s="1" t="s">
        <v>668</v>
      </c>
      <c r="C1" s="1"/>
      <c r="E1" s="1"/>
      <c r="F1" s="1"/>
      <c r="G1" s="1"/>
      <c r="H1" s="1"/>
      <c r="I1" s="1"/>
      <c r="J1" s="1"/>
      <c r="K1" s="1"/>
      <c r="L1" s="1"/>
      <c r="M1" s="1"/>
      <c r="N1" s="1"/>
      <c r="O1" s="1"/>
      <c r="P1" s="1"/>
      <c r="Q1" s="1"/>
      <c r="R1" s="1"/>
      <c r="S1" s="1"/>
      <c r="T1" s="1"/>
      <c r="U1" s="1"/>
      <c r="V1" s="1"/>
      <c r="W1" s="1"/>
      <c r="X1" s="1"/>
    </row>
    <row r="2" spans="1:24" ht="13.8" x14ac:dyDescent="0.3">
      <c r="A2" s="1"/>
      <c r="B2" s="1" t="s">
        <v>725</v>
      </c>
      <c r="C2" s="1"/>
      <c r="E2" s="1"/>
      <c r="F2" s="1"/>
      <c r="G2" s="1"/>
      <c r="H2" s="1"/>
      <c r="I2" s="1"/>
      <c r="J2" s="1"/>
      <c r="K2" s="1"/>
      <c r="L2" s="1"/>
      <c r="M2" s="1"/>
      <c r="N2" s="1"/>
      <c r="O2" s="1"/>
      <c r="P2" s="1"/>
      <c r="Q2" s="1"/>
      <c r="R2" s="1"/>
      <c r="S2" s="1"/>
      <c r="T2" s="1"/>
      <c r="U2" s="1"/>
      <c r="V2" s="1"/>
      <c r="W2" s="1"/>
      <c r="X2" s="1"/>
    </row>
    <row r="3" spans="1:24" ht="15" x14ac:dyDescent="0.25">
      <c r="A3" s="3"/>
      <c r="B3" s="41" t="s">
        <v>669</v>
      </c>
      <c r="C3" s="3"/>
      <c r="E3" s="3"/>
      <c r="F3" s="3"/>
      <c r="G3" s="3"/>
      <c r="H3" s="3"/>
      <c r="I3" s="3"/>
      <c r="J3" s="3"/>
      <c r="K3" s="3"/>
      <c r="L3" s="3"/>
      <c r="M3" s="3"/>
      <c r="N3" s="3"/>
      <c r="O3" s="3"/>
      <c r="P3" s="3"/>
      <c r="Q3" s="3"/>
      <c r="R3" s="3"/>
      <c r="S3" s="3"/>
      <c r="T3" s="3"/>
      <c r="U3" s="3"/>
      <c r="V3" s="3"/>
      <c r="W3" s="3"/>
      <c r="X3" s="3"/>
    </row>
    <row r="4" spans="1:24" x14ac:dyDescent="0.25">
      <c r="A4" s="3"/>
      <c r="B4" s="41" t="s">
        <v>726</v>
      </c>
      <c r="C4" s="3"/>
      <c r="E4" s="3"/>
      <c r="F4" s="3"/>
      <c r="G4" s="3"/>
      <c r="H4" s="3"/>
      <c r="I4" s="3"/>
      <c r="J4" s="3"/>
      <c r="K4" s="3"/>
      <c r="L4" s="3"/>
      <c r="M4" s="3"/>
      <c r="N4" s="3"/>
      <c r="O4" s="3"/>
      <c r="P4" s="3"/>
      <c r="Q4" s="3"/>
      <c r="R4" s="3"/>
      <c r="S4" s="3"/>
      <c r="T4" s="3"/>
      <c r="U4" s="3"/>
      <c r="V4" s="3"/>
      <c r="W4" s="3"/>
      <c r="X4" s="3"/>
    </row>
    <row r="5" spans="1:24" x14ac:dyDescent="0.25">
      <c r="A5" s="8"/>
      <c r="B5" s="8"/>
      <c r="C5" s="8"/>
      <c r="D5" s="8"/>
      <c r="E5" s="8"/>
      <c r="F5" s="8"/>
      <c r="G5" s="8"/>
      <c r="H5" s="8"/>
      <c r="I5" s="8"/>
      <c r="J5" s="8"/>
      <c r="K5" s="8"/>
      <c r="L5" s="8"/>
      <c r="M5" s="8"/>
      <c r="N5" s="8"/>
      <c r="O5" s="8"/>
      <c r="P5" s="8"/>
      <c r="Q5" s="8"/>
      <c r="R5" s="8"/>
      <c r="S5" s="8"/>
      <c r="T5" s="8"/>
      <c r="U5" s="8"/>
      <c r="V5" s="8"/>
      <c r="W5" s="8"/>
      <c r="X5" s="3"/>
    </row>
    <row r="6" spans="1:24" x14ac:dyDescent="0.25">
      <c r="A6" s="2" t="s">
        <v>612</v>
      </c>
      <c r="B6" s="2"/>
      <c r="C6" s="2"/>
      <c r="D6" s="2"/>
      <c r="E6" s="2" t="s">
        <v>613</v>
      </c>
      <c r="F6" s="2"/>
      <c r="G6" s="2"/>
      <c r="H6" s="2"/>
      <c r="I6" s="2" t="s">
        <v>614</v>
      </c>
      <c r="J6" s="2"/>
      <c r="K6" s="2"/>
      <c r="L6" s="2"/>
      <c r="M6" s="2"/>
      <c r="N6" s="2"/>
      <c r="O6" s="2"/>
      <c r="P6" s="2"/>
      <c r="Q6" s="2"/>
      <c r="R6" s="2"/>
      <c r="S6" s="2"/>
      <c r="T6" s="2"/>
      <c r="U6" s="2"/>
      <c r="V6" s="2"/>
      <c r="W6" s="2"/>
      <c r="X6" s="2"/>
    </row>
    <row r="7" spans="1:24" x14ac:dyDescent="0.25">
      <c r="A7" s="37" t="s">
        <v>615</v>
      </c>
      <c r="B7" s="2"/>
      <c r="C7" s="2"/>
      <c r="D7" s="2"/>
      <c r="E7" s="2" t="s">
        <v>616</v>
      </c>
      <c r="F7" s="2"/>
      <c r="G7" s="2"/>
      <c r="H7" s="2"/>
      <c r="I7" s="114" t="s">
        <v>617</v>
      </c>
      <c r="J7" s="9"/>
      <c r="K7" s="9"/>
      <c r="L7" s="9"/>
      <c r="M7" s="9"/>
      <c r="N7" s="9"/>
      <c r="O7" s="9"/>
      <c r="P7" s="9"/>
      <c r="Q7" s="9"/>
      <c r="R7" s="9"/>
      <c r="S7" s="9"/>
      <c r="T7" s="9"/>
      <c r="U7" s="9"/>
      <c r="V7" s="9"/>
      <c r="W7" s="9"/>
      <c r="X7" s="2"/>
    </row>
    <row r="8" spans="1:24" x14ac:dyDescent="0.25">
      <c r="A8" s="2"/>
      <c r="B8" s="2"/>
      <c r="C8" s="2"/>
      <c r="D8" s="2"/>
      <c r="E8" s="37" t="s">
        <v>618</v>
      </c>
      <c r="F8" s="2"/>
      <c r="G8" s="2"/>
      <c r="H8" s="2"/>
      <c r="I8" s="2" t="s">
        <v>619</v>
      </c>
      <c r="J8" s="2"/>
      <c r="K8" s="2"/>
      <c r="L8" s="2"/>
      <c r="M8" s="2" t="s">
        <v>620</v>
      </c>
      <c r="N8" s="2"/>
      <c r="O8" s="2"/>
      <c r="P8" s="2"/>
      <c r="Q8" s="2" t="s">
        <v>621</v>
      </c>
      <c r="R8" s="2"/>
      <c r="S8" s="2"/>
      <c r="T8" s="2"/>
      <c r="U8" s="2" t="s">
        <v>622</v>
      </c>
      <c r="V8" s="2"/>
      <c r="W8" s="2"/>
      <c r="X8" s="2"/>
    </row>
    <row r="9" spans="1:24" x14ac:dyDescent="0.25">
      <c r="A9" s="2"/>
      <c r="B9" s="2"/>
      <c r="C9" s="2"/>
      <c r="D9" s="2"/>
      <c r="E9" s="37" t="s">
        <v>623</v>
      </c>
      <c r="F9" s="2"/>
      <c r="G9" s="2"/>
      <c r="H9" s="2"/>
      <c r="I9" s="2" t="s">
        <v>624</v>
      </c>
      <c r="J9" s="2"/>
      <c r="K9" s="2"/>
      <c r="L9" s="2"/>
      <c r="M9" s="37" t="s">
        <v>625</v>
      </c>
      <c r="N9" s="2"/>
      <c r="O9" s="2"/>
      <c r="P9" s="2"/>
      <c r="Q9" s="37" t="s">
        <v>626</v>
      </c>
      <c r="R9" s="2"/>
      <c r="S9" s="2"/>
      <c r="T9" s="2"/>
      <c r="U9" s="2" t="s">
        <v>627</v>
      </c>
      <c r="V9" s="2"/>
      <c r="W9" s="2"/>
      <c r="X9" s="2"/>
    </row>
    <row r="10" spans="1:24" x14ac:dyDescent="0.25">
      <c r="A10" s="2"/>
      <c r="B10" s="2"/>
      <c r="C10" s="2"/>
      <c r="D10" s="2"/>
      <c r="E10" s="2"/>
      <c r="F10" s="2"/>
      <c r="G10" s="2"/>
      <c r="H10" s="2"/>
      <c r="I10" s="37" t="s">
        <v>628</v>
      </c>
      <c r="J10" s="2"/>
      <c r="K10" s="2"/>
      <c r="L10" s="2"/>
      <c r="M10" s="2"/>
      <c r="N10" s="2"/>
      <c r="O10" s="2"/>
      <c r="P10" s="2"/>
      <c r="Q10" s="2"/>
      <c r="R10" s="2"/>
      <c r="S10" s="2"/>
      <c r="T10" s="2"/>
      <c r="U10" s="37" t="s">
        <v>629</v>
      </c>
      <c r="V10" s="2"/>
      <c r="W10" s="2"/>
      <c r="X10" s="2"/>
    </row>
    <row r="11" spans="1:24" x14ac:dyDescent="0.25">
      <c r="A11" s="2"/>
      <c r="B11" s="2"/>
      <c r="C11" s="2"/>
      <c r="D11" s="2"/>
      <c r="E11" s="9"/>
      <c r="F11" s="9"/>
      <c r="G11" s="9"/>
      <c r="H11" s="9"/>
      <c r="I11" s="114" t="s">
        <v>630</v>
      </c>
      <c r="J11" s="9"/>
      <c r="K11" s="9"/>
      <c r="L11" s="9"/>
      <c r="M11" s="9"/>
      <c r="N11" s="9"/>
      <c r="O11" s="9"/>
      <c r="P11" s="9"/>
      <c r="Q11" s="9"/>
      <c r="R11" s="9"/>
      <c r="S11" s="9"/>
      <c r="T11" s="9"/>
      <c r="U11" s="9"/>
      <c r="V11" s="9"/>
      <c r="W11" s="9"/>
      <c r="X11" s="2"/>
    </row>
    <row r="12" spans="1:24" x14ac:dyDescent="0.25">
      <c r="A12" s="9"/>
      <c r="B12" s="9"/>
      <c r="C12" s="9"/>
      <c r="D12" s="9"/>
      <c r="E12" s="14">
        <v>2021</v>
      </c>
      <c r="F12" s="14"/>
      <c r="G12" s="14">
        <v>2022</v>
      </c>
      <c r="H12" s="14"/>
      <c r="I12" s="14">
        <v>2021</v>
      </c>
      <c r="J12" s="14"/>
      <c r="K12" s="14">
        <v>2022</v>
      </c>
      <c r="L12" s="14"/>
      <c r="M12" s="14">
        <v>2021</v>
      </c>
      <c r="N12" s="14"/>
      <c r="O12" s="14">
        <v>2022</v>
      </c>
      <c r="P12" s="14"/>
      <c r="Q12" s="14">
        <v>2021</v>
      </c>
      <c r="R12" s="14"/>
      <c r="S12" s="14">
        <v>2022</v>
      </c>
      <c r="T12" s="14"/>
      <c r="U12" s="14">
        <v>2021</v>
      </c>
      <c r="V12" s="14"/>
      <c r="W12" s="14">
        <v>2022</v>
      </c>
      <c r="X12" s="2"/>
    </row>
    <row r="13" spans="1:24" x14ac:dyDescent="0.25">
      <c r="A13" s="2"/>
      <c r="B13" s="2"/>
      <c r="C13" s="2"/>
      <c r="D13" s="2"/>
      <c r="E13" s="2"/>
      <c r="F13" s="2"/>
      <c r="G13" s="2"/>
      <c r="H13" s="2"/>
      <c r="I13" s="2"/>
      <c r="J13" s="2"/>
      <c r="K13" s="2"/>
      <c r="L13" s="2"/>
      <c r="M13" s="2"/>
      <c r="N13" s="2"/>
      <c r="O13" s="2"/>
      <c r="P13" s="2"/>
      <c r="Q13" s="2"/>
      <c r="R13" s="2"/>
      <c r="S13" s="2"/>
      <c r="T13" s="2"/>
      <c r="U13" s="2"/>
      <c r="V13" s="2"/>
      <c r="W13" s="2"/>
      <c r="X13" s="2"/>
    </row>
    <row r="14" spans="1:24" ht="13.8" x14ac:dyDescent="0.25">
      <c r="A14" s="2" t="s">
        <v>4</v>
      </c>
      <c r="B14" s="2"/>
      <c r="C14" s="2"/>
      <c r="D14" s="2"/>
      <c r="E14" s="17" t="s">
        <v>263</v>
      </c>
      <c r="F14" s="17"/>
      <c r="G14" s="17" t="s">
        <v>263</v>
      </c>
      <c r="H14" s="17"/>
      <c r="I14" s="17" t="s">
        <v>263</v>
      </c>
      <c r="J14" s="17"/>
      <c r="K14" s="17" t="s">
        <v>263</v>
      </c>
      <c r="L14" s="17"/>
      <c r="M14" s="17" t="s">
        <v>263</v>
      </c>
      <c r="N14" s="17"/>
      <c r="O14" s="17" t="s">
        <v>263</v>
      </c>
      <c r="P14" s="17"/>
      <c r="Q14" s="17" t="s">
        <v>263</v>
      </c>
      <c r="R14" s="17"/>
      <c r="S14" s="17" t="s">
        <v>263</v>
      </c>
      <c r="T14" s="17"/>
      <c r="U14" s="17" t="s">
        <v>263</v>
      </c>
      <c r="V14" s="11"/>
      <c r="W14" s="17" t="s">
        <v>263</v>
      </c>
      <c r="X14" s="2"/>
    </row>
    <row r="15" spans="1:24" x14ac:dyDescent="0.25">
      <c r="A15" s="37" t="s">
        <v>631</v>
      </c>
      <c r="B15" s="2"/>
      <c r="C15" s="2"/>
      <c r="D15" s="2"/>
      <c r="E15" s="2"/>
      <c r="F15" s="2"/>
      <c r="G15" s="2"/>
      <c r="H15" s="2"/>
      <c r="I15" s="2"/>
      <c r="J15" s="2"/>
      <c r="K15" s="2"/>
      <c r="L15" s="2"/>
      <c r="M15" s="17"/>
      <c r="N15" s="2"/>
      <c r="O15" s="17"/>
      <c r="P15" s="2"/>
      <c r="Q15" s="2"/>
      <c r="R15" s="2"/>
      <c r="S15" s="2"/>
      <c r="T15" s="2"/>
      <c r="U15" s="2"/>
      <c r="V15" s="2"/>
      <c r="W15" s="2"/>
      <c r="X15" s="2"/>
    </row>
    <row r="16" spans="1:24" x14ac:dyDescent="0.25">
      <c r="A16" s="37" t="s">
        <v>10</v>
      </c>
      <c r="B16" s="2"/>
      <c r="C16" s="2"/>
      <c r="D16" s="2"/>
      <c r="E16" s="2"/>
      <c r="F16" s="2"/>
      <c r="G16" s="2"/>
      <c r="H16" s="2"/>
      <c r="I16" s="2"/>
      <c r="J16" s="2"/>
      <c r="K16" s="2"/>
      <c r="L16" s="2"/>
      <c r="M16" s="17"/>
      <c r="N16" s="2"/>
      <c r="O16" s="17"/>
      <c r="P16" s="2"/>
      <c r="Q16" s="2"/>
      <c r="R16" s="2"/>
      <c r="S16" s="2"/>
      <c r="T16" s="2"/>
      <c r="U16" s="2"/>
      <c r="V16" s="2"/>
      <c r="W16" s="2"/>
      <c r="X16" s="2"/>
    </row>
    <row r="17" spans="1:24" x14ac:dyDescent="0.25">
      <c r="A17" s="2"/>
      <c r="B17" s="2"/>
      <c r="C17" s="2"/>
      <c r="D17" s="2"/>
      <c r="E17" s="2"/>
      <c r="F17" s="2"/>
      <c r="G17" s="2"/>
      <c r="H17" s="2"/>
      <c r="I17" s="2"/>
      <c r="J17" s="2"/>
      <c r="K17" s="2"/>
      <c r="L17" s="2"/>
      <c r="M17" s="17"/>
      <c r="N17" s="2"/>
      <c r="O17" s="17"/>
      <c r="P17" s="2"/>
      <c r="Q17" s="2"/>
      <c r="R17" s="2"/>
      <c r="S17" s="2"/>
      <c r="T17" s="2"/>
      <c r="U17" s="2"/>
      <c r="V17" s="2"/>
      <c r="W17" s="2"/>
      <c r="X17" s="2"/>
    </row>
    <row r="18" spans="1:24" ht="13.8" x14ac:dyDescent="0.25">
      <c r="A18" s="2" t="s">
        <v>632</v>
      </c>
      <c r="B18" s="2"/>
      <c r="C18" s="2"/>
      <c r="D18" s="2"/>
      <c r="E18" s="17" t="s">
        <v>263</v>
      </c>
      <c r="F18" s="11"/>
      <c r="G18" s="17">
        <v>1</v>
      </c>
      <c r="H18" s="2"/>
      <c r="I18" s="17" t="s">
        <v>263</v>
      </c>
      <c r="J18" s="2"/>
      <c r="K18" s="17">
        <v>1</v>
      </c>
      <c r="L18" s="2"/>
      <c r="M18" s="17" t="s">
        <v>263</v>
      </c>
      <c r="N18" s="17"/>
      <c r="O18" s="17" t="s">
        <v>263</v>
      </c>
      <c r="P18" s="2"/>
      <c r="Q18" s="17" t="s">
        <v>263</v>
      </c>
      <c r="R18" s="11"/>
      <c r="S18" s="17" t="s">
        <v>263</v>
      </c>
      <c r="T18" s="2"/>
      <c r="U18" s="17" t="s">
        <v>263</v>
      </c>
      <c r="V18" s="11"/>
      <c r="W18" s="17" t="s">
        <v>263</v>
      </c>
      <c r="X18" s="2"/>
    </row>
    <row r="19" spans="1:24" x14ac:dyDescent="0.25">
      <c r="A19" s="37" t="s">
        <v>633</v>
      </c>
      <c r="B19" s="2"/>
      <c r="C19" s="2"/>
      <c r="D19" s="2"/>
      <c r="E19" s="2"/>
      <c r="F19" s="2"/>
      <c r="G19" s="2"/>
      <c r="H19" s="2"/>
      <c r="I19" s="2"/>
      <c r="J19" s="2"/>
      <c r="K19" s="2"/>
      <c r="L19" s="2"/>
      <c r="M19" s="17"/>
      <c r="N19" s="2"/>
      <c r="O19" s="17"/>
      <c r="P19" s="2"/>
      <c r="Q19" s="2"/>
      <c r="R19" s="2"/>
      <c r="S19" s="2"/>
      <c r="T19" s="2"/>
      <c r="U19" s="2"/>
      <c r="V19" s="2"/>
      <c r="W19" s="2"/>
      <c r="X19" s="2"/>
    </row>
    <row r="20" spans="1:24" ht="13.8" x14ac:dyDescent="0.25">
      <c r="A20" s="37" t="s">
        <v>634</v>
      </c>
      <c r="B20" s="2"/>
      <c r="C20" s="2"/>
      <c r="D20" s="2"/>
      <c r="E20" s="2"/>
      <c r="F20" s="2"/>
      <c r="G20" s="2"/>
      <c r="H20" s="2"/>
      <c r="I20" s="2"/>
      <c r="J20" s="2"/>
      <c r="K20" s="2"/>
      <c r="L20" s="2"/>
      <c r="M20" s="17"/>
      <c r="N20" s="2"/>
      <c r="O20" s="17"/>
      <c r="P20" s="2"/>
      <c r="Q20" s="2"/>
      <c r="R20" s="2"/>
      <c r="S20" s="2"/>
      <c r="T20" s="2"/>
      <c r="U20" s="2"/>
      <c r="V20" s="2"/>
      <c r="W20" s="2"/>
      <c r="X20" s="2"/>
    </row>
    <row r="21" spans="1:24" x14ac:dyDescent="0.25">
      <c r="A21" s="2"/>
      <c r="B21" s="2"/>
      <c r="C21" s="2"/>
      <c r="D21" s="2"/>
      <c r="E21" s="17"/>
      <c r="F21" s="2"/>
      <c r="G21" s="17"/>
      <c r="H21" s="2"/>
      <c r="I21" s="2"/>
      <c r="J21" s="2"/>
      <c r="K21" s="2"/>
      <c r="L21" s="2"/>
      <c r="M21" s="17"/>
      <c r="N21" s="2"/>
      <c r="O21" s="17"/>
      <c r="P21" s="2"/>
      <c r="Q21" s="2"/>
      <c r="R21" s="2"/>
      <c r="S21" s="2"/>
      <c r="T21" s="2"/>
      <c r="U21" s="2"/>
      <c r="V21" s="2"/>
      <c r="W21" s="2"/>
      <c r="X21" s="2"/>
    </row>
    <row r="22" spans="1:24" ht="13.8" x14ac:dyDescent="0.25">
      <c r="A22" s="2" t="s">
        <v>635</v>
      </c>
      <c r="B22" s="2"/>
      <c r="C22" s="2"/>
      <c r="D22" s="2"/>
      <c r="E22" s="17" t="s">
        <v>263</v>
      </c>
      <c r="F22" s="11"/>
      <c r="G22" s="17">
        <v>2</v>
      </c>
      <c r="H22" s="2"/>
      <c r="I22" s="17" t="s">
        <v>263</v>
      </c>
      <c r="J22" s="2"/>
      <c r="K22" s="17" t="s">
        <v>263</v>
      </c>
      <c r="L22" s="2"/>
      <c r="M22" s="17" t="s">
        <v>263</v>
      </c>
      <c r="N22" s="21"/>
      <c r="O22" s="17" t="s">
        <v>263</v>
      </c>
      <c r="P22" s="17"/>
      <c r="Q22" s="17" t="s">
        <v>263</v>
      </c>
      <c r="R22" s="17"/>
      <c r="S22" s="17" t="s">
        <v>263</v>
      </c>
      <c r="T22" s="2"/>
      <c r="U22" s="17" t="s">
        <v>263</v>
      </c>
      <c r="V22" s="21"/>
      <c r="W22" s="17">
        <v>2</v>
      </c>
      <c r="X22" s="2"/>
    </row>
    <row r="23" spans="1:24" x14ac:dyDescent="0.25">
      <c r="A23" s="37" t="s">
        <v>636</v>
      </c>
      <c r="B23" s="2"/>
      <c r="C23" s="2"/>
      <c r="D23" s="2"/>
      <c r="E23" s="2"/>
      <c r="F23" s="2"/>
      <c r="G23" s="2"/>
      <c r="H23" s="2"/>
      <c r="I23" s="2"/>
      <c r="J23" s="2"/>
      <c r="K23" s="2"/>
      <c r="L23" s="2"/>
      <c r="M23" s="17"/>
      <c r="N23" s="2"/>
      <c r="O23" s="17"/>
      <c r="P23" s="2"/>
      <c r="Q23" s="2"/>
      <c r="R23" s="2"/>
      <c r="S23" s="2"/>
      <c r="T23" s="2"/>
      <c r="U23" s="2"/>
      <c r="V23" s="2"/>
      <c r="W23" s="2"/>
      <c r="X23" s="2"/>
    </row>
    <row r="24" spans="1:24" x14ac:dyDescent="0.25">
      <c r="A24" s="2"/>
      <c r="B24" s="2"/>
      <c r="C24" s="2"/>
      <c r="D24" s="2"/>
      <c r="E24" s="2"/>
      <c r="F24" s="2"/>
      <c r="G24" s="2"/>
      <c r="H24" s="2"/>
      <c r="I24" s="2"/>
      <c r="J24" s="2"/>
      <c r="K24" s="2"/>
      <c r="L24" s="2"/>
      <c r="M24" s="17"/>
      <c r="N24" s="2"/>
      <c r="O24" s="17"/>
      <c r="P24" s="2"/>
      <c r="Q24" s="2"/>
      <c r="R24" s="2"/>
      <c r="S24" s="2"/>
      <c r="T24" s="2"/>
      <c r="U24" s="2"/>
      <c r="V24" s="2"/>
      <c r="W24" s="2"/>
      <c r="X24" s="2"/>
    </row>
    <row r="25" spans="1:24" ht="13.8" x14ac:dyDescent="0.25">
      <c r="A25" s="2" t="s">
        <v>637</v>
      </c>
      <c r="B25" s="2"/>
      <c r="C25" s="2"/>
      <c r="D25" s="2"/>
      <c r="E25" s="17">
        <v>4</v>
      </c>
      <c r="F25" s="11"/>
      <c r="G25" s="17">
        <v>2</v>
      </c>
      <c r="H25" s="2"/>
      <c r="I25" s="17" t="s">
        <v>263</v>
      </c>
      <c r="J25" s="2"/>
      <c r="K25" s="17" t="s">
        <v>263</v>
      </c>
      <c r="L25" s="2"/>
      <c r="M25" s="17">
        <v>1</v>
      </c>
      <c r="N25" s="21"/>
      <c r="O25" s="17" t="s">
        <v>263</v>
      </c>
      <c r="P25" s="2"/>
      <c r="Q25" s="17">
        <v>2</v>
      </c>
      <c r="R25" s="11"/>
      <c r="S25" s="17" t="s">
        <v>263</v>
      </c>
      <c r="T25" s="2"/>
      <c r="U25" s="2">
        <v>1</v>
      </c>
      <c r="V25" s="21"/>
      <c r="W25" s="2">
        <v>2</v>
      </c>
      <c r="X25" s="2"/>
    </row>
    <row r="26" spans="1:24" x14ac:dyDescent="0.25">
      <c r="A26" s="114" t="s">
        <v>638</v>
      </c>
      <c r="B26" s="9"/>
      <c r="C26" s="9"/>
      <c r="D26" s="9"/>
      <c r="E26" s="2"/>
      <c r="F26" s="2"/>
      <c r="G26" s="2"/>
      <c r="H26" s="2"/>
      <c r="I26" s="9"/>
      <c r="J26" s="2"/>
      <c r="K26" s="9"/>
      <c r="L26" s="2"/>
      <c r="M26" s="17"/>
      <c r="N26" s="2"/>
      <c r="O26" s="17"/>
      <c r="P26" s="2"/>
      <c r="Q26" s="2"/>
      <c r="R26" s="2"/>
      <c r="S26" s="2"/>
      <c r="T26" s="2"/>
      <c r="U26" s="2"/>
      <c r="V26" s="2"/>
      <c r="W26" s="2"/>
      <c r="X26" s="2"/>
    </row>
    <row r="27" spans="1:24" ht="13.8" x14ac:dyDescent="0.25">
      <c r="A27" s="9" t="s">
        <v>384</v>
      </c>
      <c r="B27" s="9"/>
      <c r="C27" s="9"/>
      <c r="D27" s="9"/>
      <c r="E27" s="14">
        <v>4</v>
      </c>
      <c r="F27" s="239"/>
      <c r="G27" s="14">
        <v>5</v>
      </c>
      <c r="H27" s="14"/>
      <c r="I27" s="19" t="s">
        <v>263</v>
      </c>
      <c r="J27" s="14"/>
      <c r="K27" s="19">
        <v>1</v>
      </c>
      <c r="L27" s="14"/>
      <c r="M27" s="240">
        <v>1</v>
      </c>
      <c r="N27" s="239"/>
      <c r="O27" s="240" t="s">
        <v>263</v>
      </c>
      <c r="P27" s="14"/>
      <c r="Q27" s="14">
        <v>2</v>
      </c>
      <c r="R27" s="239"/>
      <c r="S27" s="240" t="s">
        <v>263</v>
      </c>
      <c r="T27" s="14"/>
      <c r="U27" s="14">
        <v>1</v>
      </c>
      <c r="V27" s="239"/>
      <c r="W27" s="14">
        <v>4</v>
      </c>
      <c r="X27" s="2"/>
    </row>
    <row r="28" spans="1:24" x14ac:dyDescent="0.25">
      <c r="A28" s="2"/>
      <c r="B28" s="2"/>
      <c r="C28" s="2"/>
      <c r="D28" s="2"/>
      <c r="E28" s="2"/>
      <c r="F28" s="2"/>
      <c r="G28" s="2"/>
      <c r="H28" s="2"/>
      <c r="I28" s="2"/>
      <c r="J28" s="2"/>
      <c r="K28" s="2"/>
      <c r="L28" s="2"/>
      <c r="M28" s="2"/>
      <c r="N28" s="2"/>
      <c r="O28" s="85"/>
      <c r="P28" s="85"/>
      <c r="Q28" s="85"/>
      <c r="R28" s="85"/>
      <c r="S28" s="85"/>
      <c r="T28" s="85"/>
      <c r="U28" s="85"/>
      <c r="V28" s="85"/>
      <c r="W28" s="85"/>
      <c r="X28" s="2"/>
    </row>
    <row r="29" spans="1:24" ht="13.8" x14ac:dyDescent="0.25">
      <c r="A29" s="11" t="s">
        <v>639</v>
      </c>
      <c r="B29" s="37"/>
      <c r="C29" s="2"/>
      <c r="D29" s="2"/>
      <c r="E29" s="2"/>
      <c r="F29" s="2"/>
      <c r="G29" s="2"/>
      <c r="H29" s="2"/>
      <c r="I29" s="2"/>
      <c r="J29" s="2"/>
      <c r="K29" s="2"/>
      <c r="L29" s="2"/>
      <c r="M29" s="2"/>
      <c r="N29" s="2"/>
      <c r="O29" s="2"/>
      <c r="P29" s="2"/>
      <c r="Q29" s="2"/>
      <c r="R29" s="2"/>
      <c r="S29" s="2"/>
      <c r="T29" s="2"/>
      <c r="U29" s="2"/>
      <c r="V29" s="2"/>
      <c r="W29" s="2"/>
      <c r="X29" s="2"/>
    </row>
    <row r="30" spans="1:24" x14ac:dyDescent="0.25">
      <c r="A30" s="37" t="s">
        <v>640</v>
      </c>
      <c r="B30" s="37"/>
      <c r="C30" s="2"/>
      <c r="D30" s="2"/>
      <c r="E30" s="2"/>
      <c r="F30" s="2"/>
      <c r="G30" s="2"/>
      <c r="H30" s="2"/>
      <c r="I30" s="2"/>
      <c r="J30" s="2"/>
      <c r="K30" s="2"/>
      <c r="L30" s="2"/>
      <c r="M30" s="2"/>
      <c r="N30" s="2"/>
      <c r="O30" s="2"/>
      <c r="P30" s="2"/>
      <c r="Q30" s="2"/>
      <c r="R30" s="2"/>
      <c r="S30" s="2"/>
      <c r="T30" s="2"/>
      <c r="U30" s="2"/>
      <c r="V30" s="2"/>
      <c r="W30" s="2"/>
      <c r="X30" s="2"/>
    </row>
    <row r="31" spans="1:24" ht="13.8" x14ac:dyDescent="0.25">
      <c r="A31" s="2" t="s">
        <v>641</v>
      </c>
      <c r="B31" s="2"/>
      <c r="C31" s="2"/>
      <c r="D31" s="2"/>
      <c r="E31" s="2"/>
      <c r="F31" s="2"/>
      <c r="G31" s="2"/>
      <c r="H31" s="2"/>
      <c r="I31" s="2"/>
      <c r="J31" s="2"/>
      <c r="K31" s="2"/>
      <c r="L31" s="2"/>
      <c r="M31" s="2"/>
      <c r="N31" s="2"/>
      <c r="O31" s="2"/>
      <c r="P31" s="2"/>
      <c r="Q31" s="2"/>
      <c r="R31" s="2"/>
      <c r="S31" s="2"/>
      <c r="T31" s="2"/>
      <c r="U31" s="2"/>
      <c r="V31" s="2"/>
      <c r="W31" s="2"/>
      <c r="X31" s="2"/>
    </row>
    <row r="32" spans="1:24" x14ac:dyDescent="0.25">
      <c r="A32" s="37" t="s">
        <v>642</v>
      </c>
      <c r="B32" s="37"/>
      <c r="C32" s="2"/>
      <c r="D32" s="2"/>
      <c r="E32" s="2"/>
      <c r="F32" s="2"/>
      <c r="G32" s="2"/>
      <c r="H32" s="2"/>
      <c r="I32" s="2"/>
      <c r="J32" s="2"/>
      <c r="K32" s="2"/>
      <c r="L32" s="2"/>
      <c r="M32" s="2"/>
      <c r="N32" s="2"/>
      <c r="O32" s="2"/>
      <c r="P32" s="2"/>
      <c r="Q32" s="2"/>
      <c r="R32" s="2"/>
      <c r="S32" s="2"/>
      <c r="T32" s="2"/>
      <c r="U32" s="2"/>
      <c r="V32" s="2"/>
      <c r="W32" s="2"/>
      <c r="X32" s="2"/>
    </row>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6202A-5F6A-4726-9FB9-D5989020B7E1}">
  <dimension ref="A1:V54"/>
  <sheetViews>
    <sheetView showGridLines="0" zoomScaleNormal="100" zoomScaleSheetLayoutView="100" workbookViewId="0"/>
  </sheetViews>
  <sheetFormatPr defaultRowHeight="13.2" x14ac:dyDescent="0.25"/>
  <cols>
    <col min="1" max="1" width="11.109375" customWidth="1"/>
    <col min="2" max="2" width="1.5546875" customWidth="1"/>
    <col min="3" max="3" width="7.109375" customWidth="1"/>
    <col min="4" max="4" width="10.109375" customWidth="1"/>
    <col min="5" max="5" width="7.109375" customWidth="1"/>
    <col min="6" max="6" width="1.88671875" customWidth="1"/>
    <col min="7" max="7" width="7.109375" customWidth="1"/>
    <col min="8" max="8" width="2" bestFit="1" customWidth="1"/>
    <col min="9" max="9" width="9" customWidth="1"/>
    <col min="10" max="10" width="1.109375" bestFit="1" customWidth="1"/>
    <col min="11" max="11" width="9.109375" customWidth="1"/>
    <col min="12" max="12" width="0.5546875" customWidth="1"/>
    <col min="13" max="13" width="7.109375" customWidth="1"/>
    <col min="14" max="14" width="1.109375" bestFit="1" customWidth="1"/>
    <col min="15" max="15" width="8" customWidth="1"/>
    <col min="16" max="16" width="3.109375" customWidth="1"/>
    <col min="17" max="17" width="7.109375" customWidth="1"/>
    <col min="18" max="18" width="1.109375" bestFit="1" customWidth="1"/>
    <col min="19" max="19" width="5" bestFit="1" customWidth="1"/>
  </cols>
  <sheetData>
    <row r="1" spans="1:19" ht="15.6" x14ac:dyDescent="0.25">
      <c r="A1" s="1" t="s">
        <v>670</v>
      </c>
      <c r="B1" s="1" t="s">
        <v>671</v>
      </c>
      <c r="C1" s="1"/>
      <c r="E1" s="1"/>
      <c r="F1" s="1"/>
      <c r="G1" s="1"/>
      <c r="H1" s="1"/>
      <c r="I1" s="1"/>
      <c r="J1" s="1"/>
      <c r="K1" s="1"/>
      <c r="L1" s="1"/>
      <c r="M1" s="1"/>
      <c r="N1" s="1"/>
      <c r="O1" s="1"/>
      <c r="P1" s="1"/>
      <c r="Q1" s="1"/>
      <c r="R1" s="1"/>
      <c r="S1" s="1"/>
    </row>
    <row r="2" spans="1:19" x14ac:dyDescent="0.25">
      <c r="A2" s="1"/>
      <c r="B2" s="1" t="s">
        <v>727</v>
      </c>
      <c r="C2" s="1"/>
      <c r="E2" s="1"/>
      <c r="F2" s="1"/>
      <c r="G2" s="1"/>
      <c r="H2" s="1"/>
      <c r="I2" s="1"/>
      <c r="J2" s="1"/>
      <c r="K2" s="1"/>
      <c r="L2" s="1"/>
      <c r="M2" s="1"/>
      <c r="N2" s="1"/>
      <c r="O2" s="1"/>
      <c r="P2" s="1"/>
      <c r="Q2" s="1"/>
      <c r="R2" s="1"/>
      <c r="S2" s="1"/>
    </row>
    <row r="3" spans="1:19" ht="15" x14ac:dyDescent="0.25">
      <c r="A3" s="3"/>
      <c r="B3" s="41" t="s">
        <v>672</v>
      </c>
      <c r="C3" s="3"/>
      <c r="E3" s="3"/>
      <c r="F3" s="3"/>
      <c r="G3" s="3"/>
      <c r="H3" s="3"/>
      <c r="I3" s="3"/>
      <c r="J3" s="3"/>
      <c r="K3" s="3"/>
      <c r="L3" s="3"/>
      <c r="M3" s="3"/>
      <c r="N3" s="3"/>
      <c r="O3" s="3"/>
      <c r="P3" s="3"/>
      <c r="Q3" s="3"/>
      <c r="R3" s="3"/>
      <c r="S3" s="3"/>
    </row>
    <row r="4" spans="1:19" ht="13.8" x14ac:dyDescent="0.3">
      <c r="A4" s="3"/>
      <c r="B4" s="41" t="s">
        <v>728</v>
      </c>
      <c r="C4" s="3"/>
      <c r="E4" s="3"/>
      <c r="F4" s="3"/>
      <c r="G4" s="3"/>
      <c r="H4" s="3"/>
      <c r="I4" s="3"/>
      <c r="J4" s="3"/>
      <c r="K4" s="3"/>
      <c r="L4" s="3"/>
      <c r="M4" s="3"/>
      <c r="N4" s="3"/>
      <c r="O4" s="3"/>
      <c r="P4" s="3"/>
      <c r="Q4" s="3"/>
      <c r="R4" s="3"/>
      <c r="S4" s="3"/>
    </row>
    <row r="5" spans="1:19" x14ac:dyDescent="0.25">
      <c r="A5" s="8"/>
      <c r="B5" s="8"/>
      <c r="C5" s="8"/>
      <c r="D5" s="8"/>
      <c r="E5" s="8"/>
      <c r="F5" s="8"/>
      <c r="G5" s="8"/>
      <c r="H5" s="8"/>
      <c r="I5" s="8"/>
      <c r="J5" s="8"/>
      <c r="K5" s="8"/>
      <c r="L5" s="8"/>
      <c r="M5" s="8"/>
      <c r="N5" s="8"/>
      <c r="O5" s="8"/>
      <c r="P5" s="8"/>
      <c r="Q5" s="251"/>
      <c r="R5" s="251"/>
      <c r="S5" s="251"/>
    </row>
    <row r="6" spans="1:19" x14ac:dyDescent="0.25">
      <c r="A6" s="2" t="s">
        <v>612</v>
      </c>
      <c r="B6" s="2"/>
      <c r="C6" s="2"/>
      <c r="D6" s="2"/>
      <c r="E6" s="2" t="s">
        <v>646</v>
      </c>
      <c r="F6" s="2"/>
      <c r="G6" s="2"/>
      <c r="H6" s="2"/>
      <c r="I6" s="2" t="s">
        <v>647</v>
      </c>
      <c r="J6" s="2"/>
      <c r="K6" s="2"/>
      <c r="L6" s="2"/>
      <c r="M6" s="2"/>
      <c r="N6" s="2"/>
      <c r="O6" s="2"/>
      <c r="P6" s="2"/>
      <c r="Q6" s="242"/>
      <c r="R6" s="242"/>
      <c r="S6" s="242"/>
    </row>
    <row r="7" spans="1:19" x14ac:dyDescent="0.25">
      <c r="A7" s="37" t="s">
        <v>615</v>
      </c>
      <c r="B7" s="2"/>
      <c r="C7" s="2"/>
      <c r="D7" s="2"/>
      <c r="E7" s="2" t="s">
        <v>648</v>
      </c>
      <c r="F7" s="2"/>
      <c r="G7" s="2"/>
      <c r="H7" s="2"/>
      <c r="I7" s="114" t="s">
        <v>649</v>
      </c>
      <c r="J7" s="9"/>
      <c r="K7" s="9"/>
      <c r="L7" s="9"/>
      <c r="M7" s="9"/>
      <c r="N7" s="9"/>
      <c r="O7" s="9"/>
      <c r="P7" s="9"/>
      <c r="Q7" s="244"/>
      <c r="R7" s="244"/>
      <c r="S7" s="244"/>
    </row>
    <row r="8" spans="1:19" x14ac:dyDescent="0.25">
      <c r="A8" s="2"/>
      <c r="B8" s="2"/>
      <c r="C8" s="2"/>
      <c r="D8" s="2"/>
      <c r="E8" s="2" t="s">
        <v>650</v>
      </c>
      <c r="F8" s="2"/>
      <c r="G8" s="2"/>
      <c r="H8" s="2"/>
      <c r="I8" s="2" t="s">
        <v>651</v>
      </c>
      <c r="J8" s="2"/>
      <c r="K8" s="2"/>
      <c r="L8" s="2"/>
      <c r="M8" s="2" t="s">
        <v>673</v>
      </c>
      <c r="N8" s="2"/>
      <c r="O8" s="2"/>
      <c r="P8" s="2"/>
      <c r="Q8" s="2" t="s">
        <v>653</v>
      </c>
      <c r="R8" s="2"/>
      <c r="S8" s="2"/>
    </row>
    <row r="9" spans="1:19" x14ac:dyDescent="0.25">
      <c r="A9" s="2"/>
      <c r="B9" s="2"/>
      <c r="C9" s="2"/>
      <c r="D9" s="2"/>
      <c r="E9" s="37" t="s">
        <v>654</v>
      </c>
      <c r="F9" s="2"/>
      <c r="G9" s="2"/>
      <c r="H9" s="2"/>
      <c r="I9" s="37" t="s">
        <v>655</v>
      </c>
      <c r="J9" s="2"/>
      <c r="K9" s="2"/>
      <c r="L9" s="2"/>
      <c r="M9" s="37" t="s">
        <v>656</v>
      </c>
      <c r="N9" s="2"/>
      <c r="O9" s="2"/>
      <c r="P9" s="2"/>
      <c r="Q9" s="37" t="s">
        <v>657</v>
      </c>
      <c r="R9" s="2"/>
      <c r="S9" s="2"/>
    </row>
    <row r="10" spans="1:19" x14ac:dyDescent="0.25">
      <c r="A10" s="2"/>
      <c r="B10" s="2"/>
      <c r="C10" s="2"/>
      <c r="D10" s="2"/>
      <c r="E10" s="114" t="s">
        <v>658</v>
      </c>
      <c r="F10" s="9"/>
      <c r="G10" s="9"/>
      <c r="H10" s="9"/>
      <c r="I10" s="9"/>
      <c r="J10" s="9"/>
      <c r="K10" s="9"/>
      <c r="L10" s="9"/>
      <c r="M10" s="9"/>
      <c r="N10" s="9"/>
      <c r="O10" s="9"/>
      <c r="P10" s="9"/>
      <c r="Q10" s="9"/>
      <c r="R10" s="9"/>
      <c r="S10" s="9"/>
    </row>
    <row r="11" spans="1:19" x14ac:dyDescent="0.25">
      <c r="A11" s="9"/>
      <c r="B11" s="9"/>
      <c r="C11" s="9"/>
      <c r="D11" s="9"/>
      <c r="E11" s="9">
        <v>2021</v>
      </c>
      <c r="F11" s="9"/>
      <c r="G11" s="9">
        <v>2022</v>
      </c>
      <c r="H11" s="9"/>
      <c r="I11" s="9">
        <v>2021</v>
      </c>
      <c r="J11" s="9"/>
      <c r="K11" s="9">
        <v>2022</v>
      </c>
      <c r="L11" s="9"/>
      <c r="M11" s="9">
        <v>2021</v>
      </c>
      <c r="N11" s="9"/>
      <c r="O11" s="9">
        <v>2022</v>
      </c>
      <c r="P11" s="9"/>
      <c r="Q11" s="9">
        <v>2021</v>
      </c>
      <c r="R11" s="9"/>
      <c r="S11" s="9">
        <v>2022</v>
      </c>
    </row>
    <row r="12" spans="1:19" x14ac:dyDescent="0.25">
      <c r="A12" s="2"/>
      <c r="B12" s="2"/>
      <c r="C12" s="2"/>
      <c r="D12" s="2"/>
      <c r="E12" s="2"/>
      <c r="F12" s="2"/>
      <c r="G12" s="2"/>
      <c r="H12" s="2"/>
      <c r="I12" s="2"/>
      <c r="J12" s="2"/>
      <c r="K12" s="2"/>
      <c r="L12" s="2"/>
      <c r="M12" s="2"/>
      <c r="N12" s="2"/>
      <c r="O12" s="2"/>
      <c r="P12" s="2"/>
      <c r="Q12" s="242"/>
      <c r="R12" s="242"/>
      <c r="S12" s="242"/>
    </row>
    <row r="13" spans="1:19" x14ac:dyDescent="0.25">
      <c r="A13" s="2" t="s">
        <v>4</v>
      </c>
      <c r="B13" s="2"/>
      <c r="C13" s="2"/>
      <c r="D13" s="2"/>
      <c r="E13" s="17" t="s">
        <v>263</v>
      </c>
      <c r="F13" s="17"/>
      <c r="G13" s="17" t="s">
        <v>263</v>
      </c>
      <c r="H13" s="17"/>
      <c r="I13" s="17" t="s">
        <v>263</v>
      </c>
      <c r="J13" s="17"/>
      <c r="K13" s="17" t="s">
        <v>263</v>
      </c>
      <c r="L13" s="17"/>
      <c r="M13" s="17" t="s">
        <v>263</v>
      </c>
      <c r="N13" s="17"/>
      <c r="O13" s="17" t="s">
        <v>263</v>
      </c>
      <c r="P13" s="17"/>
      <c r="Q13" s="17" t="s">
        <v>263</v>
      </c>
      <c r="R13" s="246"/>
      <c r="S13" s="17" t="s">
        <v>263</v>
      </c>
    </row>
    <row r="14" spans="1:19" x14ac:dyDescent="0.25">
      <c r="A14" s="37" t="s">
        <v>631</v>
      </c>
      <c r="B14" s="2"/>
      <c r="C14" s="2"/>
      <c r="D14" s="2"/>
      <c r="E14" s="2"/>
      <c r="F14" s="2"/>
      <c r="G14" s="2"/>
      <c r="H14" s="2"/>
      <c r="I14" s="2"/>
      <c r="J14" s="2"/>
      <c r="K14" s="2"/>
      <c r="L14" s="2"/>
      <c r="M14" s="2"/>
      <c r="N14" s="2"/>
      <c r="O14" s="2"/>
      <c r="P14" s="2"/>
      <c r="Q14" s="246"/>
      <c r="R14" s="246"/>
      <c r="S14" s="246"/>
    </row>
    <row r="15" spans="1:19" x14ac:dyDescent="0.25">
      <c r="A15" s="37" t="s">
        <v>10</v>
      </c>
      <c r="B15" s="2"/>
      <c r="C15" s="2"/>
      <c r="D15" s="2"/>
      <c r="E15" s="2"/>
      <c r="F15" s="2"/>
      <c r="G15" s="2"/>
      <c r="H15" s="2"/>
      <c r="I15" s="2"/>
      <c r="J15" s="2"/>
      <c r="K15" s="2"/>
      <c r="L15" s="2"/>
      <c r="M15" s="2"/>
      <c r="N15" s="2"/>
      <c r="O15" s="2"/>
      <c r="P15" s="2"/>
      <c r="Q15" s="246"/>
      <c r="R15" s="246"/>
      <c r="S15" s="246"/>
    </row>
    <row r="16" spans="1:19" x14ac:dyDescent="0.25">
      <c r="A16" s="2"/>
      <c r="B16" s="2"/>
      <c r="C16" s="2"/>
      <c r="D16" s="2"/>
      <c r="E16" s="2"/>
      <c r="F16" s="2"/>
      <c r="G16" s="2"/>
      <c r="H16" s="2"/>
      <c r="I16" s="2"/>
      <c r="J16" s="2"/>
      <c r="K16" s="2"/>
      <c r="L16" s="2"/>
      <c r="M16" s="2"/>
      <c r="N16" s="2"/>
      <c r="O16" s="2"/>
      <c r="P16" s="2"/>
      <c r="Q16" s="246"/>
      <c r="R16" s="246"/>
      <c r="S16" s="246"/>
    </row>
    <row r="17" spans="1:19" ht="13.8" x14ac:dyDescent="0.25">
      <c r="A17" s="2" t="s">
        <v>632</v>
      </c>
      <c r="B17" s="2"/>
      <c r="C17" s="2"/>
      <c r="D17" s="2"/>
      <c r="E17" s="17" t="s">
        <v>263</v>
      </c>
      <c r="F17" s="247"/>
      <c r="G17" s="17" t="s">
        <v>263</v>
      </c>
      <c r="H17" s="17"/>
      <c r="I17" s="17" t="s">
        <v>263</v>
      </c>
      <c r="J17" s="247"/>
      <c r="K17" s="17" t="s">
        <v>263</v>
      </c>
      <c r="L17" s="17"/>
      <c r="M17" s="17" t="s">
        <v>263</v>
      </c>
      <c r="N17" s="11"/>
      <c r="O17" s="17" t="s">
        <v>263</v>
      </c>
      <c r="P17" s="17"/>
      <c r="Q17" s="17" t="s">
        <v>263</v>
      </c>
      <c r="R17" s="246"/>
      <c r="S17" s="17">
        <v>1</v>
      </c>
    </row>
    <row r="18" spans="1:19" x14ac:dyDescent="0.25">
      <c r="A18" s="37" t="s">
        <v>633</v>
      </c>
      <c r="B18" s="2"/>
      <c r="C18" s="2"/>
      <c r="D18" s="2"/>
      <c r="E18" s="2"/>
      <c r="F18" s="2"/>
      <c r="G18" s="2"/>
      <c r="H18" s="2"/>
      <c r="I18" s="2"/>
      <c r="J18" s="2"/>
      <c r="K18" s="2"/>
      <c r="L18" s="2"/>
      <c r="M18" s="2"/>
      <c r="N18" s="2"/>
      <c r="O18" s="2"/>
      <c r="P18" s="2"/>
      <c r="Q18" s="246"/>
      <c r="R18" s="246"/>
      <c r="S18" s="246"/>
    </row>
    <row r="19" spans="1:19" ht="13.8" x14ac:dyDescent="0.25">
      <c r="A19" s="37" t="s">
        <v>634</v>
      </c>
      <c r="B19" s="2"/>
      <c r="C19" s="2"/>
      <c r="D19" s="2"/>
      <c r="E19" s="2"/>
      <c r="F19" s="2"/>
      <c r="G19" s="2"/>
      <c r="H19" s="2"/>
      <c r="I19" s="2"/>
      <c r="J19" s="2"/>
      <c r="K19" s="2"/>
      <c r="L19" s="2"/>
      <c r="M19" s="2"/>
      <c r="N19" s="2"/>
      <c r="O19" s="2"/>
      <c r="P19" s="2"/>
      <c r="Q19" s="246"/>
      <c r="R19" s="246"/>
      <c r="S19" s="246"/>
    </row>
    <row r="20" spans="1:19" x14ac:dyDescent="0.25">
      <c r="A20" s="2"/>
      <c r="B20" s="2"/>
      <c r="C20" s="2"/>
      <c r="D20" s="2"/>
      <c r="E20" s="2"/>
      <c r="F20" s="2"/>
      <c r="G20" s="2"/>
      <c r="H20" s="2"/>
      <c r="I20" s="2"/>
      <c r="J20" s="2"/>
      <c r="K20" s="2"/>
      <c r="L20" s="2"/>
      <c r="M20" s="2"/>
      <c r="N20" s="2"/>
      <c r="O20" s="2"/>
      <c r="P20" s="2"/>
      <c r="Q20" s="246"/>
      <c r="R20" s="246"/>
      <c r="S20" s="246"/>
    </row>
    <row r="21" spans="1:19" ht="13.8" x14ac:dyDescent="0.25">
      <c r="A21" s="2" t="s">
        <v>635</v>
      </c>
      <c r="B21" s="2"/>
      <c r="C21" s="2"/>
      <c r="D21" s="2"/>
      <c r="E21" s="17" t="s">
        <v>263</v>
      </c>
      <c r="F21" s="17"/>
      <c r="G21" s="17" t="s">
        <v>263</v>
      </c>
      <c r="H21" s="17"/>
      <c r="I21" s="17" t="s">
        <v>263</v>
      </c>
      <c r="J21" s="17"/>
      <c r="K21" s="17" t="s">
        <v>263</v>
      </c>
      <c r="L21" s="17"/>
      <c r="M21" s="17" t="s">
        <v>263</v>
      </c>
      <c r="N21" s="11"/>
      <c r="O21" s="17" t="s">
        <v>263</v>
      </c>
      <c r="P21" s="2"/>
      <c r="Q21" s="17" t="s">
        <v>263</v>
      </c>
      <c r="R21" s="11"/>
      <c r="S21" s="17" t="s">
        <v>263</v>
      </c>
    </row>
    <row r="22" spans="1:19" x14ac:dyDescent="0.25">
      <c r="A22" s="37" t="s">
        <v>636</v>
      </c>
      <c r="B22" s="2"/>
      <c r="C22" s="2"/>
      <c r="D22" s="2"/>
      <c r="E22" s="2"/>
      <c r="F22" s="2"/>
      <c r="G22" s="2"/>
      <c r="H22" s="2"/>
      <c r="I22" s="2"/>
      <c r="J22" s="2"/>
      <c r="K22" s="2"/>
      <c r="L22" s="2"/>
      <c r="M22" s="2"/>
      <c r="N22" s="2"/>
      <c r="O22" s="2"/>
      <c r="P22" s="2"/>
      <c r="Q22" s="246"/>
      <c r="R22" s="246"/>
      <c r="S22" s="246"/>
    </row>
    <row r="23" spans="1:19" x14ac:dyDescent="0.25">
      <c r="A23" s="2"/>
      <c r="B23" s="2"/>
      <c r="C23" s="2"/>
      <c r="D23" s="2"/>
      <c r="E23" s="2"/>
      <c r="F23" s="2"/>
      <c r="G23" s="2"/>
      <c r="H23" s="2"/>
      <c r="I23" s="2"/>
      <c r="J23" s="2"/>
      <c r="K23" s="2"/>
      <c r="L23" s="2"/>
      <c r="M23" s="2"/>
      <c r="N23" s="2"/>
      <c r="O23" s="2"/>
      <c r="P23" s="2"/>
      <c r="Q23" s="246"/>
      <c r="R23" s="246"/>
      <c r="S23" s="246"/>
    </row>
    <row r="24" spans="1:19" ht="13.8" x14ac:dyDescent="0.25">
      <c r="A24" s="2" t="s">
        <v>637</v>
      </c>
      <c r="B24" s="2"/>
      <c r="C24" s="2"/>
      <c r="D24" s="2"/>
      <c r="E24" s="2">
        <v>3</v>
      </c>
      <c r="F24" s="247"/>
      <c r="G24" s="17" t="s">
        <v>263</v>
      </c>
      <c r="H24" s="2"/>
      <c r="I24" s="2">
        <v>11</v>
      </c>
      <c r="J24" s="247"/>
      <c r="K24" s="17" t="s">
        <v>263</v>
      </c>
      <c r="L24" s="2"/>
      <c r="M24" s="17">
        <v>2</v>
      </c>
      <c r="N24" s="21"/>
      <c r="O24" s="17" t="s">
        <v>263</v>
      </c>
      <c r="P24" s="2"/>
      <c r="Q24" s="17" t="s">
        <v>263</v>
      </c>
      <c r="R24" s="21"/>
      <c r="S24" s="17" t="s">
        <v>263</v>
      </c>
    </row>
    <row r="25" spans="1:19" x14ac:dyDescent="0.25">
      <c r="A25" s="114" t="s">
        <v>638</v>
      </c>
      <c r="B25" s="9"/>
      <c r="C25" s="9"/>
      <c r="D25" s="9"/>
      <c r="E25" s="9"/>
      <c r="F25" s="9"/>
      <c r="G25" s="9"/>
      <c r="H25" s="9"/>
      <c r="I25" s="9"/>
      <c r="J25" s="9"/>
      <c r="K25" s="9"/>
      <c r="L25" s="9"/>
      <c r="M25" s="9"/>
      <c r="N25" s="9"/>
      <c r="O25" s="9"/>
      <c r="P25" s="9"/>
      <c r="Q25" s="248"/>
      <c r="R25" s="248"/>
      <c r="S25" s="248"/>
    </row>
    <row r="26" spans="1:19" ht="13.8" x14ac:dyDescent="0.25">
      <c r="A26" s="14" t="s">
        <v>384</v>
      </c>
      <c r="B26" s="14"/>
      <c r="C26" s="14"/>
      <c r="D26" s="14"/>
      <c r="E26" s="14">
        <v>3</v>
      </c>
      <c r="F26" s="14"/>
      <c r="G26" s="240" t="s">
        <v>263</v>
      </c>
      <c r="H26" s="14"/>
      <c r="I26" s="14">
        <v>11</v>
      </c>
      <c r="J26" s="14"/>
      <c r="K26" s="240" t="s">
        <v>263</v>
      </c>
      <c r="L26" s="14"/>
      <c r="M26" s="240">
        <v>2</v>
      </c>
      <c r="N26" s="239"/>
      <c r="O26" s="240" t="s">
        <v>263</v>
      </c>
      <c r="P26" s="14"/>
      <c r="Q26" s="249" t="s">
        <v>263</v>
      </c>
      <c r="R26" s="239"/>
      <c r="S26" s="240">
        <v>1</v>
      </c>
    </row>
    <row r="27" spans="1:19" x14ac:dyDescent="0.25">
      <c r="A27" s="2"/>
      <c r="B27" s="2"/>
      <c r="C27" s="2"/>
      <c r="D27" s="2"/>
      <c r="E27" s="2"/>
      <c r="F27" s="2"/>
      <c r="G27" s="2"/>
      <c r="H27" s="10"/>
      <c r="I27" s="2"/>
      <c r="J27" s="2"/>
      <c r="K27" s="85"/>
      <c r="L27" s="85"/>
      <c r="M27" s="85"/>
      <c r="N27" s="85"/>
      <c r="O27" s="85"/>
      <c r="P27" s="85"/>
      <c r="Q27" s="85"/>
      <c r="R27" s="85"/>
      <c r="S27" s="85"/>
    </row>
    <row r="28" spans="1:19" x14ac:dyDescent="0.25">
      <c r="A28" s="9"/>
      <c r="B28" s="9"/>
      <c r="C28" s="9"/>
      <c r="D28" s="9"/>
      <c r="E28" s="9"/>
      <c r="F28" s="9"/>
      <c r="G28" s="9"/>
      <c r="H28" s="9"/>
      <c r="I28" s="9"/>
      <c r="J28" s="9"/>
      <c r="K28" s="9"/>
      <c r="L28" s="9"/>
      <c r="M28" s="9"/>
      <c r="N28" s="9"/>
      <c r="O28" s="9"/>
      <c r="P28" s="2"/>
      <c r="Q28" s="2"/>
      <c r="R28" s="2"/>
      <c r="S28" s="2"/>
    </row>
    <row r="29" spans="1:19" x14ac:dyDescent="0.25">
      <c r="A29" s="2" t="s">
        <v>612</v>
      </c>
      <c r="B29" s="2"/>
      <c r="C29" s="2"/>
      <c r="D29" s="2"/>
      <c r="E29" s="2" t="s">
        <v>659</v>
      </c>
      <c r="F29" s="2"/>
      <c r="G29" s="2"/>
      <c r="H29" s="2"/>
      <c r="I29" s="2"/>
      <c r="J29" s="2"/>
      <c r="K29" s="2"/>
      <c r="L29" s="2"/>
      <c r="M29" s="2"/>
      <c r="N29" s="2"/>
      <c r="O29" s="2"/>
      <c r="P29" s="2"/>
      <c r="Q29" s="2"/>
      <c r="R29" s="2"/>
      <c r="S29" s="2"/>
    </row>
    <row r="30" spans="1:19" x14ac:dyDescent="0.25">
      <c r="A30" s="37" t="s">
        <v>615</v>
      </c>
      <c r="B30" s="2"/>
      <c r="C30" s="2"/>
      <c r="D30" s="2"/>
      <c r="E30" s="114" t="s">
        <v>660</v>
      </c>
      <c r="F30" s="9"/>
      <c r="G30" s="9"/>
      <c r="H30" s="9"/>
      <c r="I30" s="9"/>
      <c r="J30" s="9"/>
      <c r="K30" s="9"/>
      <c r="L30" s="9"/>
      <c r="M30" s="9"/>
      <c r="N30" s="9"/>
      <c r="O30" s="9"/>
      <c r="P30" s="2"/>
      <c r="Q30" s="2"/>
      <c r="R30" s="2"/>
      <c r="S30" s="2"/>
    </row>
    <row r="31" spans="1:19" x14ac:dyDescent="0.25">
      <c r="A31" s="2"/>
      <c r="B31" s="2"/>
      <c r="C31" s="2"/>
      <c r="D31" s="2"/>
      <c r="E31" s="2" t="s">
        <v>661</v>
      </c>
      <c r="F31" s="2"/>
      <c r="G31" s="2"/>
      <c r="H31" s="2"/>
      <c r="I31" s="2" t="s">
        <v>662</v>
      </c>
      <c r="J31" s="2"/>
      <c r="K31" s="2"/>
      <c r="L31" s="2"/>
      <c r="M31" s="2" t="s">
        <v>663</v>
      </c>
      <c r="N31" s="2"/>
      <c r="O31" s="2"/>
      <c r="P31" s="2"/>
      <c r="Q31" s="2"/>
      <c r="R31" s="2"/>
      <c r="S31" s="2"/>
    </row>
    <row r="32" spans="1:19" x14ac:dyDescent="0.25">
      <c r="A32" s="2"/>
      <c r="B32" s="2"/>
      <c r="C32" s="2"/>
      <c r="D32" s="2"/>
      <c r="E32" s="114" t="s">
        <v>664</v>
      </c>
      <c r="F32" s="9"/>
      <c r="G32" s="9"/>
      <c r="H32" s="9"/>
      <c r="I32" s="114" t="s">
        <v>665</v>
      </c>
      <c r="J32" s="9"/>
      <c r="K32" s="9"/>
      <c r="L32" s="9"/>
      <c r="M32" s="114" t="s">
        <v>666</v>
      </c>
      <c r="N32" s="9"/>
      <c r="O32" s="9"/>
      <c r="P32" s="2"/>
      <c r="Q32" s="2"/>
      <c r="R32" s="2"/>
      <c r="S32" s="2"/>
    </row>
    <row r="33" spans="1:19" x14ac:dyDescent="0.25">
      <c r="A33" s="9"/>
      <c r="B33" s="9"/>
      <c r="C33" s="9"/>
      <c r="D33" s="9"/>
      <c r="E33" s="9">
        <v>2021</v>
      </c>
      <c r="F33" s="9"/>
      <c r="G33" s="9">
        <v>2022</v>
      </c>
      <c r="H33" s="9"/>
      <c r="I33" s="9">
        <v>2021</v>
      </c>
      <c r="J33" s="9"/>
      <c r="K33" s="9">
        <v>2022</v>
      </c>
      <c r="L33" s="9"/>
      <c r="M33" s="9">
        <v>2021</v>
      </c>
      <c r="N33" s="9"/>
      <c r="O33" s="9">
        <v>2022</v>
      </c>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ht="13.8" x14ac:dyDescent="0.25">
      <c r="A35" s="2" t="s">
        <v>674</v>
      </c>
      <c r="B35" s="2"/>
      <c r="C35" s="2"/>
      <c r="D35" s="2"/>
      <c r="E35" s="17" t="s">
        <v>263</v>
      </c>
      <c r="F35" s="17"/>
      <c r="G35" s="17" t="s">
        <v>263</v>
      </c>
      <c r="H35" s="17"/>
      <c r="I35" s="17" t="s">
        <v>263</v>
      </c>
      <c r="J35" s="11"/>
      <c r="K35" s="17" t="s">
        <v>263</v>
      </c>
      <c r="L35" s="17"/>
      <c r="M35" s="17" t="s">
        <v>263</v>
      </c>
      <c r="N35" s="11"/>
      <c r="O35" s="17" t="s">
        <v>263</v>
      </c>
      <c r="P35" s="2"/>
      <c r="Q35" s="2"/>
      <c r="R35" s="2"/>
      <c r="S35" s="2"/>
    </row>
    <row r="36" spans="1:19" x14ac:dyDescent="0.25">
      <c r="A36" s="37" t="s">
        <v>631</v>
      </c>
      <c r="B36" s="2"/>
      <c r="C36" s="2"/>
      <c r="D36" s="2"/>
      <c r="E36" s="2"/>
      <c r="F36" s="2"/>
      <c r="G36" s="2"/>
      <c r="H36" s="2"/>
      <c r="I36" s="2"/>
      <c r="J36" s="2"/>
      <c r="K36" s="2"/>
      <c r="L36" s="2"/>
      <c r="M36" s="2"/>
      <c r="N36" s="2"/>
      <c r="O36" s="2"/>
      <c r="P36" s="2"/>
      <c r="Q36" s="2"/>
      <c r="R36" s="2"/>
      <c r="S36" s="2"/>
    </row>
    <row r="37" spans="1:19" x14ac:dyDescent="0.25">
      <c r="A37" s="37" t="s">
        <v>10</v>
      </c>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ht="13.8" x14ac:dyDescent="0.25">
      <c r="A39" s="2" t="s">
        <v>632</v>
      </c>
      <c r="B39" s="2"/>
      <c r="C39" s="2"/>
      <c r="D39" s="2"/>
      <c r="E39" s="17" t="s">
        <v>263</v>
      </c>
      <c r="F39" s="2"/>
      <c r="G39" s="17" t="s">
        <v>263</v>
      </c>
      <c r="H39" s="2"/>
      <c r="I39" s="17" t="s">
        <v>263</v>
      </c>
      <c r="J39" s="11"/>
      <c r="K39" s="17">
        <v>1</v>
      </c>
      <c r="L39" s="2"/>
      <c r="M39" s="17" t="s">
        <v>263</v>
      </c>
      <c r="N39" s="2"/>
      <c r="O39" s="17" t="s">
        <v>263</v>
      </c>
      <c r="P39" s="2"/>
      <c r="Q39" s="2"/>
      <c r="R39" s="2"/>
      <c r="S39" s="2"/>
    </row>
    <row r="40" spans="1:19" x14ac:dyDescent="0.25">
      <c r="A40" s="37" t="s">
        <v>633</v>
      </c>
      <c r="B40" s="2"/>
      <c r="C40" s="2"/>
      <c r="D40" s="2"/>
      <c r="E40" s="2"/>
      <c r="F40" s="2"/>
      <c r="G40" s="2"/>
      <c r="H40" s="2"/>
      <c r="I40" s="2"/>
      <c r="J40" s="2"/>
      <c r="K40" s="2"/>
      <c r="L40" s="2"/>
      <c r="M40" s="2"/>
      <c r="N40" s="2"/>
      <c r="O40" s="2"/>
      <c r="P40" s="2"/>
      <c r="Q40" s="2"/>
      <c r="R40" s="2"/>
      <c r="S40" s="2"/>
    </row>
    <row r="41" spans="1:19" ht="13.8" x14ac:dyDescent="0.25">
      <c r="A41" s="37" t="s">
        <v>634</v>
      </c>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ht="13.8" x14ac:dyDescent="0.25">
      <c r="A43" s="2" t="s">
        <v>635</v>
      </c>
      <c r="B43" s="2"/>
      <c r="C43" s="2"/>
      <c r="D43" s="2"/>
      <c r="E43" s="17" t="s">
        <v>263</v>
      </c>
      <c r="F43" s="2"/>
      <c r="G43" s="17" t="s">
        <v>263</v>
      </c>
      <c r="H43" s="2"/>
      <c r="I43" s="17" t="s">
        <v>263</v>
      </c>
      <c r="J43" s="21"/>
      <c r="K43" s="17">
        <v>2</v>
      </c>
      <c r="L43" s="2"/>
      <c r="M43" s="17" t="s">
        <v>263</v>
      </c>
      <c r="N43" s="2"/>
      <c r="O43" s="17" t="s">
        <v>263</v>
      </c>
      <c r="P43" s="2"/>
      <c r="Q43" s="2"/>
      <c r="R43" s="2"/>
      <c r="S43" s="2"/>
    </row>
    <row r="44" spans="1:19" x14ac:dyDescent="0.25">
      <c r="A44" s="37" t="s">
        <v>636</v>
      </c>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ht="13.8" x14ac:dyDescent="0.25">
      <c r="A46" s="2" t="s">
        <v>637</v>
      </c>
      <c r="B46" s="2"/>
      <c r="C46" s="2"/>
      <c r="D46" s="2"/>
      <c r="E46" s="17">
        <v>3</v>
      </c>
      <c r="F46" s="11"/>
      <c r="G46" s="17" t="s">
        <v>263</v>
      </c>
      <c r="H46" s="2"/>
      <c r="I46" s="17">
        <v>1</v>
      </c>
      <c r="J46" s="21"/>
      <c r="K46" s="17">
        <v>2</v>
      </c>
      <c r="L46" s="2"/>
      <c r="M46" s="17" t="s">
        <v>263</v>
      </c>
      <c r="N46" s="21"/>
      <c r="O46" s="17" t="s">
        <v>263</v>
      </c>
      <c r="P46" s="2"/>
      <c r="Q46" s="2"/>
      <c r="R46" s="2"/>
      <c r="S46" s="2"/>
    </row>
    <row r="47" spans="1:19" x14ac:dyDescent="0.25">
      <c r="A47" s="114" t="s">
        <v>638</v>
      </c>
      <c r="B47" s="9"/>
      <c r="C47" s="9"/>
      <c r="D47" s="9"/>
      <c r="E47" s="9"/>
      <c r="F47" s="9"/>
      <c r="G47" s="9"/>
      <c r="H47" s="9"/>
      <c r="I47" s="17"/>
      <c r="J47" s="9"/>
      <c r="K47" s="17"/>
      <c r="L47" s="9"/>
      <c r="M47" s="9"/>
      <c r="N47" s="9"/>
      <c r="O47" s="9"/>
      <c r="P47" s="2"/>
      <c r="Q47" s="2"/>
      <c r="R47" s="2"/>
      <c r="S47" s="2"/>
    </row>
    <row r="48" spans="1:19" ht="13.8" x14ac:dyDescent="0.25">
      <c r="A48" s="9" t="s">
        <v>384</v>
      </c>
      <c r="B48" s="9"/>
      <c r="C48" s="9"/>
      <c r="D48" s="9"/>
      <c r="E48" s="240">
        <v>3</v>
      </c>
      <c r="F48" s="241"/>
      <c r="G48" s="240" t="s">
        <v>263</v>
      </c>
      <c r="H48" s="14"/>
      <c r="I48" s="240">
        <v>1</v>
      </c>
      <c r="J48" s="239"/>
      <c r="K48" s="240">
        <v>5</v>
      </c>
      <c r="L48" s="14"/>
      <c r="M48" s="240" t="s">
        <v>263</v>
      </c>
      <c r="N48" s="241"/>
      <c r="O48" s="240" t="s">
        <v>263</v>
      </c>
      <c r="P48" s="2"/>
      <c r="Q48" s="2"/>
      <c r="R48" s="2"/>
      <c r="S48" s="2"/>
    </row>
    <row r="49" spans="1:22" x14ac:dyDescent="0.25">
      <c r="A49" s="2"/>
      <c r="B49" s="2"/>
      <c r="C49" s="2"/>
      <c r="D49" s="2"/>
      <c r="E49" s="2"/>
      <c r="F49" s="2"/>
      <c r="G49" s="2"/>
      <c r="H49" s="2"/>
      <c r="I49" s="2"/>
      <c r="J49" s="2"/>
      <c r="K49" s="2"/>
      <c r="L49" s="2"/>
      <c r="M49" s="2"/>
      <c r="N49" s="2"/>
      <c r="O49" s="2"/>
      <c r="P49" s="2"/>
      <c r="Q49" s="2"/>
      <c r="R49" s="2"/>
      <c r="S49" s="2"/>
    </row>
    <row r="50" spans="1:22" ht="13.8" x14ac:dyDescent="0.25">
      <c r="A50" s="11" t="s">
        <v>639</v>
      </c>
      <c r="B50" s="37"/>
      <c r="C50" s="2"/>
      <c r="D50" s="2"/>
      <c r="E50" s="2"/>
      <c r="F50" s="2"/>
      <c r="G50" s="2"/>
      <c r="H50" s="2"/>
      <c r="I50" s="2"/>
      <c r="J50" s="2"/>
      <c r="K50" s="2"/>
      <c r="L50" s="2"/>
      <c r="M50" s="2"/>
      <c r="N50" s="2"/>
      <c r="O50" s="2"/>
      <c r="P50" s="2"/>
      <c r="Q50" s="2"/>
      <c r="R50" s="2"/>
      <c r="S50" s="2"/>
      <c r="T50" s="2"/>
      <c r="U50" s="2"/>
      <c r="V50" s="2"/>
    </row>
    <row r="51" spans="1:22" x14ac:dyDescent="0.25">
      <c r="A51" s="37" t="s">
        <v>640</v>
      </c>
      <c r="B51" s="37"/>
      <c r="C51" s="2"/>
      <c r="D51" s="2"/>
      <c r="E51" s="2"/>
      <c r="F51" s="2"/>
      <c r="G51" s="2"/>
      <c r="H51" s="2"/>
      <c r="I51" s="2"/>
      <c r="J51" s="2"/>
      <c r="K51" s="2"/>
      <c r="L51" s="2"/>
      <c r="M51" s="2"/>
      <c r="N51" s="2"/>
      <c r="O51" s="2"/>
      <c r="P51" s="2"/>
      <c r="Q51" s="2"/>
      <c r="R51" s="2"/>
      <c r="S51" s="2"/>
      <c r="T51" s="2"/>
      <c r="U51" s="2"/>
      <c r="V51" s="2"/>
    </row>
    <row r="52" spans="1:22" ht="13.8" x14ac:dyDescent="0.25">
      <c r="A52" s="2" t="s">
        <v>641</v>
      </c>
      <c r="B52" s="2"/>
      <c r="C52" s="2"/>
      <c r="D52" s="2"/>
      <c r="E52" s="2"/>
      <c r="F52" s="2"/>
      <c r="G52" s="2"/>
      <c r="H52" s="2"/>
      <c r="I52" s="2"/>
      <c r="J52" s="2"/>
      <c r="K52" s="2"/>
      <c r="L52" s="2"/>
      <c r="M52" s="2"/>
      <c r="N52" s="2"/>
      <c r="O52" s="2"/>
      <c r="P52" s="2"/>
      <c r="Q52" s="2"/>
      <c r="R52" s="2"/>
      <c r="S52" s="2"/>
      <c r="T52" s="2"/>
      <c r="U52" s="2"/>
      <c r="V52" s="2"/>
    </row>
    <row r="53" spans="1:22" x14ac:dyDescent="0.25">
      <c r="A53" s="37" t="s">
        <v>642</v>
      </c>
      <c r="B53" s="37"/>
      <c r="C53" s="2"/>
      <c r="D53" s="2"/>
      <c r="E53" s="2"/>
      <c r="F53" s="2"/>
      <c r="G53" s="2"/>
      <c r="H53" s="2"/>
      <c r="I53" s="2"/>
      <c r="J53" s="2"/>
      <c r="K53" s="2"/>
      <c r="L53" s="2"/>
      <c r="M53" s="2"/>
      <c r="N53" s="2"/>
      <c r="O53" s="2"/>
      <c r="P53" s="2"/>
      <c r="Q53" s="2"/>
      <c r="R53" s="2"/>
      <c r="S53" s="2"/>
      <c r="T53" s="2"/>
      <c r="U53" s="2"/>
      <c r="V53" s="2"/>
    </row>
    <row r="54" spans="1:22" ht="13.8" x14ac:dyDescent="0.25">
      <c r="A54" s="11"/>
      <c r="B54" s="2"/>
      <c r="C54" s="2"/>
      <c r="D54" s="2"/>
      <c r="E54" s="2"/>
      <c r="F54" s="2"/>
      <c r="G54" s="2"/>
      <c r="H54" s="2"/>
      <c r="I54" s="2"/>
      <c r="J54" s="2"/>
      <c r="K54" s="2"/>
      <c r="L54" s="2"/>
      <c r="M54" s="2"/>
      <c r="N54" s="2"/>
      <c r="O54" s="2"/>
      <c r="P54" s="2"/>
      <c r="Q54" s="2"/>
      <c r="R54" s="2"/>
      <c r="S54" s="2"/>
      <c r="V54" s="29"/>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D44"/>
  <sheetViews>
    <sheetView showGridLines="0" zoomScaleNormal="100" zoomScaleSheetLayoutView="100" workbookViewId="0"/>
  </sheetViews>
  <sheetFormatPr defaultRowHeight="13.2" x14ac:dyDescent="0.25"/>
  <cols>
    <col min="1" max="1" width="2.44140625" customWidth="1"/>
    <col min="2" max="2" width="1.5546875" customWidth="1"/>
    <col min="3" max="3" width="7.109375" customWidth="1"/>
    <col min="4" max="4" width="28.88671875" customWidth="1"/>
    <col min="5" max="5" width="2" customWidth="1"/>
    <col min="6" max="7" width="1.88671875" customWidth="1"/>
    <col min="8" max="8" width="9.88671875" bestFit="1" customWidth="1"/>
    <col min="9" max="9" width="1.88671875" customWidth="1"/>
    <col min="10" max="10" width="9.88671875" bestFit="1" customWidth="1"/>
    <col min="11" max="11" width="2" customWidth="1"/>
    <col min="12" max="12" width="9.88671875" bestFit="1" customWidth="1"/>
    <col min="13" max="13" width="1.44140625" customWidth="1"/>
    <col min="14" max="14" width="9.88671875" bestFit="1" customWidth="1"/>
    <col min="15" max="15" width="1.109375" customWidth="1"/>
    <col min="16" max="16" width="9.88671875" bestFit="1" customWidth="1"/>
    <col min="17" max="17" width="1" customWidth="1"/>
    <col min="18" max="18" width="9.88671875" bestFit="1" customWidth="1"/>
    <col min="19" max="19" width="1.109375" customWidth="1"/>
    <col min="20" max="20" width="9.88671875" bestFit="1" customWidth="1"/>
    <col min="21" max="21" width="1.109375" customWidth="1"/>
    <col min="22" max="22" width="9" bestFit="1" customWidth="1"/>
    <col min="23" max="23" width="1" customWidth="1"/>
    <col min="24" max="24" width="9.88671875" bestFit="1" customWidth="1"/>
    <col min="25" max="25" width="1.109375" customWidth="1"/>
    <col min="26" max="26" width="9.88671875" bestFit="1" customWidth="1"/>
    <col min="27" max="27" width="1.109375" customWidth="1"/>
    <col min="28" max="28" width="9" bestFit="1" customWidth="1"/>
  </cols>
  <sheetData>
    <row r="1" spans="1:30" x14ac:dyDescent="0.25">
      <c r="A1" s="1" t="s">
        <v>484</v>
      </c>
      <c r="B1" s="1"/>
      <c r="C1" s="1"/>
      <c r="D1" s="1" t="s">
        <v>729</v>
      </c>
      <c r="E1" s="1"/>
      <c r="F1" s="1"/>
      <c r="G1" s="1"/>
      <c r="H1" s="1"/>
      <c r="I1" s="1"/>
      <c r="J1" s="1"/>
      <c r="K1" s="1"/>
      <c r="L1" s="1"/>
      <c r="M1" s="1"/>
      <c r="N1" s="1"/>
      <c r="O1" s="1"/>
      <c r="P1" s="1"/>
      <c r="Q1" s="1"/>
      <c r="R1" s="1"/>
      <c r="S1" s="1"/>
      <c r="T1" s="1"/>
      <c r="U1" s="1"/>
      <c r="V1" s="1"/>
      <c r="W1" s="27"/>
      <c r="X1" s="27"/>
    </row>
    <row r="2" spans="1:30" x14ac:dyDescent="0.25">
      <c r="A2" s="3"/>
      <c r="B2" s="3"/>
      <c r="C2" s="3"/>
      <c r="D2" s="41" t="s">
        <v>730</v>
      </c>
      <c r="E2" s="3"/>
      <c r="F2" s="3"/>
      <c r="G2" s="3"/>
      <c r="H2" s="3"/>
      <c r="I2" s="3"/>
      <c r="J2" s="3"/>
      <c r="K2" s="3"/>
      <c r="L2" s="3"/>
      <c r="M2" s="3"/>
      <c r="N2" s="3"/>
      <c r="O2" s="3"/>
      <c r="P2" s="3"/>
      <c r="Q2" s="3"/>
      <c r="R2" s="3"/>
      <c r="S2" s="3"/>
      <c r="T2" s="3"/>
      <c r="U2" s="3"/>
      <c r="V2" s="3"/>
      <c r="W2" s="28"/>
      <c r="X2" s="28"/>
    </row>
    <row r="3" spans="1:30" x14ac:dyDescent="0.25">
      <c r="A3" s="8"/>
      <c r="B3" s="8"/>
      <c r="C3" s="8"/>
      <c r="D3" s="8"/>
      <c r="E3" s="8"/>
      <c r="F3" s="8"/>
      <c r="G3" s="3"/>
      <c r="H3" s="3"/>
      <c r="I3" s="3"/>
      <c r="J3" s="3"/>
      <c r="K3" s="3"/>
      <c r="L3" s="3"/>
      <c r="M3" s="3"/>
      <c r="N3" s="3"/>
      <c r="O3" s="3"/>
      <c r="P3" s="3"/>
      <c r="Q3" s="3"/>
      <c r="R3" s="3"/>
      <c r="S3" s="3"/>
      <c r="T3" s="3"/>
      <c r="U3" s="3"/>
      <c r="V3" s="3"/>
      <c r="W3" s="28"/>
      <c r="X3" s="28"/>
      <c r="Y3" s="84"/>
      <c r="Z3" s="84"/>
    </row>
    <row r="4" spans="1:30" x14ac:dyDescent="0.25">
      <c r="A4" s="71"/>
      <c r="B4" s="71"/>
      <c r="C4" s="71"/>
      <c r="D4" s="71"/>
      <c r="E4" s="71"/>
      <c r="F4" s="71"/>
      <c r="G4" s="104"/>
      <c r="H4" s="14">
        <v>2013</v>
      </c>
      <c r="I4" s="14"/>
      <c r="J4" s="14">
        <v>2014</v>
      </c>
      <c r="K4" s="14"/>
      <c r="L4" s="14">
        <v>2015</v>
      </c>
      <c r="M4" s="14"/>
      <c r="N4" s="14">
        <v>2016</v>
      </c>
      <c r="O4" s="14"/>
      <c r="P4" s="14">
        <v>2017</v>
      </c>
      <c r="Q4" s="94"/>
      <c r="R4" s="94">
        <v>2018</v>
      </c>
      <c r="S4" s="94"/>
      <c r="T4" s="94">
        <v>2019</v>
      </c>
      <c r="U4" s="14"/>
      <c r="V4" s="14">
        <v>2020</v>
      </c>
      <c r="W4" s="14"/>
      <c r="X4" s="14">
        <v>2021</v>
      </c>
      <c r="Y4" s="14"/>
      <c r="Z4" s="14">
        <v>2022</v>
      </c>
      <c r="AC4" s="71"/>
      <c r="AD4" s="71"/>
    </row>
    <row r="5" spans="1:30" x14ac:dyDescent="0.25">
      <c r="A5" s="71"/>
      <c r="B5" s="71"/>
      <c r="C5" s="71"/>
      <c r="D5" s="71"/>
      <c r="E5" s="71"/>
      <c r="F5" s="71"/>
      <c r="G5" s="71"/>
      <c r="H5" s="2"/>
      <c r="I5" s="2"/>
      <c r="J5" s="2"/>
      <c r="K5" s="2"/>
      <c r="L5" s="2"/>
      <c r="M5" s="2"/>
      <c r="N5" s="2"/>
      <c r="O5" s="2"/>
      <c r="P5" s="2"/>
      <c r="Q5" s="29"/>
      <c r="R5" s="29"/>
      <c r="S5" s="29"/>
      <c r="T5" s="29"/>
      <c r="U5" s="2"/>
      <c r="V5" s="2"/>
      <c r="W5" s="2"/>
      <c r="X5" s="2"/>
      <c r="Y5" s="2"/>
      <c r="Z5" s="2"/>
      <c r="AC5" s="71"/>
      <c r="AD5" s="71"/>
    </row>
    <row r="6" spans="1:30" x14ac:dyDescent="0.25">
      <c r="A6" s="105" t="s">
        <v>306</v>
      </c>
      <c r="B6" s="71"/>
      <c r="C6" s="71"/>
      <c r="D6" s="71"/>
      <c r="E6" s="71"/>
      <c r="F6" s="71"/>
      <c r="G6" s="71"/>
      <c r="H6" s="2"/>
      <c r="I6" s="2"/>
      <c r="J6" s="2"/>
      <c r="K6" s="2"/>
      <c r="L6" s="2"/>
      <c r="M6" s="2"/>
      <c r="N6" s="2"/>
      <c r="O6" s="2"/>
      <c r="P6" s="2"/>
      <c r="Q6" s="29"/>
      <c r="R6" s="29"/>
      <c r="S6" s="29"/>
      <c r="T6" s="29"/>
      <c r="U6" s="2"/>
      <c r="V6" s="2"/>
      <c r="W6" s="2"/>
      <c r="X6" s="2"/>
      <c r="Y6" s="2"/>
      <c r="Z6" s="2"/>
      <c r="AC6" s="71"/>
      <c r="AD6" s="71"/>
    </row>
    <row r="7" spans="1:30" x14ac:dyDescent="0.25">
      <c r="A7" s="71" t="s">
        <v>334</v>
      </c>
      <c r="B7" s="71"/>
      <c r="C7" s="71"/>
      <c r="D7" s="71"/>
      <c r="E7" s="71"/>
      <c r="F7" s="71"/>
      <c r="G7" s="71"/>
      <c r="H7" s="2"/>
      <c r="I7" s="2"/>
      <c r="J7" s="2"/>
      <c r="K7" s="2"/>
      <c r="L7" s="2"/>
      <c r="M7" s="2"/>
      <c r="N7" s="2"/>
      <c r="O7" s="2"/>
      <c r="P7" s="2"/>
      <c r="Q7" s="29"/>
      <c r="R7" s="29"/>
      <c r="S7" s="29"/>
      <c r="T7" s="29"/>
      <c r="U7" s="2"/>
      <c r="V7" s="2"/>
      <c r="W7" s="2"/>
      <c r="X7" s="2"/>
      <c r="Y7" s="2"/>
      <c r="Z7" s="2"/>
      <c r="AC7" s="71"/>
      <c r="AD7" s="71"/>
    </row>
    <row r="8" spans="1:30" x14ac:dyDescent="0.25">
      <c r="A8" s="106" t="s">
        <v>335</v>
      </c>
      <c r="B8" s="71"/>
      <c r="C8" s="71"/>
      <c r="D8" s="71"/>
      <c r="E8" s="71"/>
      <c r="F8" s="71"/>
      <c r="G8" s="71"/>
      <c r="H8" s="2"/>
      <c r="I8" s="2"/>
      <c r="J8" s="2"/>
      <c r="K8" s="2"/>
      <c r="L8" s="2"/>
      <c r="M8" s="2"/>
      <c r="N8" s="2"/>
      <c r="O8" s="2"/>
      <c r="P8" s="2"/>
      <c r="Q8" s="29"/>
      <c r="R8" s="29"/>
      <c r="S8" s="29"/>
      <c r="T8" s="29"/>
      <c r="U8" s="2"/>
      <c r="V8" s="2"/>
      <c r="W8" s="2"/>
      <c r="X8" s="2"/>
      <c r="Y8" s="2"/>
      <c r="Z8" s="2"/>
      <c r="AC8" s="71"/>
      <c r="AD8" s="71"/>
    </row>
    <row r="9" spans="1:30" x14ac:dyDescent="0.25">
      <c r="A9" s="106" t="s">
        <v>307</v>
      </c>
      <c r="B9" s="71"/>
      <c r="C9" s="71"/>
      <c r="D9" s="71"/>
      <c r="E9" s="71"/>
      <c r="F9" s="71"/>
      <c r="G9" s="71"/>
      <c r="H9" s="2"/>
      <c r="I9" s="2"/>
      <c r="J9" s="2"/>
      <c r="K9" s="2"/>
      <c r="L9" s="2"/>
      <c r="M9" s="2"/>
      <c r="N9" s="2"/>
      <c r="O9" s="2"/>
      <c r="P9" s="2"/>
      <c r="Q9" s="29"/>
      <c r="R9" s="29"/>
      <c r="S9" s="29"/>
      <c r="T9" s="29"/>
      <c r="U9" s="2"/>
      <c r="V9" s="2"/>
      <c r="W9" s="2"/>
      <c r="X9" s="2"/>
      <c r="Y9" s="2"/>
      <c r="Z9" s="2"/>
      <c r="AC9" s="71"/>
      <c r="AD9" s="71"/>
    </row>
    <row r="10" spans="1:30" x14ac:dyDescent="0.25">
      <c r="A10" s="71"/>
      <c r="B10" s="71" t="s">
        <v>444</v>
      </c>
      <c r="C10" s="71"/>
      <c r="D10" s="71"/>
      <c r="E10" s="71"/>
      <c r="F10" s="71"/>
      <c r="G10" s="107"/>
      <c r="H10" s="10">
        <v>121711</v>
      </c>
      <c r="I10" s="10"/>
      <c r="J10" s="10">
        <v>123215</v>
      </c>
      <c r="K10" s="2"/>
      <c r="L10" s="10">
        <v>125126</v>
      </c>
      <c r="M10" s="2"/>
      <c r="N10" s="10">
        <v>129644</v>
      </c>
      <c r="O10" s="2"/>
      <c r="P10" s="10">
        <v>136935</v>
      </c>
      <c r="Q10" s="29"/>
      <c r="R10" s="31">
        <v>138896</v>
      </c>
      <c r="S10" s="29"/>
      <c r="T10" s="31">
        <v>133082</v>
      </c>
      <c r="U10" s="10"/>
      <c r="V10" s="10">
        <v>45838</v>
      </c>
      <c r="W10" s="10"/>
      <c r="X10" s="10">
        <v>49718</v>
      </c>
      <c r="Y10" s="2"/>
      <c r="Z10" s="10">
        <v>91603</v>
      </c>
      <c r="AC10" s="71"/>
      <c r="AD10" s="71"/>
    </row>
    <row r="11" spans="1:30" x14ac:dyDescent="0.25">
      <c r="A11" s="71"/>
      <c r="B11" s="71" t="s">
        <v>445</v>
      </c>
      <c r="C11" s="71"/>
      <c r="D11" s="71"/>
      <c r="E11" s="71"/>
      <c r="F11" s="71"/>
      <c r="G11" s="107"/>
      <c r="H11" s="10">
        <v>130144</v>
      </c>
      <c r="I11" s="10"/>
      <c r="J11" s="10">
        <v>129338</v>
      </c>
      <c r="K11" s="2"/>
      <c r="L11" s="10">
        <v>126205</v>
      </c>
      <c r="M11" s="2"/>
      <c r="N11" s="10">
        <v>128683</v>
      </c>
      <c r="O11" s="2"/>
      <c r="P11" s="10">
        <v>129656</v>
      </c>
      <c r="Q11" s="29"/>
      <c r="R11" s="31">
        <v>120314</v>
      </c>
      <c r="S11" s="29"/>
      <c r="T11" s="31">
        <v>108551</v>
      </c>
      <c r="U11" s="10"/>
      <c r="V11" s="10">
        <v>44832</v>
      </c>
      <c r="W11" s="10"/>
      <c r="X11" s="10">
        <v>47191</v>
      </c>
      <c r="Y11" s="2"/>
      <c r="Z11" s="10">
        <v>74665</v>
      </c>
      <c r="AC11" s="71"/>
      <c r="AD11" s="71"/>
    </row>
    <row r="12" spans="1:30" x14ac:dyDescent="0.25">
      <c r="A12" s="71" t="s">
        <v>394</v>
      </c>
      <c r="B12" s="71"/>
      <c r="C12" s="71"/>
      <c r="D12" s="71"/>
      <c r="E12" s="71"/>
      <c r="F12" s="71"/>
      <c r="G12" s="107"/>
      <c r="H12" s="10">
        <v>3281</v>
      </c>
      <c r="I12" s="10"/>
      <c r="J12" s="10">
        <v>3175</v>
      </c>
      <c r="K12" s="2"/>
      <c r="L12" s="10">
        <v>3696</v>
      </c>
      <c r="M12" s="2"/>
      <c r="N12" s="10">
        <v>3235</v>
      </c>
      <c r="O12" s="2"/>
      <c r="P12" s="10">
        <v>3377</v>
      </c>
      <c r="Q12" s="29"/>
      <c r="R12" s="31">
        <v>4052</v>
      </c>
      <c r="S12" s="31"/>
      <c r="T12" s="31">
        <v>3537</v>
      </c>
      <c r="U12" s="2"/>
      <c r="V12" s="10">
        <v>2700</v>
      </c>
      <c r="W12" s="2"/>
      <c r="X12" s="10">
        <v>3914</v>
      </c>
      <c r="Y12" s="2"/>
      <c r="Z12" s="10">
        <v>3507</v>
      </c>
      <c r="AC12" s="71"/>
      <c r="AD12" s="71"/>
    </row>
    <row r="13" spans="1:30" x14ac:dyDescent="0.25">
      <c r="A13" s="71" t="s">
        <v>395</v>
      </c>
      <c r="B13" s="71"/>
      <c r="C13" s="71"/>
      <c r="D13" s="71"/>
      <c r="E13" s="71"/>
      <c r="F13" s="71"/>
      <c r="G13" s="108"/>
      <c r="H13" s="13">
        <f t="shared" ref="H13:R13" si="0">H14-(H10+H11+H12)</f>
        <v>116865</v>
      </c>
      <c r="I13" s="13"/>
      <c r="J13" s="13">
        <f t="shared" si="0"/>
        <v>106626</v>
      </c>
      <c r="K13" s="13"/>
      <c r="L13" s="13">
        <f t="shared" si="0"/>
        <v>103285</v>
      </c>
      <c r="M13" s="13">
        <f t="shared" si="0"/>
        <v>0</v>
      </c>
      <c r="N13" s="13">
        <f t="shared" si="0"/>
        <v>105912</v>
      </c>
      <c r="O13" s="13">
        <f t="shared" si="0"/>
        <v>0</v>
      </c>
      <c r="P13" s="13">
        <f t="shared" si="0"/>
        <v>98592</v>
      </c>
      <c r="Q13" s="13">
        <f t="shared" si="0"/>
        <v>0</v>
      </c>
      <c r="R13" s="13">
        <f t="shared" si="0"/>
        <v>94889</v>
      </c>
      <c r="S13" s="32"/>
      <c r="T13" s="100">
        <v>83566</v>
      </c>
      <c r="U13" s="13"/>
      <c r="V13" s="13">
        <v>78280</v>
      </c>
      <c r="W13" s="13"/>
      <c r="X13" s="13">
        <v>80959</v>
      </c>
      <c r="Y13" s="9"/>
      <c r="Z13" s="13">
        <v>67880</v>
      </c>
      <c r="AC13" s="71"/>
      <c r="AD13" s="71"/>
    </row>
    <row r="14" spans="1:30" x14ac:dyDescent="0.25">
      <c r="A14" s="71" t="s">
        <v>396</v>
      </c>
      <c r="B14" s="71"/>
      <c r="C14" s="71"/>
      <c r="D14" s="71"/>
      <c r="E14" s="71"/>
      <c r="F14" s="71"/>
      <c r="G14" s="107"/>
      <c r="H14" s="10">
        <v>372001</v>
      </c>
      <c r="I14" s="10"/>
      <c r="J14" s="10">
        <v>362354</v>
      </c>
      <c r="K14" s="10"/>
      <c r="L14" s="10">
        <v>358312</v>
      </c>
      <c r="M14" s="10"/>
      <c r="N14" s="10">
        <v>367474</v>
      </c>
      <c r="O14" s="10"/>
      <c r="P14" s="10">
        <v>368560</v>
      </c>
      <c r="Q14" s="10"/>
      <c r="R14" s="10">
        <v>358151</v>
      </c>
      <c r="S14" s="10"/>
      <c r="T14" s="10">
        <v>328736</v>
      </c>
      <c r="U14" s="10"/>
      <c r="V14" s="10">
        <v>171650</v>
      </c>
      <c r="W14" s="10"/>
      <c r="X14" s="10">
        <v>181782</v>
      </c>
      <c r="Y14" s="2"/>
      <c r="Z14" s="10">
        <v>237655</v>
      </c>
      <c r="AC14" s="71"/>
      <c r="AD14" s="71"/>
    </row>
    <row r="15" spans="1:30" x14ac:dyDescent="0.25">
      <c r="A15" s="71"/>
      <c r="B15" s="71"/>
      <c r="C15" s="71"/>
      <c r="D15" s="71"/>
      <c r="E15" s="71"/>
      <c r="F15" s="71"/>
      <c r="G15" s="107"/>
      <c r="H15" s="10"/>
      <c r="I15" s="10"/>
      <c r="J15" s="10"/>
      <c r="K15" s="10"/>
      <c r="L15" s="10"/>
      <c r="M15" s="10"/>
      <c r="N15" s="10"/>
      <c r="O15" s="10"/>
      <c r="P15" s="10"/>
      <c r="Q15" s="10"/>
      <c r="R15" s="10"/>
      <c r="S15" s="10"/>
      <c r="T15" s="10"/>
      <c r="U15" s="31"/>
      <c r="V15" s="2"/>
      <c r="W15" s="31"/>
      <c r="X15" s="2"/>
      <c r="Y15" s="2"/>
      <c r="Z15" s="2"/>
      <c r="AC15" s="71"/>
      <c r="AD15" s="71"/>
    </row>
    <row r="16" spans="1:30" x14ac:dyDescent="0.25">
      <c r="A16" s="106" t="s">
        <v>338</v>
      </c>
      <c r="B16" s="71"/>
      <c r="C16" s="71"/>
      <c r="D16" s="71"/>
      <c r="E16" s="71"/>
      <c r="F16" s="71"/>
      <c r="G16" s="107"/>
      <c r="H16" s="2"/>
      <c r="I16" s="2"/>
      <c r="J16" s="10"/>
      <c r="K16" s="2"/>
      <c r="L16" s="10"/>
      <c r="M16" s="2"/>
      <c r="N16" s="10"/>
      <c r="O16" s="10"/>
      <c r="P16" s="10"/>
      <c r="Q16" s="29"/>
      <c r="R16" s="29"/>
      <c r="S16" s="29"/>
      <c r="T16" s="29"/>
      <c r="U16" s="2"/>
      <c r="V16" s="2"/>
      <c r="W16" s="2"/>
      <c r="X16" s="2"/>
      <c r="Y16" s="2"/>
      <c r="Z16" s="2"/>
      <c r="AC16" s="71"/>
      <c r="AD16" s="71"/>
    </row>
    <row r="17" spans="1:30" x14ac:dyDescent="0.25">
      <c r="A17" s="71"/>
      <c r="B17" s="71" t="s">
        <v>227</v>
      </c>
      <c r="C17" s="71"/>
      <c r="D17" s="71"/>
      <c r="E17" s="71"/>
      <c r="F17" s="71"/>
      <c r="G17" s="107"/>
      <c r="H17" s="2"/>
      <c r="I17" s="2"/>
      <c r="J17" s="10"/>
      <c r="K17" s="2"/>
      <c r="L17" s="10"/>
      <c r="M17" s="2"/>
      <c r="N17" s="10"/>
      <c r="O17" s="10"/>
      <c r="P17" s="10"/>
      <c r="Q17" s="29"/>
      <c r="R17" s="29"/>
      <c r="S17" s="29"/>
      <c r="T17" s="29"/>
      <c r="U17" s="2"/>
      <c r="V17" s="2"/>
      <c r="W17" s="2"/>
      <c r="X17" s="2"/>
      <c r="Y17" s="2"/>
      <c r="Z17" s="2"/>
      <c r="AC17" s="71"/>
      <c r="AD17" s="71"/>
    </row>
    <row r="18" spans="1:30" x14ac:dyDescent="0.25">
      <c r="A18" s="71"/>
      <c r="B18" s="106" t="s">
        <v>228</v>
      </c>
      <c r="C18" s="71"/>
      <c r="D18" s="71"/>
      <c r="E18" s="71"/>
      <c r="F18" s="71"/>
      <c r="G18" s="182"/>
      <c r="H18" s="160">
        <v>24755988</v>
      </c>
      <c r="I18" s="160"/>
      <c r="J18" s="160">
        <v>25825495</v>
      </c>
      <c r="K18" s="160"/>
      <c r="L18" s="160">
        <v>26985977</v>
      </c>
      <c r="M18" s="160"/>
      <c r="N18" s="160">
        <v>28660054</v>
      </c>
      <c r="O18" s="218"/>
      <c r="P18" s="160">
        <v>30935545</v>
      </c>
      <c r="Q18" s="219"/>
      <c r="R18" s="220">
        <v>31652416</v>
      </c>
      <c r="S18" s="29"/>
      <c r="T18" s="31">
        <v>30953016</v>
      </c>
      <c r="U18" s="10"/>
      <c r="V18" s="10">
        <v>7393523</v>
      </c>
      <c r="W18" s="10"/>
      <c r="X18" s="10">
        <v>8659124</v>
      </c>
      <c r="Y18" s="2"/>
      <c r="Z18" s="10">
        <v>21091714</v>
      </c>
      <c r="AB18" s="2"/>
      <c r="AC18" s="71"/>
      <c r="AD18" s="71"/>
    </row>
    <row r="19" spans="1:30" x14ac:dyDescent="0.25">
      <c r="A19" s="71"/>
      <c r="B19" s="71" t="s">
        <v>397</v>
      </c>
      <c r="C19" s="71"/>
      <c r="D19" s="71"/>
      <c r="E19" s="71"/>
      <c r="F19" s="71"/>
      <c r="G19" s="183"/>
      <c r="H19" s="221">
        <v>7112632</v>
      </c>
      <c r="I19" s="221"/>
      <c r="J19" s="221">
        <v>7406377</v>
      </c>
      <c r="K19" s="221"/>
      <c r="L19" s="221">
        <v>7485169</v>
      </c>
      <c r="M19" s="221"/>
      <c r="N19" s="221">
        <v>7733744</v>
      </c>
      <c r="O19" s="222"/>
      <c r="P19" s="221">
        <v>7949218</v>
      </c>
      <c r="Q19" s="223"/>
      <c r="R19" s="221">
        <v>7661497</v>
      </c>
      <c r="S19" s="32"/>
      <c r="T19" s="13">
        <v>6975869</v>
      </c>
      <c r="U19" s="13">
        <v>6975869</v>
      </c>
      <c r="V19" s="13">
        <v>2034616</v>
      </c>
      <c r="W19" s="13">
        <v>6975869</v>
      </c>
      <c r="X19" s="13">
        <v>2212138</v>
      </c>
      <c r="Y19" s="9"/>
      <c r="Z19" s="13">
        <v>4199188</v>
      </c>
      <c r="AB19" s="2"/>
      <c r="AC19" s="71"/>
      <c r="AD19" s="71"/>
    </row>
    <row r="20" spans="1:30" x14ac:dyDescent="0.25">
      <c r="A20" s="71" t="s">
        <v>398</v>
      </c>
      <c r="B20" s="71"/>
      <c r="C20" s="71"/>
      <c r="D20" s="71"/>
      <c r="E20" s="71"/>
      <c r="F20" s="71"/>
      <c r="G20" s="182"/>
      <c r="H20" s="160">
        <v>31868620</v>
      </c>
      <c r="I20" s="160"/>
      <c r="J20" s="160">
        <v>33231872</v>
      </c>
      <c r="K20" s="160"/>
      <c r="L20" s="160">
        <v>34471146</v>
      </c>
      <c r="M20" s="160"/>
      <c r="N20" s="160">
        <v>36393798</v>
      </c>
      <c r="O20" s="160"/>
      <c r="P20" s="160">
        <v>38884763</v>
      </c>
      <c r="Q20" s="160"/>
      <c r="R20" s="160">
        <v>39313913</v>
      </c>
      <c r="S20" s="10"/>
      <c r="T20" s="10">
        <f>T18+T19</f>
        <v>37928885</v>
      </c>
      <c r="U20" s="10"/>
      <c r="V20" s="10">
        <v>9428139</v>
      </c>
      <c r="W20" s="10"/>
      <c r="X20" s="10">
        <v>10871262</v>
      </c>
      <c r="Y20" s="2"/>
      <c r="Z20" s="10">
        <v>25290902</v>
      </c>
      <c r="AB20" s="2"/>
      <c r="AC20" s="71"/>
      <c r="AD20" s="71"/>
    </row>
    <row r="21" spans="1:30" x14ac:dyDescent="0.25">
      <c r="A21" s="71"/>
      <c r="B21" s="71"/>
      <c r="C21" s="71"/>
      <c r="D21" s="71"/>
      <c r="E21" s="71"/>
      <c r="F21" s="71"/>
      <c r="G21" s="107"/>
      <c r="H21" s="2"/>
      <c r="I21" s="2"/>
      <c r="J21" s="10"/>
      <c r="K21" s="2"/>
      <c r="L21" s="10"/>
      <c r="M21" s="2"/>
      <c r="N21" s="10"/>
      <c r="O21" s="10"/>
      <c r="P21" s="10"/>
      <c r="Q21" s="29"/>
      <c r="R21" s="31"/>
      <c r="S21" s="29"/>
      <c r="T21" s="31"/>
      <c r="U21" s="31"/>
      <c r="V21" s="2"/>
      <c r="W21" s="31"/>
      <c r="X21" s="2"/>
      <c r="Y21" s="2"/>
      <c r="AC21" s="71"/>
      <c r="AD21" s="71"/>
    </row>
    <row r="22" spans="1:30" x14ac:dyDescent="0.25">
      <c r="A22" s="106" t="s">
        <v>455</v>
      </c>
      <c r="B22" s="71"/>
      <c r="C22" s="71"/>
      <c r="D22" s="71"/>
      <c r="E22" s="71"/>
      <c r="F22" s="71"/>
      <c r="G22" s="107"/>
      <c r="H22" s="2"/>
      <c r="I22" s="2"/>
      <c r="J22" s="10"/>
      <c r="K22" s="2"/>
      <c r="L22" s="10"/>
      <c r="M22" s="2"/>
      <c r="N22" s="10"/>
      <c r="O22" s="10"/>
      <c r="P22" s="10"/>
      <c r="Q22" s="29"/>
      <c r="R22" s="2"/>
      <c r="S22" s="29"/>
      <c r="T22" s="2"/>
      <c r="U22" s="2"/>
      <c r="V22" s="2"/>
      <c r="W22" s="2"/>
      <c r="X22" s="2"/>
      <c r="Y22" s="2"/>
      <c r="Z22" s="2"/>
      <c r="AC22" s="71"/>
      <c r="AD22" s="71"/>
    </row>
    <row r="23" spans="1:30" x14ac:dyDescent="0.25">
      <c r="A23" s="71"/>
      <c r="B23" s="71" t="s">
        <v>229</v>
      </c>
      <c r="C23" s="71"/>
      <c r="D23" s="71"/>
      <c r="E23" s="71"/>
      <c r="F23" s="71"/>
      <c r="G23" s="107"/>
      <c r="H23" s="2"/>
      <c r="I23" s="2"/>
      <c r="J23" s="10"/>
      <c r="K23" s="2"/>
      <c r="L23" s="10"/>
      <c r="M23" s="2"/>
      <c r="N23" s="10"/>
      <c r="O23" s="10"/>
      <c r="P23" s="10"/>
      <c r="Q23" s="29"/>
      <c r="R23" s="29"/>
      <c r="S23" s="29"/>
      <c r="T23" s="29"/>
      <c r="U23" s="2"/>
      <c r="V23" s="2"/>
      <c r="W23" s="2"/>
      <c r="X23" s="2"/>
      <c r="Y23" s="2"/>
      <c r="Z23" s="2"/>
      <c r="AC23" s="71"/>
      <c r="AD23" s="71"/>
    </row>
    <row r="24" spans="1:30" x14ac:dyDescent="0.25">
      <c r="A24" s="71"/>
      <c r="B24" s="106" t="s">
        <v>230</v>
      </c>
      <c r="C24" s="71"/>
      <c r="D24" s="71"/>
      <c r="E24" s="71"/>
      <c r="F24" s="71"/>
      <c r="G24" s="182"/>
      <c r="H24" s="160">
        <v>116933</v>
      </c>
      <c r="I24" s="160"/>
      <c r="J24" s="160">
        <v>120470</v>
      </c>
      <c r="K24" s="160"/>
      <c r="L24" s="160">
        <v>124324</v>
      </c>
      <c r="M24" s="160"/>
      <c r="N24" s="160">
        <v>125029</v>
      </c>
      <c r="O24" s="218"/>
      <c r="P24" s="160">
        <v>137286</v>
      </c>
      <c r="Q24" s="219"/>
      <c r="R24" s="160">
        <v>139601</v>
      </c>
      <c r="S24" s="29"/>
      <c r="T24" s="178" t="s">
        <v>225</v>
      </c>
      <c r="U24" s="10"/>
      <c r="V24" s="10">
        <v>130429</v>
      </c>
      <c r="W24" s="10"/>
      <c r="X24" s="10">
        <v>145323</v>
      </c>
      <c r="Y24" s="2"/>
      <c r="Z24" s="160">
        <v>137539</v>
      </c>
      <c r="AC24" s="71"/>
      <c r="AD24" s="71"/>
    </row>
    <row r="25" spans="1:30" x14ac:dyDescent="0.25">
      <c r="A25" s="71"/>
      <c r="B25" s="71" t="s">
        <v>399</v>
      </c>
      <c r="C25" s="71"/>
      <c r="D25" s="71"/>
      <c r="E25" s="71"/>
      <c r="F25" s="71"/>
      <c r="G25" s="183"/>
      <c r="H25" s="221">
        <v>3177</v>
      </c>
      <c r="I25" s="221"/>
      <c r="J25" s="221">
        <v>2410</v>
      </c>
      <c r="K25" s="221"/>
      <c r="L25" s="221">
        <v>2694</v>
      </c>
      <c r="M25" s="221"/>
      <c r="N25" s="221">
        <v>2870</v>
      </c>
      <c r="O25" s="222"/>
      <c r="P25" s="221">
        <v>3210</v>
      </c>
      <c r="Q25" s="223"/>
      <c r="R25" s="221">
        <v>3349</v>
      </c>
      <c r="S25" s="32"/>
      <c r="T25" s="181" t="s">
        <v>225</v>
      </c>
      <c r="U25" s="13"/>
      <c r="V25" s="13">
        <v>1724</v>
      </c>
      <c r="W25" s="13"/>
      <c r="X25" s="13">
        <v>1308</v>
      </c>
      <c r="Y25" s="9"/>
      <c r="Z25" s="221">
        <v>1883</v>
      </c>
      <c r="AC25" s="71"/>
      <c r="AD25" s="71"/>
    </row>
    <row r="26" spans="1:30" x14ac:dyDescent="0.25">
      <c r="A26" s="71" t="s">
        <v>456</v>
      </c>
      <c r="B26" s="71"/>
      <c r="C26" s="71"/>
      <c r="D26" s="71"/>
      <c r="E26" s="71"/>
      <c r="F26" s="71"/>
      <c r="G26" s="182"/>
      <c r="H26" s="160">
        <v>120110</v>
      </c>
      <c r="I26" s="160"/>
      <c r="J26" s="160">
        <v>122880</v>
      </c>
      <c r="K26" s="160"/>
      <c r="L26" s="160">
        <v>127018</v>
      </c>
      <c r="M26" s="160"/>
      <c r="N26" s="160">
        <v>127899</v>
      </c>
      <c r="O26" s="160"/>
      <c r="P26" s="160">
        <v>140496</v>
      </c>
      <c r="Q26" s="160"/>
      <c r="R26" s="160">
        <v>142950</v>
      </c>
      <c r="S26" s="29"/>
      <c r="T26" s="178" t="s">
        <v>225</v>
      </c>
      <c r="U26" s="10"/>
      <c r="V26" s="10">
        <v>132153</v>
      </c>
      <c r="W26" s="10"/>
      <c r="X26" s="10">
        <v>146631</v>
      </c>
      <c r="Y26" s="2"/>
      <c r="Z26" s="160">
        <v>139422</v>
      </c>
      <c r="AC26" s="71"/>
      <c r="AD26" s="71"/>
    </row>
    <row r="27" spans="1:30" x14ac:dyDescent="0.25">
      <c r="A27" s="71"/>
      <c r="B27" s="71"/>
      <c r="C27" s="71"/>
      <c r="D27" s="71"/>
      <c r="E27" s="71"/>
      <c r="F27" s="71"/>
      <c r="G27" s="107"/>
      <c r="H27" s="2"/>
      <c r="I27" s="2"/>
      <c r="J27" s="10"/>
      <c r="K27" s="2"/>
      <c r="L27" s="10"/>
      <c r="M27" s="2"/>
      <c r="N27" s="10"/>
      <c r="O27" s="10"/>
      <c r="P27" s="10"/>
      <c r="Q27" s="29"/>
      <c r="R27" s="31"/>
      <c r="S27" s="29"/>
      <c r="T27" s="31"/>
      <c r="U27" s="31"/>
      <c r="V27" s="10"/>
      <c r="W27" s="31"/>
      <c r="X27" s="10"/>
      <c r="Y27" s="2"/>
      <c r="Z27" s="275"/>
      <c r="AC27" s="71"/>
      <c r="AD27" s="71"/>
    </row>
    <row r="28" spans="1:30" x14ac:dyDescent="0.25">
      <c r="A28" s="106" t="s">
        <v>308</v>
      </c>
      <c r="B28" s="71"/>
      <c r="C28" s="71"/>
      <c r="D28" s="71"/>
      <c r="E28" s="71"/>
      <c r="F28" s="71"/>
      <c r="G28" s="107"/>
      <c r="H28" s="2"/>
      <c r="I28" s="2"/>
      <c r="J28" s="10"/>
      <c r="K28" s="2"/>
      <c r="L28" s="10"/>
      <c r="M28" s="2"/>
      <c r="N28" s="10"/>
      <c r="O28" s="10"/>
      <c r="P28" s="10"/>
      <c r="Q28" s="29"/>
      <c r="R28" s="2"/>
      <c r="S28" s="29"/>
      <c r="T28" s="2"/>
      <c r="U28" s="2"/>
      <c r="V28" s="10"/>
      <c r="W28" s="2"/>
      <c r="X28" s="10"/>
      <c r="Y28" s="2"/>
      <c r="Z28" s="160"/>
      <c r="AC28" s="71"/>
      <c r="AD28" s="71"/>
    </row>
    <row r="29" spans="1:30" x14ac:dyDescent="0.25">
      <c r="A29" s="71"/>
      <c r="B29" s="71" t="s">
        <v>229</v>
      </c>
      <c r="C29" s="71"/>
      <c r="D29" s="71"/>
      <c r="E29" s="71"/>
      <c r="F29" s="71"/>
      <c r="G29" s="107"/>
      <c r="H29" s="2"/>
      <c r="I29" s="2"/>
      <c r="J29" s="10"/>
      <c r="K29" s="2"/>
      <c r="L29" s="10"/>
      <c r="M29" s="2"/>
      <c r="N29" s="10"/>
      <c r="O29" s="10"/>
      <c r="P29" s="10"/>
      <c r="Q29" s="29"/>
      <c r="R29" s="29"/>
      <c r="S29" s="29"/>
      <c r="T29" s="29"/>
      <c r="U29" s="2"/>
      <c r="V29" s="10"/>
      <c r="W29" s="2"/>
      <c r="X29" s="10"/>
      <c r="Y29" s="2"/>
      <c r="Z29" s="160"/>
      <c r="AC29" s="71"/>
      <c r="AD29" s="71"/>
    </row>
    <row r="30" spans="1:30" x14ac:dyDescent="0.25">
      <c r="A30" s="71"/>
      <c r="B30" s="106" t="s">
        <v>230</v>
      </c>
      <c r="C30" s="71"/>
      <c r="D30" s="71"/>
      <c r="E30" s="71"/>
      <c r="F30" s="71"/>
      <c r="G30" s="182"/>
      <c r="H30" s="160">
        <v>8688</v>
      </c>
      <c r="I30" s="160"/>
      <c r="J30" s="160">
        <v>9848</v>
      </c>
      <c r="K30" s="160"/>
      <c r="L30" s="160">
        <v>10158</v>
      </c>
      <c r="M30" s="160"/>
      <c r="N30" s="160">
        <v>10908</v>
      </c>
      <c r="O30" s="218"/>
      <c r="P30" s="160">
        <v>10678</v>
      </c>
      <c r="Q30" s="219"/>
      <c r="R30" s="160">
        <v>8009</v>
      </c>
      <c r="S30" s="29"/>
      <c r="T30" s="10">
        <v>5351</v>
      </c>
      <c r="U30" s="10"/>
      <c r="V30" s="10">
        <v>2977</v>
      </c>
      <c r="W30" s="10"/>
      <c r="X30" s="10">
        <v>2818</v>
      </c>
      <c r="Y30" s="2"/>
      <c r="Z30" s="160">
        <v>2742</v>
      </c>
      <c r="AC30" s="71"/>
      <c r="AD30" s="71"/>
    </row>
    <row r="31" spans="1:30" x14ac:dyDescent="0.25">
      <c r="A31" s="71"/>
      <c r="B31" s="71" t="s">
        <v>399</v>
      </c>
      <c r="C31" s="71"/>
      <c r="D31" s="71"/>
      <c r="E31" s="71"/>
      <c r="F31" s="71"/>
      <c r="G31" s="183"/>
      <c r="H31" s="221">
        <v>12142</v>
      </c>
      <c r="I31" s="221"/>
      <c r="J31" s="221">
        <v>12681</v>
      </c>
      <c r="K31" s="221"/>
      <c r="L31" s="221">
        <v>12223</v>
      </c>
      <c r="M31" s="221"/>
      <c r="N31" s="221">
        <v>11665</v>
      </c>
      <c r="O31" s="222"/>
      <c r="P31" s="221">
        <v>11526</v>
      </c>
      <c r="Q31" s="223"/>
      <c r="R31" s="221">
        <v>7645</v>
      </c>
      <c r="S31" s="32"/>
      <c r="T31" s="13">
        <v>4395</v>
      </c>
      <c r="U31" s="13"/>
      <c r="V31" s="13">
        <v>4321</v>
      </c>
      <c r="W31" s="13"/>
      <c r="X31" s="13">
        <v>5905</v>
      </c>
      <c r="Y31" s="9"/>
      <c r="Z31" s="221">
        <v>7024</v>
      </c>
      <c r="AC31" s="71"/>
      <c r="AD31" s="71"/>
    </row>
    <row r="32" spans="1:30" x14ac:dyDescent="0.25">
      <c r="A32" s="71" t="s">
        <v>400</v>
      </c>
      <c r="B32" s="71"/>
      <c r="C32" s="71"/>
      <c r="D32" s="71"/>
      <c r="E32" s="71"/>
      <c r="F32" s="71"/>
      <c r="G32" s="182"/>
      <c r="H32" s="160">
        <v>20830</v>
      </c>
      <c r="I32" s="160"/>
      <c r="J32" s="160">
        <v>22529</v>
      </c>
      <c r="K32" s="160"/>
      <c r="L32" s="160">
        <v>22381</v>
      </c>
      <c r="M32" s="160"/>
      <c r="N32" s="160">
        <v>22573</v>
      </c>
      <c r="O32" s="160"/>
      <c r="P32" s="160">
        <v>22204</v>
      </c>
      <c r="Q32" s="160"/>
      <c r="R32" s="160">
        <v>15654</v>
      </c>
      <c r="S32" s="29"/>
      <c r="T32" s="10">
        <f>T30+T31</f>
        <v>9746</v>
      </c>
      <c r="U32" s="10"/>
      <c r="V32" s="10">
        <v>7298</v>
      </c>
      <c r="W32" s="10"/>
      <c r="X32" s="10">
        <v>8723</v>
      </c>
      <c r="Y32" s="2"/>
      <c r="Z32" s="160">
        <v>9766</v>
      </c>
      <c r="AC32" s="71"/>
      <c r="AD32" s="71"/>
    </row>
    <row r="33" spans="1:30" x14ac:dyDescent="0.25">
      <c r="A33" s="109"/>
      <c r="B33" s="71"/>
      <c r="C33" s="71"/>
      <c r="D33" s="71"/>
      <c r="E33" s="71"/>
      <c r="F33" s="71"/>
      <c r="G33" s="107"/>
      <c r="H33" s="2"/>
      <c r="I33" s="2"/>
      <c r="J33" s="10"/>
      <c r="K33" s="2"/>
      <c r="L33" s="2"/>
      <c r="M33" s="2"/>
      <c r="N33" s="10"/>
      <c r="O33" s="10"/>
      <c r="P33" s="10"/>
      <c r="Q33" s="29"/>
      <c r="R33" s="31"/>
      <c r="S33" s="29"/>
      <c r="T33" s="31"/>
      <c r="U33" s="10"/>
      <c r="V33" s="10"/>
      <c r="W33" s="10"/>
      <c r="X33" s="10"/>
      <c r="Y33" s="2"/>
      <c r="Z33" s="2"/>
      <c r="AC33" s="71"/>
      <c r="AD33" s="71"/>
    </row>
    <row r="34" spans="1:30" x14ac:dyDescent="0.25">
      <c r="A34" s="105" t="s">
        <v>309</v>
      </c>
      <c r="B34" s="71"/>
      <c r="C34" s="71"/>
      <c r="D34" s="71"/>
      <c r="E34" s="71"/>
      <c r="F34" s="71"/>
      <c r="G34" s="107"/>
      <c r="H34" s="2"/>
      <c r="I34" s="2"/>
      <c r="J34" s="10"/>
      <c r="K34" s="2"/>
      <c r="L34" s="2"/>
      <c r="M34" s="2"/>
      <c r="N34" s="10"/>
      <c r="O34" s="10"/>
      <c r="P34" s="10"/>
      <c r="Q34" s="29"/>
      <c r="R34" s="2"/>
      <c r="S34" s="29"/>
      <c r="T34" s="2"/>
      <c r="U34" s="2"/>
      <c r="V34" s="10"/>
      <c r="W34" s="2"/>
      <c r="X34" s="10"/>
      <c r="Y34" s="2"/>
      <c r="Z34" s="2"/>
      <c r="AC34" s="71"/>
      <c r="AD34" s="71"/>
    </row>
    <row r="35" spans="1:30" x14ac:dyDescent="0.25">
      <c r="A35" s="71" t="s">
        <v>231</v>
      </c>
      <c r="B35" s="71"/>
      <c r="C35" s="71"/>
      <c r="D35" s="71"/>
      <c r="E35" s="71"/>
      <c r="F35" s="71"/>
      <c r="G35" s="107"/>
      <c r="H35" s="2"/>
      <c r="I35" s="2"/>
      <c r="J35" s="10"/>
      <c r="K35" s="2"/>
      <c r="L35" s="2"/>
      <c r="M35" s="2"/>
      <c r="N35" s="10"/>
      <c r="O35" s="10"/>
      <c r="P35" s="10"/>
      <c r="Q35" s="29"/>
      <c r="R35" s="29"/>
      <c r="S35" s="29"/>
      <c r="T35" s="29"/>
      <c r="U35" s="2"/>
      <c r="V35" s="10"/>
      <c r="W35" s="2"/>
      <c r="X35" s="10"/>
      <c r="Y35" s="2"/>
      <c r="Z35" s="2"/>
      <c r="AC35" s="71"/>
      <c r="AD35" s="71"/>
    </row>
    <row r="36" spans="1:30" x14ac:dyDescent="0.25">
      <c r="A36" s="71" t="s">
        <v>232</v>
      </c>
      <c r="B36" s="71"/>
      <c r="D36" s="71"/>
      <c r="E36" s="71"/>
      <c r="F36" s="71"/>
      <c r="G36" s="107"/>
      <c r="H36" s="2"/>
      <c r="I36" s="2"/>
      <c r="J36" s="10"/>
      <c r="K36" s="2"/>
      <c r="L36" s="2"/>
      <c r="M36" s="2"/>
      <c r="N36" s="10"/>
      <c r="O36" s="10"/>
      <c r="P36" s="10"/>
      <c r="Q36" s="29"/>
      <c r="R36" s="31"/>
      <c r="S36" s="29"/>
      <c r="T36" s="31"/>
      <c r="U36" s="31"/>
      <c r="V36" s="10"/>
      <c r="W36" s="31"/>
      <c r="X36" s="10"/>
      <c r="Y36" s="2"/>
      <c r="Z36" s="2"/>
      <c r="AC36" s="71"/>
      <c r="AD36" s="71"/>
    </row>
    <row r="37" spans="1:30" x14ac:dyDescent="0.25">
      <c r="A37" s="106" t="s">
        <v>233</v>
      </c>
      <c r="B37" s="71"/>
      <c r="C37" s="71"/>
      <c r="D37" s="71"/>
      <c r="E37" s="71"/>
      <c r="F37" s="71"/>
      <c r="G37" s="107"/>
      <c r="H37" s="2"/>
      <c r="I37" s="2"/>
      <c r="J37" s="10"/>
      <c r="K37" s="2"/>
      <c r="L37" s="2"/>
      <c r="M37" s="2"/>
      <c r="N37" s="10"/>
      <c r="O37" s="10"/>
      <c r="P37" s="10"/>
      <c r="Q37" s="29"/>
      <c r="R37" s="29"/>
      <c r="S37" s="29"/>
      <c r="T37" s="29"/>
      <c r="U37" s="2"/>
      <c r="V37" s="10"/>
      <c r="W37" s="2"/>
      <c r="X37" s="10"/>
      <c r="Y37" s="2"/>
      <c r="Z37" s="2"/>
      <c r="AC37" s="71"/>
      <c r="AD37" s="71"/>
    </row>
    <row r="38" spans="1:30" x14ac:dyDescent="0.25">
      <c r="A38" s="236" t="s">
        <v>234</v>
      </c>
      <c r="B38" s="237"/>
      <c r="C38" s="237"/>
      <c r="D38" s="237"/>
      <c r="E38" s="237"/>
      <c r="F38" s="237"/>
      <c r="G38" s="108"/>
      <c r="H38" s="13">
        <v>2470</v>
      </c>
      <c r="I38" s="13"/>
      <c r="J38" s="13">
        <v>2460</v>
      </c>
      <c r="K38" s="13"/>
      <c r="L38" s="13">
        <v>2462</v>
      </c>
      <c r="M38" s="13"/>
      <c r="N38" s="13">
        <v>2450</v>
      </c>
      <c r="O38" s="9"/>
      <c r="P38" s="13">
        <v>2446</v>
      </c>
      <c r="Q38" s="32"/>
      <c r="R38" s="100">
        <v>2441</v>
      </c>
      <c r="S38" s="32"/>
      <c r="T38" s="100">
        <v>2476</v>
      </c>
      <c r="U38" s="13"/>
      <c r="V38" s="13">
        <v>2477</v>
      </c>
      <c r="W38" s="13"/>
      <c r="X38" s="13">
        <v>2444</v>
      </c>
      <c r="Y38" s="9"/>
      <c r="Z38" s="13">
        <v>2407</v>
      </c>
      <c r="AC38" s="71"/>
      <c r="AD38" s="71"/>
    </row>
    <row r="39" spans="1:30" x14ac:dyDescent="0.25">
      <c r="A39" s="106"/>
      <c r="B39" s="71"/>
      <c r="C39" s="71"/>
      <c r="D39" s="71"/>
      <c r="E39" s="71"/>
      <c r="F39" s="71"/>
      <c r="G39" s="184"/>
      <c r="H39" s="107"/>
      <c r="I39" s="184"/>
      <c r="J39" s="107"/>
      <c r="K39" s="184"/>
      <c r="L39" s="203"/>
      <c r="M39" s="184"/>
      <c r="N39" s="107"/>
      <c r="O39" s="184"/>
      <c r="P39" s="107"/>
      <c r="Q39" s="184"/>
      <c r="R39" s="203"/>
      <c r="S39" s="184"/>
      <c r="T39" s="107"/>
      <c r="U39" s="184"/>
      <c r="V39" s="203"/>
      <c r="W39" s="184"/>
      <c r="X39" s="203"/>
      <c r="Y39" s="204"/>
      <c r="Z39" s="71"/>
      <c r="AA39" s="71"/>
      <c r="AB39" s="71"/>
      <c r="AC39" s="71"/>
      <c r="AD39" s="71"/>
    </row>
    <row r="40" spans="1:30" ht="13.8" x14ac:dyDescent="0.25">
      <c r="A40" s="21"/>
      <c r="B40" s="2"/>
      <c r="C40" s="2"/>
      <c r="D40" s="2"/>
      <c r="E40" s="2"/>
      <c r="F40" s="2"/>
      <c r="G40" s="2"/>
      <c r="H40" s="2"/>
      <c r="I40" s="2"/>
      <c r="J40" s="2"/>
      <c r="K40" s="2"/>
      <c r="L40" s="2"/>
      <c r="M40" s="2"/>
      <c r="N40" s="2"/>
      <c r="O40" s="2"/>
      <c r="P40" s="2"/>
      <c r="Q40" s="2"/>
      <c r="R40" s="2"/>
      <c r="S40" s="2"/>
      <c r="T40" s="2"/>
      <c r="U40" s="2"/>
      <c r="V40" s="2"/>
      <c r="W40" s="29"/>
      <c r="X40" s="29"/>
      <c r="Z40" s="71"/>
      <c r="AA40" s="71"/>
      <c r="AB40" s="71"/>
      <c r="AC40" s="71"/>
      <c r="AD40" s="71"/>
    </row>
    <row r="41" spans="1:30"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Z41" s="71"/>
      <c r="AA41" s="71"/>
      <c r="AB41" s="71"/>
      <c r="AC41" s="71"/>
      <c r="AD41" s="71"/>
    </row>
    <row r="42" spans="1:30"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Z42" s="71"/>
      <c r="AA42" s="71"/>
      <c r="AB42" s="71"/>
      <c r="AC42" s="71"/>
      <c r="AD42" s="71"/>
    </row>
    <row r="43" spans="1:30"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Z43" s="71"/>
      <c r="AA43" s="71"/>
      <c r="AB43" s="71"/>
      <c r="AC43" s="71"/>
      <c r="AD43" s="71"/>
    </row>
    <row r="44" spans="1:30" x14ac:dyDescent="0.25">
      <c r="Z44" s="71"/>
      <c r="AA44" s="71"/>
      <c r="AB44" s="71"/>
      <c r="AC44" s="71"/>
      <c r="AD44" s="71"/>
    </row>
  </sheetData>
  <pageMargins left="0.70866141732283472" right="0.70866141732283472" top="0.74803149606299213" bottom="0.74803149606299213"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M69"/>
  <sheetViews>
    <sheetView showGridLines="0" zoomScaleNormal="100" zoomScaleSheetLayoutView="100" workbookViewId="0"/>
  </sheetViews>
  <sheetFormatPr defaultColWidth="9.109375" defaultRowHeight="13.2" x14ac:dyDescent="0.25"/>
  <cols>
    <col min="1" max="1" width="9.88671875" style="28" customWidth="1"/>
    <col min="2" max="2" width="10.88671875" style="28" customWidth="1"/>
    <col min="3" max="3" width="1.109375" style="28" customWidth="1"/>
    <col min="4" max="4" width="12.88671875" style="28" customWidth="1"/>
    <col min="5" max="5" width="1.109375" style="28" customWidth="1"/>
    <col min="6" max="6" width="11.88671875" style="28" bestFit="1" customWidth="1"/>
    <col min="7" max="7" width="1.109375" style="28" customWidth="1"/>
    <col min="8" max="8" width="8.88671875" style="28" customWidth="1"/>
    <col min="9" max="9" width="1.109375" style="28" bestFit="1" customWidth="1"/>
    <col min="10" max="10" width="9.109375" style="28" customWidth="1"/>
    <col min="11" max="11" width="1.109375" style="28" customWidth="1"/>
    <col min="12" max="12" width="9" style="28" customWidth="1"/>
    <col min="13" max="13" width="1.109375" style="28" customWidth="1"/>
    <col min="14" max="15" width="9.109375" style="28"/>
    <col min="16" max="16" width="11" style="28" customWidth="1"/>
    <col min="17" max="16384" width="9.109375" style="28"/>
  </cols>
  <sheetData>
    <row r="1" spans="1:13" s="27" customFormat="1" ht="12.75" customHeight="1" x14ac:dyDescent="0.3">
      <c r="A1" s="1" t="s">
        <v>226</v>
      </c>
      <c r="B1" s="1" t="s">
        <v>731</v>
      </c>
      <c r="C1" s="1"/>
      <c r="D1" s="1"/>
      <c r="E1" s="1"/>
      <c r="F1" s="1"/>
      <c r="G1" s="1"/>
      <c r="H1" s="1"/>
      <c r="I1" s="1"/>
      <c r="J1" s="1"/>
      <c r="K1" s="1"/>
      <c r="L1" s="1"/>
      <c r="M1" s="1"/>
    </row>
    <row r="2" spans="1:13" ht="12.75" customHeight="1" x14ac:dyDescent="0.3">
      <c r="A2" s="3"/>
      <c r="B2" s="41" t="s">
        <v>732</v>
      </c>
      <c r="C2" s="3"/>
      <c r="D2" s="3"/>
      <c r="E2" s="3"/>
      <c r="F2" s="3"/>
      <c r="G2" s="3"/>
      <c r="H2" s="3"/>
      <c r="I2" s="3"/>
      <c r="J2" s="3"/>
      <c r="K2" s="3"/>
      <c r="L2" s="3"/>
      <c r="M2" s="3"/>
    </row>
    <row r="3" spans="1:13" ht="12.75" customHeight="1" x14ac:dyDescent="0.25">
      <c r="A3" s="8"/>
      <c r="B3" s="8"/>
      <c r="C3" s="8"/>
      <c r="D3" s="8"/>
      <c r="E3" s="8"/>
      <c r="F3" s="8"/>
      <c r="G3" s="8"/>
      <c r="H3" s="8"/>
      <c r="I3" s="8"/>
      <c r="J3" s="8"/>
      <c r="K3" s="8"/>
      <c r="L3" s="8"/>
      <c r="M3" s="8"/>
    </row>
    <row r="4" spans="1:13" s="29" customFormat="1" ht="12.75" customHeight="1" x14ac:dyDescent="0.2">
      <c r="A4" s="2" t="s">
        <v>0</v>
      </c>
      <c r="B4" s="2" t="s">
        <v>235</v>
      </c>
      <c r="C4" s="2"/>
      <c r="D4" s="2" t="s">
        <v>310</v>
      </c>
      <c r="E4" s="2"/>
      <c r="F4" s="2" t="s">
        <v>236</v>
      </c>
      <c r="G4" s="2"/>
      <c r="H4" s="2" t="s">
        <v>237</v>
      </c>
      <c r="I4" s="2"/>
      <c r="J4" s="2" t="s">
        <v>100</v>
      </c>
      <c r="K4" s="2"/>
      <c r="L4" s="2"/>
      <c r="M4" s="2"/>
    </row>
    <row r="5" spans="1:13" s="29" customFormat="1" ht="12.75" customHeight="1" x14ac:dyDescent="0.2">
      <c r="A5" s="37" t="s">
        <v>2</v>
      </c>
      <c r="B5" s="37" t="s">
        <v>238</v>
      </c>
      <c r="C5" s="2"/>
      <c r="D5" s="37" t="s">
        <v>239</v>
      </c>
      <c r="E5" s="2"/>
      <c r="F5" s="37" t="s">
        <v>238</v>
      </c>
      <c r="G5" s="2"/>
      <c r="H5" s="37" t="s">
        <v>240</v>
      </c>
      <c r="I5" s="2"/>
      <c r="J5" s="114" t="s">
        <v>311</v>
      </c>
      <c r="K5" s="9"/>
      <c r="L5" s="9"/>
      <c r="M5" s="9"/>
    </row>
    <row r="6" spans="1:13" s="29" customFormat="1" ht="12.75" customHeight="1" x14ac:dyDescent="0.2">
      <c r="A6" s="2"/>
      <c r="B6" s="2"/>
      <c r="C6" s="2"/>
      <c r="D6" s="37" t="s">
        <v>241</v>
      </c>
      <c r="E6" s="2"/>
      <c r="F6" s="37" t="s">
        <v>242</v>
      </c>
      <c r="G6" s="2"/>
      <c r="H6" s="37" t="s">
        <v>333</v>
      </c>
      <c r="I6" s="2"/>
      <c r="J6" s="2" t="s">
        <v>243</v>
      </c>
      <c r="K6" s="2"/>
      <c r="L6" s="2" t="s">
        <v>244</v>
      </c>
      <c r="M6" s="2"/>
    </row>
    <row r="7" spans="1:13" s="29" customFormat="1" ht="12.75" customHeight="1" x14ac:dyDescent="0.2">
      <c r="A7" s="9"/>
      <c r="B7" s="9"/>
      <c r="C7" s="9"/>
      <c r="D7" s="9"/>
      <c r="E7" s="9"/>
      <c r="F7" s="9"/>
      <c r="G7" s="9"/>
      <c r="H7" s="9"/>
      <c r="I7" s="9"/>
      <c r="J7" s="114" t="s">
        <v>245</v>
      </c>
      <c r="K7" s="9"/>
      <c r="L7" s="114" t="s">
        <v>246</v>
      </c>
      <c r="M7" s="9"/>
    </row>
    <row r="8" spans="1:13" s="29" customFormat="1" ht="12.75" customHeight="1" x14ac:dyDescent="0.2">
      <c r="A8" s="59">
        <v>1970</v>
      </c>
      <c r="B8" s="2">
        <v>382</v>
      </c>
      <c r="C8" s="2"/>
      <c r="D8" s="10">
        <v>460000</v>
      </c>
      <c r="E8" s="10"/>
      <c r="F8" s="10">
        <v>55</v>
      </c>
      <c r="G8" s="10"/>
      <c r="H8" s="77">
        <v>6.1</v>
      </c>
      <c r="I8" s="10"/>
      <c r="J8" s="10">
        <v>12060</v>
      </c>
      <c r="K8" s="10"/>
      <c r="L8" s="10">
        <v>3080</v>
      </c>
      <c r="M8" s="2"/>
    </row>
    <row r="9" spans="1:13" s="29" customFormat="1" ht="12.75" customHeight="1" x14ac:dyDescent="0.2">
      <c r="A9" s="59">
        <v>1971</v>
      </c>
      <c r="B9" s="2">
        <v>411</v>
      </c>
      <c r="C9" s="2"/>
      <c r="D9" s="10">
        <v>494000</v>
      </c>
      <c r="E9" s="10"/>
      <c r="F9" s="10">
        <v>54</v>
      </c>
      <c r="G9" s="10"/>
      <c r="H9" s="77">
        <v>6.7</v>
      </c>
      <c r="I9" s="10"/>
      <c r="J9" s="10">
        <v>13230</v>
      </c>
      <c r="K9" s="10"/>
      <c r="L9" s="10">
        <v>2900</v>
      </c>
      <c r="M9" s="2"/>
    </row>
    <row r="10" spans="1:13" s="29" customFormat="1" ht="12.75" customHeight="1" x14ac:dyDescent="0.2">
      <c r="A10" s="59">
        <v>1972</v>
      </c>
      <c r="B10" s="2">
        <v>450</v>
      </c>
      <c r="C10" s="2"/>
      <c r="D10" s="10">
        <v>560000</v>
      </c>
      <c r="E10" s="10"/>
      <c r="F10" s="10">
        <v>57</v>
      </c>
      <c r="G10" s="10"/>
      <c r="H10" s="77">
        <v>7.3</v>
      </c>
      <c r="I10" s="10"/>
      <c r="J10" s="10">
        <v>15020</v>
      </c>
      <c r="K10" s="10"/>
      <c r="L10" s="10">
        <v>2780</v>
      </c>
      <c r="M10" s="2"/>
    </row>
    <row r="11" spans="1:13" s="29" customFormat="1" ht="12.75" customHeight="1" x14ac:dyDescent="0.2">
      <c r="A11" s="59">
        <v>1973</v>
      </c>
      <c r="B11" s="2">
        <v>489</v>
      </c>
      <c r="C11" s="2"/>
      <c r="D11" s="10">
        <v>618000</v>
      </c>
      <c r="E11" s="10"/>
      <c r="F11" s="10">
        <v>58</v>
      </c>
      <c r="G11" s="10"/>
      <c r="H11" s="77">
        <v>8.1999999999999993</v>
      </c>
      <c r="I11" s="10"/>
      <c r="J11" s="10">
        <v>17530</v>
      </c>
      <c r="K11" s="10"/>
      <c r="L11" s="10">
        <v>2880</v>
      </c>
      <c r="M11" s="2"/>
    </row>
    <row r="12" spans="1:13" s="29" customFormat="1" ht="12.75" customHeight="1" x14ac:dyDescent="0.2">
      <c r="A12" s="59">
        <v>1974</v>
      </c>
      <c r="B12" s="2">
        <v>515</v>
      </c>
      <c r="C12" s="2"/>
      <c r="D12" s="10">
        <v>656000</v>
      </c>
      <c r="E12" s="10"/>
      <c r="F12" s="10">
        <v>59</v>
      </c>
      <c r="G12" s="10"/>
      <c r="H12" s="77">
        <v>8.6999999999999993</v>
      </c>
      <c r="I12" s="10"/>
      <c r="J12" s="10">
        <v>19020</v>
      </c>
      <c r="K12" s="10"/>
      <c r="L12" s="10">
        <v>2880</v>
      </c>
      <c r="M12" s="2"/>
    </row>
    <row r="13" spans="1:13" s="29" customFormat="1" ht="12.75" customHeight="1" x14ac:dyDescent="0.2">
      <c r="A13" s="59">
        <v>1975</v>
      </c>
      <c r="B13" s="2">
        <v>534</v>
      </c>
      <c r="C13" s="2"/>
      <c r="D13" s="10">
        <v>697000</v>
      </c>
      <c r="E13" s="10"/>
      <c r="F13" s="10">
        <v>59</v>
      </c>
      <c r="G13" s="10"/>
      <c r="H13" s="77">
        <v>8.6999999999999993</v>
      </c>
      <c r="I13" s="10"/>
      <c r="J13" s="10">
        <v>19370</v>
      </c>
      <c r="K13" s="10"/>
      <c r="L13" s="10">
        <v>2900</v>
      </c>
      <c r="M13" s="2"/>
    </row>
    <row r="14" spans="1:13" s="29" customFormat="1" ht="12.75" customHeight="1" x14ac:dyDescent="0.2">
      <c r="A14" s="59">
        <v>1976</v>
      </c>
      <c r="B14" s="10">
        <v>576</v>
      </c>
      <c r="C14" s="2"/>
      <c r="D14" s="10">
        <v>764000</v>
      </c>
      <c r="E14" s="10"/>
      <c r="F14" s="10">
        <v>60</v>
      </c>
      <c r="G14" s="10"/>
      <c r="H14" s="77">
        <v>9.3000000000000007</v>
      </c>
      <c r="I14" s="10"/>
      <c r="J14" s="10">
        <v>21540</v>
      </c>
      <c r="K14" s="10"/>
      <c r="L14" s="10">
        <v>3030</v>
      </c>
      <c r="M14" s="10"/>
    </row>
    <row r="15" spans="1:13" s="29" customFormat="1" ht="12.75" customHeight="1" x14ac:dyDescent="0.2">
      <c r="A15" s="59">
        <v>1977</v>
      </c>
      <c r="B15" s="10">
        <v>610</v>
      </c>
      <c r="C15" s="2"/>
      <c r="D15" s="10">
        <v>818000</v>
      </c>
      <c r="E15" s="10"/>
      <c r="F15" s="10">
        <v>61</v>
      </c>
      <c r="G15" s="10"/>
      <c r="H15" s="77">
        <v>10</v>
      </c>
      <c r="I15" s="10"/>
      <c r="J15" s="10">
        <v>23630</v>
      </c>
      <c r="K15" s="10"/>
      <c r="L15" s="10">
        <v>3180</v>
      </c>
      <c r="M15" s="10"/>
    </row>
    <row r="16" spans="1:13" s="29" customFormat="1" ht="12.75" customHeight="1" x14ac:dyDescent="0.2">
      <c r="A16" s="59">
        <v>1978</v>
      </c>
      <c r="B16" s="10">
        <v>679</v>
      </c>
      <c r="C16" s="2"/>
      <c r="D16" s="10">
        <v>936000</v>
      </c>
      <c r="E16" s="10"/>
      <c r="F16" s="10">
        <v>65</v>
      </c>
      <c r="G16" s="10"/>
      <c r="H16" s="77">
        <v>10.6</v>
      </c>
      <c r="I16" s="10"/>
      <c r="J16" s="10">
        <v>25940</v>
      </c>
      <c r="K16" s="10"/>
      <c r="L16" s="10">
        <v>3270</v>
      </c>
      <c r="M16" s="10"/>
    </row>
    <row r="17" spans="1:13" s="29" customFormat="1" ht="12.75" customHeight="1" x14ac:dyDescent="0.2">
      <c r="A17" s="59">
        <v>1979</v>
      </c>
      <c r="B17" s="10">
        <v>754</v>
      </c>
      <c r="C17" s="2"/>
      <c r="D17" s="10">
        <v>1060000</v>
      </c>
      <c r="E17" s="10"/>
      <c r="F17" s="10">
        <v>66</v>
      </c>
      <c r="G17" s="10"/>
      <c r="H17" s="76">
        <v>11</v>
      </c>
      <c r="I17" s="10"/>
      <c r="J17" s="10">
        <v>28010</v>
      </c>
      <c r="K17" s="10"/>
      <c r="L17" s="10">
        <v>3430</v>
      </c>
      <c r="M17" s="10"/>
    </row>
    <row r="18" spans="1:13" s="29" customFormat="1" ht="12.75" customHeight="1" x14ac:dyDescent="0.2">
      <c r="A18" s="59">
        <v>1980</v>
      </c>
      <c r="B18" s="10">
        <v>748</v>
      </c>
      <c r="C18" s="2"/>
      <c r="D18" s="10">
        <v>1089000</v>
      </c>
      <c r="E18" s="10"/>
      <c r="F18" s="10">
        <v>63</v>
      </c>
      <c r="G18" s="10"/>
      <c r="H18" s="76">
        <v>11.1</v>
      </c>
      <c r="I18" s="10"/>
      <c r="J18" s="10">
        <v>29380</v>
      </c>
      <c r="K18" s="10"/>
      <c r="L18" s="10">
        <v>3680</v>
      </c>
      <c r="M18" s="10"/>
    </row>
    <row r="19" spans="1:13" s="29" customFormat="1" ht="12.75" customHeight="1" x14ac:dyDescent="0.2">
      <c r="A19" s="59">
        <v>1981</v>
      </c>
      <c r="B19" s="10">
        <v>752</v>
      </c>
      <c r="C19" s="2"/>
      <c r="D19" s="10">
        <v>1119000</v>
      </c>
      <c r="E19" s="10"/>
      <c r="F19" s="10">
        <v>64</v>
      </c>
      <c r="G19" s="10"/>
      <c r="H19" s="76">
        <v>10.9</v>
      </c>
      <c r="I19" s="10"/>
      <c r="J19" s="10">
        <v>30880</v>
      </c>
      <c r="K19" s="10"/>
      <c r="L19" s="10">
        <v>3790</v>
      </c>
      <c r="M19" s="10"/>
    </row>
    <row r="20" spans="1:13" s="29" customFormat="1" ht="12.75" customHeight="1" x14ac:dyDescent="0.2">
      <c r="A20" s="59">
        <v>1982</v>
      </c>
      <c r="B20" s="10">
        <v>766</v>
      </c>
      <c r="C20" s="2"/>
      <c r="D20" s="10">
        <v>1142000</v>
      </c>
      <c r="E20" s="10"/>
      <c r="F20" s="10">
        <v>64</v>
      </c>
      <c r="G20" s="10"/>
      <c r="H20" s="76">
        <v>11.6</v>
      </c>
      <c r="I20" s="10"/>
      <c r="J20" s="10">
        <v>31540</v>
      </c>
      <c r="K20" s="10"/>
      <c r="L20" s="10">
        <v>3870</v>
      </c>
      <c r="M20" s="10"/>
    </row>
    <row r="21" spans="1:13" s="29" customFormat="1" ht="12.75" customHeight="1" x14ac:dyDescent="0.2">
      <c r="A21" s="59">
        <v>1983</v>
      </c>
      <c r="B21" s="10">
        <v>798</v>
      </c>
      <c r="C21" s="2"/>
      <c r="D21" s="10">
        <v>1190000</v>
      </c>
      <c r="E21" s="10"/>
      <c r="F21" s="10">
        <v>64</v>
      </c>
      <c r="G21" s="10"/>
      <c r="H21" s="76">
        <v>12.3</v>
      </c>
      <c r="I21" s="10"/>
      <c r="J21" s="10">
        <v>35110</v>
      </c>
      <c r="K21" s="10"/>
      <c r="L21" s="10">
        <v>4000</v>
      </c>
      <c r="M21" s="10"/>
    </row>
    <row r="22" spans="1:13" s="29" customFormat="1" ht="12.75" customHeight="1" x14ac:dyDescent="0.2">
      <c r="A22" s="59">
        <v>1984</v>
      </c>
      <c r="B22" s="10">
        <v>848</v>
      </c>
      <c r="C22" s="2"/>
      <c r="D22" s="10">
        <v>1278000</v>
      </c>
      <c r="E22" s="10"/>
      <c r="F22" s="10">
        <v>65</v>
      </c>
      <c r="G22" s="10"/>
      <c r="H22" s="76">
        <v>13.4</v>
      </c>
      <c r="I22" s="10"/>
      <c r="J22" s="10">
        <v>39670</v>
      </c>
      <c r="K22" s="10"/>
      <c r="L22" s="10">
        <v>4310</v>
      </c>
      <c r="M22" s="10"/>
    </row>
    <row r="23" spans="1:13" s="29" customFormat="1" ht="12.75" customHeight="1" x14ac:dyDescent="0.2">
      <c r="A23" s="59">
        <v>1985</v>
      </c>
      <c r="B23" s="10">
        <v>899</v>
      </c>
      <c r="C23" s="2"/>
      <c r="D23" s="10">
        <v>1367000</v>
      </c>
      <c r="E23" s="10"/>
      <c r="F23" s="10">
        <v>66</v>
      </c>
      <c r="G23" s="10"/>
      <c r="H23" s="76">
        <v>13.7</v>
      </c>
      <c r="I23" s="10"/>
      <c r="J23" s="10">
        <v>39840</v>
      </c>
      <c r="K23" s="10"/>
      <c r="L23" s="10">
        <v>4400</v>
      </c>
      <c r="M23" s="10"/>
    </row>
    <row r="24" spans="1:13" s="29" customFormat="1" ht="12.75" customHeight="1" x14ac:dyDescent="0.2">
      <c r="A24" s="59">
        <v>1986</v>
      </c>
      <c r="B24" s="10">
        <v>960</v>
      </c>
      <c r="C24" s="2"/>
      <c r="D24" s="15">
        <v>1452000</v>
      </c>
      <c r="E24" s="10"/>
      <c r="F24" s="10">
        <v>65</v>
      </c>
      <c r="G24" s="10"/>
      <c r="H24" s="76">
        <v>14.7</v>
      </c>
      <c r="I24" s="10"/>
      <c r="J24" s="10">
        <v>43190</v>
      </c>
      <c r="K24" s="10"/>
      <c r="L24" s="10">
        <v>4540</v>
      </c>
      <c r="M24" s="10"/>
    </row>
    <row r="25" spans="1:13" s="29" customFormat="1" ht="12.75" customHeight="1" x14ac:dyDescent="0.2">
      <c r="A25" s="59">
        <v>1987</v>
      </c>
      <c r="B25" s="10">
        <v>1028</v>
      </c>
      <c r="C25" s="2"/>
      <c r="D25" s="10">
        <v>1589000</v>
      </c>
      <c r="E25" s="10"/>
      <c r="F25" s="10">
        <v>67</v>
      </c>
      <c r="G25" s="10"/>
      <c r="H25" s="76">
        <v>16.100000000000001</v>
      </c>
      <c r="I25" s="10"/>
      <c r="J25" s="10">
        <v>48320</v>
      </c>
      <c r="K25" s="10"/>
      <c r="L25" s="10">
        <v>4700</v>
      </c>
      <c r="M25" s="10"/>
    </row>
    <row r="26" spans="1:13" s="29" customFormat="1" ht="12.75" customHeight="1" x14ac:dyDescent="0.2">
      <c r="A26" s="59">
        <v>1988</v>
      </c>
      <c r="B26" s="10">
        <v>1082</v>
      </c>
      <c r="C26" s="2"/>
      <c r="D26" s="10">
        <v>1705000</v>
      </c>
      <c r="E26" s="10"/>
      <c r="F26" s="10">
        <v>68</v>
      </c>
      <c r="G26" s="10"/>
      <c r="H26" s="76">
        <v>17.2</v>
      </c>
      <c r="I26" s="10"/>
      <c r="J26" s="10">
        <v>53270</v>
      </c>
      <c r="K26" s="10"/>
      <c r="L26" s="10">
        <v>4830</v>
      </c>
      <c r="M26" s="10"/>
    </row>
    <row r="27" spans="1:13" s="29" customFormat="1" ht="12.75" customHeight="1" x14ac:dyDescent="0.2">
      <c r="A27" s="59">
        <v>1989</v>
      </c>
      <c r="B27" s="10">
        <v>1109</v>
      </c>
      <c r="C27" s="2"/>
      <c r="D27" s="10">
        <v>1774000</v>
      </c>
      <c r="E27" s="10"/>
      <c r="F27" s="10">
        <v>68</v>
      </c>
      <c r="G27" s="10"/>
      <c r="H27" s="76">
        <v>18.100000000000001</v>
      </c>
      <c r="I27" s="10"/>
      <c r="J27" s="10">
        <v>57150</v>
      </c>
      <c r="K27" s="10"/>
      <c r="L27" s="10">
        <v>5060</v>
      </c>
      <c r="M27" s="10"/>
    </row>
    <row r="28" spans="1:13" s="29" customFormat="1" ht="12.75" customHeight="1" x14ac:dyDescent="0.2">
      <c r="A28" s="59">
        <v>1990</v>
      </c>
      <c r="B28" s="10">
        <v>1165</v>
      </c>
      <c r="C28" s="2"/>
      <c r="D28" s="10">
        <v>1894000</v>
      </c>
      <c r="E28" s="10"/>
      <c r="F28" s="10">
        <v>68</v>
      </c>
      <c r="G28" s="10"/>
      <c r="H28" s="76">
        <v>18.399999999999999</v>
      </c>
      <c r="I28" s="10"/>
      <c r="J28" s="10">
        <v>58800</v>
      </c>
      <c r="K28" s="10"/>
      <c r="L28" s="10">
        <v>5330</v>
      </c>
      <c r="M28" s="10"/>
    </row>
    <row r="29" spans="1:13" s="29" customFormat="1" ht="12.75" customHeight="1" x14ac:dyDescent="0.2">
      <c r="A29" s="59">
        <v>1991</v>
      </c>
      <c r="B29" s="10">
        <v>1135</v>
      </c>
      <c r="C29" s="2"/>
      <c r="D29" s="10">
        <v>1845000</v>
      </c>
      <c r="E29" s="10"/>
      <c r="F29" s="10">
        <v>68</v>
      </c>
      <c r="G29" s="21"/>
      <c r="H29" s="76">
        <v>17.5</v>
      </c>
      <c r="I29" s="10"/>
      <c r="J29" s="10">
        <v>58560</v>
      </c>
      <c r="K29" s="10"/>
      <c r="L29" s="10">
        <v>5070</v>
      </c>
      <c r="M29" s="10"/>
    </row>
    <row r="30" spans="1:13" s="29" customFormat="1" ht="12.75" customHeight="1" x14ac:dyDescent="0.2">
      <c r="A30" s="59">
        <v>1992</v>
      </c>
      <c r="B30" s="10">
        <v>1146</v>
      </c>
      <c r="C30" s="2"/>
      <c r="D30" s="10">
        <v>1929000</v>
      </c>
      <c r="E30" s="10"/>
      <c r="F30" s="10">
        <v>66</v>
      </c>
      <c r="G30" s="10"/>
      <c r="H30" s="76">
        <v>17.600000000000001</v>
      </c>
      <c r="I30" s="10"/>
      <c r="J30" s="10">
        <v>62640</v>
      </c>
      <c r="K30" s="10"/>
      <c r="L30" s="10">
        <v>5130</v>
      </c>
      <c r="M30" s="10"/>
    </row>
    <row r="31" spans="1:13" s="29" customFormat="1" ht="12.75" customHeight="1" x14ac:dyDescent="0.2">
      <c r="A31" s="59">
        <v>1993</v>
      </c>
      <c r="B31" s="10">
        <v>1142</v>
      </c>
      <c r="C31" s="2"/>
      <c r="D31" s="10">
        <v>1949000</v>
      </c>
      <c r="E31" s="10"/>
      <c r="F31" s="10">
        <v>65</v>
      </c>
      <c r="G31" s="10"/>
      <c r="H31" s="76">
        <v>18.100000000000001</v>
      </c>
      <c r="I31" s="10"/>
      <c r="J31" s="10">
        <v>68450</v>
      </c>
      <c r="K31" s="10"/>
      <c r="L31" s="10">
        <v>5230</v>
      </c>
      <c r="M31" s="10"/>
    </row>
    <row r="32" spans="1:13" s="29" customFormat="1" ht="12.75" customHeight="1" x14ac:dyDescent="0.2">
      <c r="A32" s="59">
        <v>1994</v>
      </c>
      <c r="B32" s="10">
        <v>1233</v>
      </c>
      <c r="C32" s="2"/>
      <c r="D32" s="10">
        <v>2100000</v>
      </c>
      <c r="E32" s="10"/>
      <c r="F32" s="10">
        <v>66</v>
      </c>
      <c r="G32" s="10"/>
      <c r="H32" s="76">
        <v>20.5</v>
      </c>
      <c r="I32" s="10"/>
      <c r="J32" s="10">
        <v>77220</v>
      </c>
      <c r="K32" s="10"/>
      <c r="L32" s="10">
        <v>5410</v>
      </c>
      <c r="M32" s="10"/>
    </row>
    <row r="33" spans="1:13" s="29" customFormat="1" ht="12.75" customHeight="1" x14ac:dyDescent="0.2">
      <c r="A33" s="59">
        <v>1995</v>
      </c>
      <c r="B33" s="10">
        <v>1304</v>
      </c>
      <c r="C33" s="2"/>
      <c r="D33" s="10">
        <v>2248000</v>
      </c>
      <c r="E33" s="10"/>
      <c r="F33" s="10">
        <v>67</v>
      </c>
      <c r="G33" s="10"/>
      <c r="H33" s="76">
        <v>22.2</v>
      </c>
      <c r="I33" s="10"/>
      <c r="J33" s="10">
        <v>83130</v>
      </c>
      <c r="K33" s="10"/>
      <c r="L33" s="10">
        <v>5630</v>
      </c>
      <c r="M33" s="10"/>
    </row>
    <row r="34" spans="1:13" s="29" customFormat="1" ht="12.75" customHeight="1" x14ac:dyDescent="0.2">
      <c r="A34" s="59">
        <v>1996</v>
      </c>
      <c r="B34" s="10">
        <v>1391</v>
      </c>
      <c r="C34" s="2"/>
      <c r="D34" s="10">
        <v>2432000</v>
      </c>
      <c r="E34" s="21"/>
      <c r="F34" s="10">
        <v>68</v>
      </c>
      <c r="G34" s="10"/>
      <c r="H34" s="76">
        <v>23.2</v>
      </c>
      <c r="I34" s="21"/>
      <c r="J34" s="10">
        <v>89200</v>
      </c>
      <c r="K34" s="21"/>
      <c r="L34" s="10">
        <v>5800</v>
      </c>
      <c r="M34" s="10"/>
    </row>
    <row r="35" spans="1:13" s="29" customFormat="1" ht="12.75" customHeight="1" x14ac:dyDescent="0.2">
      <c r="A35" s="59">
        <v>1997</v>
      </c>
      <c r="B35" s="10">
        <v>1457</v>
      </c>
      <c r="C35" s="21"/>
      <c r="D35" s="10">
        <v>2573000</v>
      </c>
      <c r="E35" s="21"/>
      <c r="F35" s="10">
        <v>69</v>
      </c>
      <c r="G35" s="10"/>
      <c r="H35" s="76">
        <v>26.4</v>
      </c>
      <c r="I35" s="21"/>
      <c r="J35" s="10">
        <v>102880</v>
      </c>
      <c r="K35" s="21"/>
      <c r="L35" s="10">
        <v>5990</v>
      </c>
      <c r="M35" s="10"/>
    </row>
    <row r="36" spans="1:13" s="29" customFormat="1" ht="12.75" customHeight="1" x14ac:dyDescent="0.2">
      <c r="A36" s="59">
        <v>1998</v>
      </c>
      <c r="B36" s="15">
        <v>1471</v>
      </c>
      <c r="C36" s="21"/>
      <c r="D36" s="10">
        <v>2627000</v>
      </c>
      <c r="E36" s="21"/>
      <c r="F36" s="10">
        <v>68</v>
      </c>
      <c r="G36" s="21"/>
      <c r="H36" s="76">
        <v>26.5</v>
      </c>
      <c r="I36" s="21"/>
      <c r="J36" s="10">
        <v>101770</v>
      </c>
      <c r="K36" s="21"/>
      <c r="L36" s="10">
        <v>5770</v>
      </c>
      <c r="M36" s="21"/>
    </row>
    <row r="37" spans="1:13" s="29" customFormat="1" ht="12.75" customHeight="1" x14ac:dyDescent="0.2">
      <c r="A37" s="59">
        <v>1999</v>
      </c>
      <c r="B37" s="15">
        <v>1562</v>
      </c>
      <c r="C37" s="2"/>
      <c r="D37" s="10">
        <v>2797800</v>
      </c>
      <c r="E37" s="2"/>
      <c r="F37" s="10">
        <v>69</v>
      </c>
      <c r="G37" s="21"/>
      <c r="H37" s="76">
        <v>28.1</v>
      </c>
      <c r="I37" s="21"/>
      <c r="J37" s="10">
        <v>108660</v>
      </c>
      <c r="K37" s="2"/>
      <c r="L37" s="10">
        <v>5720</v>
      </c>
      <c r="M37" s="21"/>
    </row>
    <row r="38" spans="1:13" s="29" customFormat="1" ht="12.75" customHeight="1" x14ac:dyDescent="0.2">
      <c r="A38" s="59">
        <v>2000</v>
      </c>
      <c r="B38" s="15">
        <v>1656</v>
      </c>
      <c r="C38" s="21"/>
      <c r="D38" s="10">
        <v>3017350</v>
      </c>
      <c r="E38" s="21"/>
      <c r="F38" s="10">
        <v>71</v>
      </c>
      <c r="G38" s="21"/>
      <c r="H38" s="76">
        <v>30.2</v>
      </c>
      <c r="I38" s="21"/>
      <c r="J38" s="10">
        <v>117960</v>
      </c>
      <c r="K38" s="21"/>
      <c r="L38" s="10">
        <v>6050</v>
      </c>
      <c r="M38" s="21"/>
    </row>
    <row r="39" spans="1:13" s="29" customFormat="1" ht="12.75" customHeight="1" x14ac:dyDescent="0.2">
      <c r="A39" s="59">
        <v>2001</v>
      </c>
      <c r="B39" s="15">
        <v>1624</v>
      </c>
      <c r="C39" s="2"/>
      <c r="D39" s="10">
        <v>2929840</v>
      </c>
      <c r="E39" s="2"/>
      <c r="F39" s="10">
        <v>69</v>
      </c>
      <c r="G39" s="21"/>
      <c r="H39" s="76">
        <v>29</v>
      </c>
      <c r="I39" s="2"/>
      <c r="J39" s="10">
        <v>110700</v>
      </c>
      <c r="K39" s="2"/>
      <c r="L39" s="10">
        <v>5300</v>
      </c>
      <c r="M39" s="2"/>
    </row>
    <row r="40" spans="1:13" s="29" customFormat="1" ht="12.75" customHeight="1" x14ac:dyDescent="0.2">
      <c r="A40" s="59">
        <v>2002</v>
      </c>
      <c r="B40" s="15">
        <v>1665</v>
      </c>
      <c r="C40" s="21"/>
      <c r="D40" s="10">
        <v>3025562</v>
      </c>
      <c r="E40" s="21"/>
      <c r="F40" s="10">
        <v>71</v>
      </c>
      <c r="G40" s="21"/>
      <c r="H40" s="76">
        <v>32.799999999999997</v>
      </c>
      <c r="I40" s="21"/>
      <c r="J40" s="10">
        <v>126695</v>
      </c>
      <c r="K40" s="21"/>
      <c r="L40" s="10">
        <v>4219</v>
      </c>
      <c r="M40" s="21"/>
    </row>
    <row r="41" spans="1:13" s="29" customFormat="1" ht="12.75" customHeight="1" x14ac:dyDescent="0.2">
      <c r="A41" s="59">
        <v>2003</v>
      </c>
      <c r="B41" s="15">
        <v>1764</v>
      </c>
      <c r="C41" s="21"/>
      <c r="D41" s="10">
        <v>3130475</v>
      </c>
      <c r="E41" s="21"/>
      <c r="F41" s="10">
        <v>71</v>
      </c>
      <c r="G41" s="21"/>
      <c r="H41" s="76">
        <v>33.6</v>
      </c>
      <c r="I41" s="21"/>
      <c r="J41" s="10">
        <v>134379</v>
      </c>
      <c r="K41" s="21"/>
      <c r="L41" s="10">
        <v>4177</v>
      </c>
      <c r="M41" s="21"/>
    </row>
    <row r="42" spans="1:13" s="29" customFormat="1" ht="12.75" customHeight="1" x14ac:dyDescent="0.2">
      <c r="A42" s="59">
        <v>2004</v>
      </c>
      <c r="B42" s="10">
        <v>1979</v>
      </c>
      <c r="C42" s="21"/>
      <c r="D42" s="10">
        <v>3608707</v>
      </c>
      <c r="E42" s="21"/>
      <c r="F42" s="10">
        <v>73</v>
      </c>
      <c r="G42" s="21"/>
      <c r="H42" s="2">
        <v>36.200000000000003</v>
      </c>
      <c r="I42" s="21"/>
      <c r="J42" s="10">
        <v>150482</v>
      </c>
      <c r="K42" s="21"/>
      <c r="L42" s="10">
        <v>4143</v>
      </c>
      <c r="M42" s="21"/>
    </row>
    <row r="43" spans="1:13" s="29" customFormat="1" ht="12.75" customHeight="1" x14ac:dyDescent="0.2">
      <c r="A43" s="59">
        <v>2005</v>
      </c>
      <c r="B43" s="10">
        <v>2119</v>
      </c>
      <c r="C43" s="21"/>
      <c r="D43" s="10">
        <v>3897404</v>
      </c>
      <c r="E43" s="21"/>
      <c r="F43" s="10">
        <v>75</v>
      </c>
      <c r="G43" s="21"/>
      <c r="H43" s="2">
        <v>37.1</v>
      </c>
      <c r="I43" s="21"/>
      <c r="J43" s="10">
        <v>154244</v>
      </c>
      <c r="K43" s="21"/>
      <c r="L43" s="10">
        <v>4452</v>
      </c>
      <c r="M43" s="21"/>
    </row>
    <row r="44" spans="1:13" s="29" customFormat="1" ht="12.75" customHeight="1" x14ac:dyDescent="0.2">
      <c r="A44" s="59">
        <v>2006</v>
      </c>
      <c r="B44" s="10">
        <v>2257</v>
      </c>
      <c r="C44" s="21"/>
      <c r="D44" s="10">
        <v>4164799</v>
      </c>
      <c r="E44" s="21"/>
      <c r="F44" s="10">
        <v>76</v>
      </c>
      <c r="G44" s="21"/>
      <c r="H44" s="77">
        <v>38.799999999999997</v>
      </c>
      <c r="I44" s="21"/>
      <c r="J44" s="10">
        <v>164388</v>
      </c>
      <c r="K44" s="21"/>
      <c r="L44" s="10">
        <v>4419</v>
      </c>
      <c r="M44" s="21"/>
    </row>
    <row r="45" spans="1:13" s="29" customFormat="1" ht="12.75" customHeight="1" x14ac:dyDescent="0.2">
      <c r="A45" s="59">
        <v>2007</v>
      </c>
      <c r="B45" s="10">
        <v>2462</v>
      </c>
      <c r="C45" s="21"/>
      <c r="D45" s="10">
        <v>4513096</v>
      </c>
      <c r="E45" s="21"/>
      <c r="F45" s="10">
        <v>77</v>
      </c>
      <c r="G45" s="21"/>
      <c r="H45" s="76">
        <v>41.4</v>
      </c>
      <c r="I45" s="21"/>
      <c r="J45" s="10">
        <v>172844</v>
      </c>
      <c r="K45" s="21"/>
      <c r="L45" s="10">
        <v>4418</v>
      </c>
      <c r="M45" s="21"/>
    </row>
    <row r="46" spans="1:13" s="29" customFormat="1" ht="12.75" customHeight="1" x14ac:dyDescent="0.2">
      <c r="A46" s="59">
        <v>2008</v>
      </c>
      <c r="B46" s="10">
        <v>2500</v>
      </c>
      <c r="C46" s="21"/>
      <c r="D46" s="10">
        <v>4608466</v>
      </c>
      <c r="E46" s="21"/>
      <c r="F46" s="10">
        <v>76</v>
      </c>
      <c r="G46" s="21"/>
      <c r="H46" s="76">
        <v>39.9</v>
      </c>
      <c r="I46" s="21"/>
      <c r="J46" s="10">
        <v>171159</v>
      </c>
      <c r="K46" s="21"/>
      <c r="L46" s="10">
        <v>4894</v>
      </c>
      <c r="M46" s="21"/>
    </row>
    <row r="47" spans="1:13" s="29" customFormat="1" ht="12.75" customHeight="1" x14ac:dyDescent="0.2">
      <c r="A47" s="59">
        <v>2009</v>
      </c>
      <c r="B47" s="10">
        <v>2488</v>
      </c>
      <c r="C47" s="21"/>
      <c r="D47" s="10">
        <v>4561413</v>
      </c>
      <c r="E47" s="21"/>
      <c r="F47" s="10">
        <v>77</v>
      </c>
      <c r="G47" s="21"/>
      <c r="H47" s="76">
        <v>40</v>
      </c>
      <c r="I47" s="21"/>
      <c r="J47" s="10">
        <v>155819</v>
      </c>
      <c r="K47" s="21"/>
      <c r="L47" s="10">
        <v>4620</v>
      </c>
      <c r="M47" s="21"/>
    </row>
    <row r="48" spans="1:13" s="29" customFormat="1" ht="12.75" customHeight="1" x14ac:dyDescent="0.2">
      <c r="A48" s="59">
        <v>2010</v>
      </c>
      <c r="B48" s="10">
        <v>2705</v>
      </c>
      <c r="C48" s="21"/>
      <c r="D48" s="10">
        <v>4924229</v>
      </c>
      <c r="E48" s="21"/>
      <c r="F48" s="10">
        <v>78</v>
      </c>
      <c r="G48" s="21"/>
      <c r="H48" s="76">
        <v>47.6</v>
      </c>
      <c r="I48" s="21"/>
      <c r="J48" s="10">
        <v>186631</v>
      </c>
      <c r="K48" s="21"/>
      <c r="L48" s="10">
        <v>4855</v>
      </c>
      <c r="M48" s="21"/>
    </row>
    <row r="49" spans="1:13" s="29" customFormat="1" ht="12.75" customHeight="1" x14ac:dyDescent="0.2">
      <c r="A49" s="59">
        <v>2011</v>
      </c>
      <c r="B49" s="10">
        <v>2870</v>
      </c>
      <c r="C49" s="21"/>
      <c r="D49" s="10">
        <v>5248140</v>
      </c>
      <c r="E49" s="21"/>
      <c r="F49" s="10">
        <v>78</v>
      </c>
      <c r="G49" s="21"/>
      <c r="H49" s="76">
        <v>48.7</v>
      </c>
      <c r="I49" s="21"/>
      <c r="J49" s="10">
        <v>187191</v>
      </c>
      <c r="K49" s="21"/>
      <c r="L49" s="10">
        <v>5006</v>
      </c>
      <c r="M49" s="21"/>
    </row>
    <row r="50" spans="1:13" s="29" customFormat="1" ht="12.75" customHeight="1" x14ac:dyDescent="0.2">
      <c r="A50" s="59">
        <v>2012</v>
      </c>
      <c r="B50" s="10">
        <v>3004</v>
      </c>
      <c r="C50" s="21"/>
      <c r="D50" s="10">
        <v>5528880</v>
      </c>
      <c r="E50" s="21"/>
      <c r="F50" s="10">
        <v>79</v>
      </c>
      <c r="G50" s="2"/>
      <c r="H50" s="76">
        <v>48</v>
      </c>
      <c r="I50" s="21"/>
      <c r="J50" s="10">
        <v>185239</v>
      </c>
      <c r="K50" s="21"/>
      <c r="L50" s="10">
        <v>5195</v>
      </c>
      <c r="M50" s="21"/>
    </row>
    <row r="51" spans="1:13" s="29" customFormat="1" ht="12.75" customHeight="1" x14ac:dyDescent="0.2">
      <c r="A51" s="59">
        <v>2013</v>
      </c>
      <c r="B51" s="10">
        <v>3138</v>
      </c>
      <c r="C51" s="21"/>
      <c r="D51" s="10">
        <v>5832564</v>
      </c>
      <c r="E51" s="21"/>
      <c r="F51" s="10">
        <v>79</v>
      </c>
      <c r="G51" s="21" t="s">
        <v>107</v>
      </c>
      <c r="H51" s="2">
        <v>49.1</v>
      </c>
      <c r="I51" s="21"/>
      <c r="J51" s="10">
        <v>185975</v>
      </c>
      <c r="K51" s="21"/>
      <c r="L51" s="10">
        <v>5586</v>
      </c>
      <c r="M51" s="21"/>
    </row>
    <row r="52" spans="1:13" s="29" customFormat="1" ht="12.75" customHeight="1" x14ac:dyDescent="0.2">
      <c r="A52" s="59">
        <v>2014</v>
      </c>
      <c r="B52" s="10">
        <v>3316</v>
      </c>
      <c r="C52" s="21"/>
      <c r="D52" s="10">
        <v>6181177</v>
      </c>
      <c r="E52" s="21"/>
      <c r="F52" s="10">
        <v>80</v>
      </c>
      <c r="G52" s="2"/>
      <c r="H52" s="2">
        <v>50.7</v>
      </c>
      <c r="I52" s="21"/>
      <c r="J52" s="10">
        <v>194633</v>
      </c>
      <c r="K52" s="21"/>
      <c r="L52" s="10">
        <v>6076</v>
      </c>
      <c r="M52" s="21"/>
    </row>
    <row r="53" spans="1:13" s="29" customFormat="1" ht="12.75" customHeight="1" x14ac:dyDescent="0.2">
      <c r="A53" s="59">
        <v>2015</v>
      </c>
      <c r="B53" s="10">
        <v>3567</v>
      </c>
      <c r="C53" s="21" t="s">
        <v>107</v>
      </c>
      <c r="D53" s="10">
        <v>6654454</v>
      </c>
      <c r="E53" s="21" t="s">
        <v>107</v>
      </c>
      <c r="F53" s="10">
        <v>80</v>
      </c>
      <c r="G53" s="2"/>
      <c r="H53" s="76">
        <v>51.5</v>
      </c>
      <c r="I53" s="21" t="s">
        <v>107</v>
      </c>
      <c r="J53" s="10">
        <v>200828</v>
      </c>
      <c r="K53" s="21" t="s">
        <v>107</v>
      </c>
      <c r="L53" s="10">
        <v>6491</v>
      </c>
      <c r="M53" s="21" t="s">
        <v>107</v>
      </c>
    </row>
    <row r="54" spans="1:13" s="29" customFormat="1" ht="12.75" customHeight="1" x14ac:dyDescent="0.2">
      <c r="A54" s="59">
        <v>2016</v>
      </c>
      <c r="B54" s="10">
        <v>3806</v>
      </c>
      <c r="C54" s="21" t="s">
        <v>107</v>
      </c>
      <c r="D54" s="10">
        <v>7146283</v>
      </c>
      <c r="E54" s="21" t="s">
        <v>107</v>
      </c>
      <c r="F54" s="10">
        <v>80</v>
      </c>
      <c r="G54" s="2"/>
      <c r="H54" s="2">
        <v>53.4</v>
      </c>
      <c r="I54" s="21" t="s">
        <v>107</v>
      </c>
      <c r="J54" s="10">
        <v>208016</v>
      </c>
      <c r="K54" s="21" t="s">
        <v>107</v>
      </c>
      <c r="L54" s="10">
        <v>6622</v>
      </c>
      <c r="M54" s="21" t="s">
        <v>107</v>
      </c>
    </row>
    <row r="55" spans="1:13" s="29" customFormat="1" ht="12.75" customHeight="1" x14ac:dyDescent="0.2">
      <c r="A55" s="59">
        <v>2017</v>
      </c>
      <c r="B55" s="10">
        <v>4075</v>
      </c>
      <c r="C55" s="21" t="s">
        <v>107</v>
      </c>
      <c r="D55" s="10">
        <v>7718470</v>
      </c>
      <c r="E55" s="21" t="s">
        <v>107</v>
      </c>
      <c r="F55" s="10">
        <v>81</v>
      </c>
      <c r="G55" s="2"/>
      <c r="H55" s="76">
        <v>57.2</v>
      </c>
      <c r="I55" s="21" t="s">
        <v>107</v>
      </c>
      <c r="J55" s="10">
        <v>227177</v>
      </c>
      <c r="K55" s="21" t="s">
        <v>107</v>
      </c>
      <c r="L55" s="10">
        <v>7383</v>
      </c>
      <c r="M55" s="21" t="s">
        <v>107</v>
      </c>
    </row>
    <row r="56" spans="1:13" s="29" customFormat="1" ht="12.75" customHeight="1" x14ac:dyDescent="0.2">
      <c r="A56" s="59">
        <v>2018</v>
      </c>
      <c r="B56" s="196">
        <v>4341</v>
      </c>
      <c r="C56" s="21" t="s">
        <v>107</v>
      </c>
      <c r="D56" s="196">
        <v>8280851</v>
      </c>
      <c r="E56" s="21" t="s">
        <v>107</v>
      </c>
      <c r="F56" s="10">
        <v>82</v>
      </c>
      <c r="G56" s="10"/>
      <c r="H56" s="77">
        <v>59</v>
      </c>
      <c r="I56" s="21" t="s">
        <v>107</v>
      </c>
      <c r="J56" s="10">
        <v>233819</v>
      </c>
      <c r="K56" s="21" t="s">
        <v>107</v>
      </c>
      <c r="L56" s="10">
        <v>7311</v>
      </c>
      <c r="M56" s="21" t="s">
        <v>107</v>
      </c>
    </row>
    <row r="57" spans="1:13" s="29" customFormat="1" ht="12.75" customHeight="1" x14ac:dyDescent="0.2">
      <c r="A57" s="59">
        <v>2019</v>
      </c>
      <c r="B57" s="196">
        <v>4490</v>
      </c>
      <c r="C57" s="21" t="s">
        <v>107</v>
      </c>
      <c r="D57" s="196">
        <v>8664032</v>
      </c>
      <c r="E57" s="21" t="s">
        <v>107</v>
      </c>
      <c r="F57" s="10">
        <v>82</v>
      </c>
      <c r="G57" s="10"/>
      <c r="H57" s="77">
        <v>58</v>
      </c>
      <c r="I57" s="21" t="s">
        <v>107</v>
      </c>
      <c r="J57" s="10">
        <v>228384</v>
      </c>
      <c r="K57" s="21" t="s">
        <v>107</v>
      </c>
      <c r="L57" s="10">
        <v>7186</v>
      </c>
      <c r="M57" s="21" t="s">
        <v>107</v>
      </c>
    </row>
    <row r="58" spans="1:13" s="29" customFormat="1" ht="12.75" customHeight="1" x14ac:dyDescent="0.2">
      <c r="A58" s="59">
        <v>2020</v>
      </c>
      <c r="B58" s="196">
        <v>1782</v>
      </c>
      <c r="C58" s="21" t="s">
        <v>107</v>
      </c>
      <c r="D58" s="196">
        <v>2962287</v>
      </c>
      <c r="E58" s="21" t="s">
        <v>107</v>
      </c>
      <c r="F58" s="10">
        <v>65</v>
      </c>
      <c r="G58" s="10"/>
      <c r="H58" s="77">
        <v>49.4</v>
      </c>
      <c r="I58" s="21" t="s">
        <v>107</v>
      </c>
      <c r="J58" s="10">
        <v>192824</v>
      </c>
      <c r="K58" s="21" t="s">
        <v>107</v>
      </c>
      <c r="L58" s="10">
        <v>4900</v>
      </c>
      <c r="M58" s="21" t="s">
        <v>107</v>
      </c>
    </row>
    <row r="59" spans="1:13" s="29" customFormat="1" ht="12.75" customHeight="1" x14ac:dyDescent="0.2">
      <c r="A59" s="62">
        <v>2021</v>
      </c>
      <c r="B59" s="165">
        <v>2284</v>
      </c>
      <c r="C59" s="13"/>
      <c r="D59" s="165">
        <v>3626024</v>
      </c>
      <c r="E59" s="13"/>
      <c r="F59" s="13">
        <v>68</v>
      </c>
      <c r="G59" s="13"/>
      <c r="H59" s="166">
        <v>56.5</v>
      </c>
      <c r="I59" s="13"/>
      <c r="J59" s="13">
        <v>231635</v>
      </c>
      <c r="K59" s="13"/>
      <c r="L59" s="13">
        <v>4265</v>
      </c>
      <c r="M59" s="13"/>
    </row>
    <row r="60" spans="1:13" s="29" customFormat="1" ht="12.75" customHeight="1" x14ac:dyDescent="0.2">
      <c r="A60" s="59"/>
      <c r="B60" s="196"/>
      <c r="C60" s="10"/>
      <c r="D60" s="196"/>
      <c r="E60" s="10"/>
      <c r="F60" s="10"/>
      <c r="G60" s="10"/>
      <c r="H60" s="77"/>
      <c r="I60" s="10"/>
      <c r="J60" s="10"/>
      <c r="K60" s="10"/>
      <c r="L60" s="10"/>
      <c r="M60" s="10"/>
    </row>
    <row r="61" spans="1:13" s="29" customFormat="1" ht="12.75" customHeight="1" x14ac:dyDescent="0.2">
      <c r="A61" s="59" t="s">
        <v>789</v>
      </c>
      <c r="B61" s="10"/>
      <c r="C61" s="2"/>
      <c r="D61" s="2"/>
      <c r="E61" s="2"/>
      <c r="F61" s="2"/>
      <c r="G61" s="2"/>
      <c r="H61" s="2"/>
      <c r="I61" s="2"/>
      <c r="J61" s="2"/>
      <c r="K61" s="2"/>
      <c r="L61" s="2"/>
      <c r="M61" s="2"/>
    </row>
    <row r="62" spans="1:13" s="29" customFormat="1" ht="11.4" x14ac:dyDescent="0.2">
      <c r="A62" s="111" t="s">
        <v>790</v>
      </c>
      <c r="B62" s="2"/>
      <c r="C62" s="2"/>
      <c r="D62" s="2"/>
      <c r="E62" s="2"/>
      <c r="F62" s="2"/>
      <c r="G62" s="2"/>
      <c r="H62" s="2"/>
      <c r="I62" s="2"/>
      <c r="J62" s="2"/>
      <c r="K62" s="2"/>
      <c r="L62" s="2"/>
      <c r="M62" s="2"/>
    </row>
    <row r="63" spans="1:13" s="29" customFormat="1" ht="11.4" x14ac:dyDescent="0.2"/>
    <row r="64" spans="1:13" x14ac:dyDescent="0.25">
      <c r="B64" s="89"/>
      <c r="C64" s="89"/>
      <c r="D64" s="89"/>
      <c r="E64" s="89"/>
      <c r="F64" s="89"/>
      <c r="G64" s="89"/>
      <c r="H64" s="89"/>
      <c r="I64" s="89"/>
      <c r="J64" s="89"/>
      <c r="K64" s="89"/>
      <c r="L64" s="89"/>
      <c r="M64" s="89"/>
    </row>
    <row r="65" spans="2:13" x14ac:dyDescent="0.25">
      <c r="B65" s="89"/>
      <c r="C65" s="89"/>
      <c r="D65" s="89"/>
      <c r="E65" s="89"/>
      <c r="F65" s="89"/>
      <c r="G65" s="89"/>
      <c r="H65" s="89"/>
      <c r="I65" s="89"/>
      <c r="J65" s="89"/>
      <c r="K65" s="89"/>
      <c r="L65" s="89"/>
      <c r="M65" s="89"/>
    </row>
    <row r="66" spans="2:13" x14ac:dyDescent="0.25">
      <c r="B66" s="89"/>
      <c r="C66" s="89"/>
      <c r="D66" s="89"/>
      <c r="E66" s="89"/>
      <c r="F66" s="89"/>
      <c r="G66" s="89"/>
      <c r="H66" s="89"/>
      <c r="I66" s="89"/>
      <c r="J66" s="89"/>
      <c r="K66" s="89"/>
      <c r="L66" s="89"/>
      <c r="M66" s="89"/>
    </row>
    <row r="67" spans="2:13" x14ac:dyDescent="0.25">
      <c r="B67" s="89"/>
      <c r="C67" s="89"/>
      <c r="D67" s="89"/>
      <c r="E67" s="89"/>
      <c r="F67" s="89"/>
      <c r="G67" s="89"/>
      <c r="H67" s="89"/>
      <c r="I67" s="89"/>
      <c r="J67" s="89"/>
      <c r="K67" s="89"/>
      <c r="L67" s="89"/>
      <c r="M67" s="89"/>
    </row>
    <row r="68" spans="2:13" x14ac:dyDescent="0.25">
      <c r="B68" s="89"/>
      <c r="C68" s="89"/>
      <c r="D68" s="89"/>
      <c r="E68" s="89"/>
      <c r="F68" s="89"/>
      <c r="G68" s="89"/>
      <c r="H68" s="89"/>
      <c r="I68" s="89"/>
      <c r="J68" s="89"/>
      <c r="K68" s="89"/>
      <c r="L68" s="89"/>
      <c r="M68" s="89"/>
    </row>
    <row r="69" spans="2:13" x14ac:dyDescent="0.25">
      <c r="B69" s="89"/>
      <c r="C69" s="89"/>
      <c r="D69" s="89"/>
      <c r="E69" s="89"/>
      <c r="F69" s="89"/>
      <c r="G69" s="89"/>
      <c r="H69" s="89"/>
      <c r="I69" s="89"/>
      <c r="J69" s="89"/>
      <c r="K69" s="89"/>
      <c r="L69" s="89"/>
      <c r="M69" s="89"/>
    </row>
  </sheetData>
  <pageMargins left="0.75" right="0.75" top="1" bottom="1" header="0.5" footer="0.5"/>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8A6F-F698-42F5-8201-5C03E40BD9A0}">
  <dimension ref="A1:C11"/>
  <sheetViews>
    <sheetView zoomScaleNormal="100" zoomScaleSheetLayoutView="93" workbookViewId="0">
      <selection sqref="A1:C1"/>
    </sheetView>
  </sheetViews>
  <sheetFormatPr defaultColWidth="9.109375" defaultRowHeight="13.2" x14ac:dyDescent="0.25"/>
  <cols>
    <col min="1" max="1" width="4.44140625" style="260" bestFit="1" customWidth="1"/>
    <col min="2" max="2" width="47.5546875" style="260" customWidth="1"/>
    <col min="3" max="3" width="49.88671875" style="260" customWidth="1"/>
    <col min="4" max="16384" width="9.109375" style="260"/>
  </cols>
  <sheetData>
    <row r="1" spans="1:3" ht="32.25" customHeight="1" x14ac:dyDescent="0.25">
      <c r="A1" s="304" t="s">
        <v>738</v>
      </c>
      <c r="B1" s="304"/>
      <c r="C1" s="304"/>
    </row>
    <row r="3" spans="1:3" x14ac:dyDescent="0.25">
      <c r="A3" s="261" t="s">
        <v>739</v>
      </c>
      <c r="C3" s="262" t="s">
        <v>740</v>
      </c>
    </row>
    <row r="4" spans="1:3" x14ac:dyDescent="0.25">
      <c r="A4" s="263"/>
    </row>
    <row r="5" spans="1:3" x14ac:dyDescent="0.25">
      <c r="A5" s="264" t="s">
        <v>741</v>
      </c>
      <c r="B5" s="260" t="s">
        <v>742</v>
      </c>
      <c r="C5" s="260" t="s">
        <v>743</v>
      </c>
    </row>
    <row r="6" spans="1:3" x14ac:dyDescent="0.25">
      <c r="A6" s="264" t="s">
        <v>744</v>
      </c>
      <c r="B6" s="260" t="s">
        <v>745</v>
      </c>
      <c r="C6" s="260" t="s">
        <v>746</v>
      </c>
    </row>
    <row r="7" spans="1:3" ht="13.8" x14ac:dyDescent="0.3">
      <c r="A7" s="265" t="s">
        <v>263</v>
      </c>
      <c r="B7" s="266" t="s">
        <v>747</v>
      </c>
      <c r="C7" s="260" t="s">
        <v>748</v>
      </c>
    </row>
    <row r="8" spans="1:3" x14ac:dyDescent="0.25">
      <c r="A8" s="267">
        <v>0</v>
      </c>
      <c r="B8" s="260" t="s">
        <v>749</v>
      </c>
      <c r="C8" s="260" t="s">
        <v>750</v>
      </c>
    </row>
    <row r="9" spans="1:3" x14ac:dyDescent="0.25">
      <c r="A9" s="264" t="s">
        <v>751</v>
      </c>
      <c r="B9" s="266" t="s">
        <v>752</v>
      </c>
      <c r="C9" s="260" t="s">
        <v>753</v>
      </c>
    </row>
    <row r="10" spans="1:3" x14ac:dyDescent="0.25">
      <c r="A10" s="264" t="s">
        <v>754</v>
      </c>
      <c r="B10" s="266" t="s">
        <v>755</v>
      </c>
      <c r="C10" s="260" t="s">
        <v>756</v>
      </c>
    </row>
    <row r="11" spans="1:3" ht="26.4" x14ac:dyDescent="0.25">
      <c r="A11" s="268" t="s">
        <v>757</v>
      </c>
      <c r="B11" s="269" t="s">
        <v>758</v>
      </c>
      <c r="C11" s="270" t="s">
        <v>759</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9"/>
  <sheetViews>
    <sheetView showGridLines="0" zoomScaleNormal="100" zoomScaleSheetLayoutView="100" workbookViewId="0">
      <selection sqref="A1:C1"/>
    </sheetView>
  </sheetViews>
  <sheetFormatPr defaultRowHeight="13.2" x14ac:dyDescent="0.25"/>
  <cols>
    <col min="1" max="1" width="2" customWidth="1"/>
    <col min="2" max="2" width="16.109375" bestFit="1" customWidth="1"/>
    <col min="3" max="3" width="107.88671875" customWidth="1"/>
  </cols>
  <sheetData>
    <row r="1" spans="1:9" ht="20.100000000000001" customHeight="1" x14ac:dyDescent="0.25">
      <c r="A1" s="304" t="s">
        <v>801</v>
      </c>
      <c r="B1" s="304"/>
      <c r="C1" s="304"/>
    </row>
    <row r="2" spans="1:9" ht="12.75" customHeight="1" x14ac:dyDescent="0.25">
      <c r="B2" s="6"/>
    </row>
    <row r="3" spans="1:9" ht="12.75" customHeight="1" x14ac:dyDescent="0.25">
      <c r="B3" s="7" t="s">
        <v>128</v>
      </c>
      <c r="C3" s="1" t="str">
        <f>CONCATENATE('1.1'!D1)</f>
        <v>Svenska flygplatser, 2022-12-31.</v>
      </c>
    </row>
    <row r="4" spans="1:9" ht="12.75" customHeight="1" x14ac:dyDescent="0.25">
      <c r="B4" s="27"/>
      <c r="C4" s="37" t="str">
        <f>CONCATENATE('1.1'!D2)</f>
        <v>Swedish airports, December 31, 2022.</v>
      </c>
    </row>
    <row r="5" spans="1:9" ht="12.75" customHeight="1" x14ac:dyDescent="0.25">
      <c r="B5" s="7" t="s">
        <v>175</v>
      </c>
      <c r="C5" s="1" t="str">
        <f>'1.2'!D1</f>
        <v>Svenska trafikflygplatser, 2022-12-31.</v>
      </c>
    </row>
    <row r="6" spans="1:9" ht="12.75" customHeight="1" x14ac:dyDescent="0.25">
      <c r="B6" s="28"/>
      <c r="C6" s="37" t="str">
        <f>'1.2'!D2</f>
        <v>Airports with scheduled and/or non-scheduled traffic, December 31, 2022.</v>
      </c>
    </row>
    <row r="7" spans="1:9" ht="12.75" customHeight="1" x14ac:dyDescent="0.25">
      <c r="B7" s="7" t="s">
        <v>207</v>
      </c>
      <c r="C7" s="1" t="str">
        <f>'1.3'!D1</f>
        <v>Av Transportstyrelsen godkända helikopterflygplatser, 31 december respektive år.</v>
      </c>
    </row>
    <row r="8" spans="1:9" ht="12.75" customHeight="1" x14ac:dyDescent="0.25">
      <c r="B8" s="28"/>
      <c r="C8" s="37" t="str">
        <f>'1.3'!D2</f>
        <v>Helicopter Aerodromes Licensed by the Swedish Transport Agency by December 31, each year.</v>
      </c>
    </row>
    <row r="9" spans="1:9" ht="12.75" customHeight="1" x14ac:dyDescent="0.25">
      <c r="B9" s="7" t="s">
        <v>211</v>
      </c>
      <c r="C9" s="1" t="str">
        <f>'2.1'!C1</f>
        <v>Motordrivna svenska luftfartyg efter viktklass, åren 2000-2022.</v>
      </c>
    </row>
    <row r="10" spans="1:9" ht="12.75" customHeight="1" x14ac:dyDescent="0.25">
      <c r="B10" s="28"/>
      <c r="C10" s="37" t="str">
        <f>'2.1'!C2</f>
        <v>Powered aircraft. Distribution by weight, years 2000-2022.</v>
      </c>
    </row>
    <row r="11" spans="1:9" ht="12.75" customHeight="1" x14ac:dyDescent="0.25">
      <c r="B11" s="7" t="s">
        <v>218</v>
      </c>
      <c r="C11" s="1" t="str">
        <f>'2.2'!C1</f>
        <v>Registreringar och avregistreringar av svenska luftfartyg, åren 2001–2022.</v>
      </c>
    </row>
    <row r="12" spans="1:9" ht="12.75" customHeight="1" x14ac:dyDescent="0.25">
      <c r="B12" s="28"/>
      <c r="C12" s="37" t="str">
        <f>'2.2'!C2</f>
        <v>Number of registrations and deregistrations of aircraft, years 2000–2022.</v>
      </c>
    </row>
    <row r="13" spans="1:9" ht="12.75" customHeight="1" x14ac:dyDescent="0.25">
      <c r="B13" s="7" t="s">
        <v>220</v>
      </c>
      <c r="C13" s="1" t="str">
        <f>'2.3'!C1</f>
        <v>Luftvärdighetsbevis gällande svenskregistrerade luftfartyg, åren 2001–2022.</v>
      </c>
    </row>
    <row r="14" spans="1:9" ht="12.75" customHeight="1" x14ac:dyDescent="0.25">
      <c r="B14" s="28"/>
      <c r="C14" s="37" t="str">
        <f>'2.3'!C2</f>
        <v>Airworthiness certificates regarding Swedish aircrafts, years 2001–2022.</v>
      </c>
    </row>
    <row r="15" spans="1:9" ht="12.75" customHeight="1" x14ac:dyDescent="0.25">
      <c r="B15" s="7" t="s">
        <v>463</v>
      </c>
      <c r="C15" s="1" t="str">
        <f>LEFT('3.1'!B1,LEN('3.1'!B1)-1)</f>
        <v>Antal landningar och passagerare på svenska trafikflygplatser, åren 1960-2022.</v>
      </c>
      <c r="D15" s="1"/>
      <c r="E15" s="1"/>
      <c r="F15" s="1"/>
      <c r="G15" s="1"/>
      <c r="H15" s="1"/>
      <c r="I15" s="1"/>
    </row>
    <row r="16" spans="1:9" ht="12.75" customHeight="1" x14ac:dyDescent="0.25">
      <c r="B16" s="27"/>
      <c r="C16" s="41" t="str">
        <f>CONCATENATE('3.1'!B2,LEFT('3.1'!B3,LEN('3.1'!B3)-1))</f>
        <v>Number of landings and passengers at Swedish airports with scheduled or non-scheduled traffic, years 1960–2022.</v>
      </c>
      <c r="D16" s="3"/>
      <c r="E16" s="3"/>
      <c r="F16" s="3"/>
      <c r="G16" s="3"/>
      <c r="H16" s="3"/>
      <c r="I16" s="3"/>
    </row>
    <row r="17" spans="2:11" ht="12.75" customHeight="1" x14ac:dyDescent="0.25">
      <c r="B17" s="7" t="s">
        <v>464</v>
      </c>
      <c r="C17" s="1" t="str">
        <f>'3.2'!D1</f>
        <v>Antal landningar på svenska trafikflygplatser, åren 2021–2022.</v>
      </c>
      <c r="D17" s="1"/>
      <c r="E17" s="1"/>
      <c r="F17" s="1"/>
      <c r="G17" s="1"/>
      <c r="H17" s="1"/>
      <c r="I17" s="1"/>
      <c r="J17" s="1"/>
    </row>
    <row r="18" spans="2:11" ht="12.75" customHeight="1" x14ac:dyDescent="0.25">
      <c r="C18" s="41" t="str">
        <f>CONCATENATE('3.2'!D2,'3.2'!D3)</f>
        <v>Number of landings at Swedish airports with scheduled and/or non-scheduled traffic, åren 2021–2022.</v>
      </c>
      <c r="D18" s="3"/>
      <c r="E18" s="3"/>
      <c r="F18" s="3"/>
      <c r="G18" s="3"/>
      <c r="H18" s="3"/>
      <c r="I18" s="3"/>
      <c r="J18" s="3"/>
      <c r="K18" s="1"/>
    </row>
    <row r="19" spans="2:11" ht="12.75" customHeight="1" x14ac:dyDescent="0.25">
      <c r="B19" s="7" t="s">
        <v>465</v>
      </c>
      <c r="C19" s="1" t="str">
        <f>'3.3'!D1</f>
        <v>Ankommande och avresande passagerare på svenska trafikflygplatser, åren 2021–2022.</v>
      </c>
      <c r="D19" s="1"/>
      <c r="E19" s="1"/>
      <c r="F19" s="1"/>
      <c r="G19" s="1"/>
      <c r="H19" s="1"/>
      <c r="I19" s="1"/>
      <c r="J19" s="1"/>
    </row>
    <row r="20" spans="2:11" ht="12.75" customHeight="1" x14ac:dyDescent="0.25">
      <c r="B20" s="27"/>
      <c r="C20" s="41" t="str">
        <f>CONCATENATE('3.3'!D2,'3.3'!D3)</f>
        <v>Number of arriving and departing passengers at Swedish airports with scheduled or non-scheduled traffic, years 2021–2022.</v>
      </c>
      <c r="D20" s="3"/>
      <c r="E20" s="3"/>
      <c r="F20" s="3"/>
      <c r="G20" s="3"/>
      <c r="H20" s="3"/>
      <c r="I20" s="1"/>
      <c r="J20" s="1"/>
    </row>
    <row r="21" spans="2:11" ht="12.75" customHeight="1" x14ac:dyDescent="0.25">
      <c r="B21" s="7" t="s">
        <v>466</v>
      </c>
      <c r="C21" s="1" t="str">
        <f>CONCATENATE('3.4'!B1,'3.4'!B2)</f>
        <v>Antalet personkilometer, fordonskilometer och tonkilometer (frakt och post) i inrikeslinje- och chartertrafik samt taxiflyg, åren 2006-2022. Tusental.</v>
      </c>
      <c r="I21" s="3"/>
      <c r="J21" s="3"/>
    </row>
    <row r="22" spans="2:11" ht="12.75" customHeight="1" x14ac:dyDescent="0.25">
      <c r="B22" s="27"/>
      <c r="C22" s="41" t="str">
        <f>CONCATENATE('3.4'!B3,'3.4'!B4)</f>
        <v>Number of passenger-km, vehicular traffic-km and tonne-km (freight and mail)in domestic scheduled, charter and taxi, years 2006–2022. Thousands.</v>
      </c>
      <c r="D22" s="3"/>
      <c r="E22" s="3"/>
      <c r="F22" s="3"/>
      <c r="G22" s="3"/>
      <c r="H22" s="3"/>
      <c r="I22" s="3"/>
      <c r="J22" s="3"/>
    </row>
    <row r="23" spans="2:11" ht="12.75" customHeight="1" x14ac:dyDescent="0.25">
      <c r="B23" s="7" t="s">
        <v>467</v>
      </c>
      <c r="C23" s="27" t="str">
        <f>CONCATENATE('3.5'!B1," ",'3.5'!B2)</f>
        <v xml:space="preserve">Antalet personkilometer, fordonskilometer och tonkilometer (frakt och post) i utrikes linje- och chartertrafik samt taxiflyg åren 2006-2022. Tusentals. </v>
      </c>
    </row>
    <row r="24" spans="2:11" ht="12.75" customHeight="1" x14ac:dyDescent="0.25">
      <c r="B24" s="27"/>
      <c r="C24" s="37" t="str">
        <f>CONCATENATE('3.5'!B3," ",'3.5'!B4)</f>
        <v>Number of passenger-km, vehicular traffic-km and tonne-km (freight and mail) in international scheduled, charter and taxi, years 2006–2022. Thousands.</v>
      </c>
    </row>
    <row r="25" spans="2:11" ht="12.75" customHeight="1" x14ac:dyDescent="0.25">
      <c r="B25" s="7" t="s">
        <v>468</v>
      </c>
      <c r="C25" s="27" t="str">
        <f>CONCATENATE('3.6'!E1," ",MID('3.6'!E2,1,71))</f>
        <v>Avresande passagerare i utrikes trafik efter land för första landningsflygplats efter start från svenska trafikflygplatser, åren 199</v>
      </c>
    </row>
    <row r="26" spans="2:11" ht="12.75" customHeight="1" x14ac:dyDescent="0.25">
      <c r="B26" s="27"/>
      <c r="C26" s="37" t="str">
        <f>CONCATENATE('3.6'!E3," ",MID('3.6'!E4,1,106))</f>
        <v>Passengers embarked in international traffic by country for the first landing airport after take-off from Swedish airports with scheduled and/or non-scheduled traffic, years 19</v>
      </c>
    </row>
    <row r="27" spans="2:11" ht="12.75" customHeight="1" x14ac:dyDescent="0.25">
      <c r="B27" s="7" t="s">
        <v>469</v>
      </c>
      <c r="C27" s="27" t="str">
        <f>CONCATENATE('3.7'!D1," ",'3.7'!D2)</f>
        <v>Ankommande passagerare i utrikes trafik på svenska trafikflygplatser från närmast föregående utrikes flygplats efter land, åren 2005-2022.</v>
      </c>
    </row>
    <row r="28" spans="2:11" ht="12.75" customHeight="1" x14ac:dyDescent="0.25">
      <c r="B28" s="27"/>
      <c r="C28" s="37" t="str">
        <f>CONCATENATE('3.7'!D3," ",'3.7'!D4)</f>
        <v>Passengers disembarked in international traffic at Swedish airports with scheduled and/or non-scheduled traffic  after landing from a foreign airport by country, years 2005-2022.</v>
      </c>
    </row>
    <row r="29" spans="2:11" ht="12.75" customHeight="1" x14ac:dyDescent="0.25">
      <c r="B29" s="7" t="s">
        <v>470</v>
      </c>
      <c r="C29" s="27" t="str">
        <f>CONCATENATE('3.8'!B1)</f>
        <v>Antalet ankommande och avresande utrikespassagerare fördelat på linjefart och chartertrafik, åren 2005-2022.</v>
      </c>
    </row>
    <row r="30" spans="2:11" ht="12.75" customHeight="1" x14ac:dyDescent="0.25">
      <c r="B30" s="28"/>
      <c r="C30" s="37" t="str">
        <f>CONCATENATE('3.8'!B1)</f>
        <v>Antalet ankommande och avresande utrikespassagerare fördelat på linjefart och chartertrafik, åren 2005-2022.</v>
      </c>
      <c r="D30" s="3"/>
    </row>
    <row r="31" spans="2:11" ht="12.75" customHeight="1" x14ac:dyDescent="0.25">
      <c r="B31" s="7" t="s">
        <v>471</v>
      </c>
      <c r="C31" s="27" t="str">
        <f>CONCATENATE('3.9'!C1," ",'3.9'!C2)</f>
        <v>Antal passagerare i utrikes linjefart och chartertrafik  på svenska trafikflygplatser, åren 2021–2022.</v>
      </c>
    </row>
    <row r="32" spans="2:11" ht="12.75" customHeight="1" x14ac:dyDescent="0.25">
      <c r="B32" s="27"/>
      <c r="C32" s="37" t="str">
        <f>CONCATENATE('3.9'!C3," ",'3.9'!C4)</f>
        <v>Number of passengers in scheduled and non-scheduled traffic  at Swedish airports, åren 2021-2022.</v>
      </c>
    </row>
    <row r="33" spans="2:3" ht="12.75" customHeight="1" x14ac:dyDescent="0.25">
      <c r="B33" s="7" t="s">
        <v>472</v>
      </c>
      <c r="C33" s="1" t="str">
        <f>CONCATENATE('3.10'!D1," ",'3.10'!D2)</f>
        <v>Antal utbjudna flygstolar i linje- , charter- och taxitrafik på svenska trafikflygplatser, åren 2021–2022.</v>
      </c>
    </row>
    <row r="34" spans="2:3" ht="12.75" customHeight="1" x14ac:dyDescent="0.25">
      <c r="B34" s="27"/>
      <c r="C34" s="37" t="str">
        <f>CONCATENATE('3.10'!D3," ",'3.10'!D4)</f>
        <v>Number of available seats in scheduled traffic, charter traffic and taxi at Swedish airports, years 2021–2022.</v>
      </c>
    </row>
    <row r="35" spans="2:3" ht="12.75" customHeight="1" x14ac:dyDescent="0.25">
      <c r="B35" s="7" t="s">
        <v>473</v>
      </c>
      <c r="C35" s="27" t="str">
        <f>CONCATENATE('3.11'!B1," ",LEFT('3.11'!B2,LEN('3.11'!B2)-1))</f>
        <v>Frakt och post på svenska trafikflygplatser, åren 1960–2022. Ton.</v>
      </c>
    </row>
    <row r="36" spans="2:3" ht="12.75" customHeight="1" x14ac:dyDescent="0.25">
      <c r="B36" s="27"/>
      <c r="C36" s="37" t="str">
        <f>CONCATENATE('3.11'!B3,LEFT('3.11'!B4,LEN('3.11'!B4)-1))</f>
        <v>Freight and mail at Swedish airports with scheduled and/ornon-scheduled traffic, years 1960-2022. Tonnes.</v>
      </c>
    </row>
    <row r="37" spans="2:3" ht="12.75" customHeight="1" x14ac:dyDescent="0.25">
      <c r="B37" s="7" t="s">
        <v>474</v>
      </c>
      <c r="C37" s="27" t="str">
        <f>CONCATENATE('3.12'!D1," ",'3.12'!D2)</f>
        <v>Ankommande och avgående frakt på svenska trafikflygplatser 2021–2022. Ton.</v>
      </c>
    </row>
    <row r="38" spans="2:3" ht="12.75" customHeight="1" x14ac:dyDescent="0.25">
      <c r="B38" s="28"/>
      <c r="C38" s="37" t="str">
        <f>CONCATENATE('3.12'!D3," ",'3.12'!D4)</f>
        <v>Freight loaded and unloaded at Swedish airports with scheduled and/or non-scheduled traffic, years 2021–2022. Tonnes.</v>
      </c>
    </row>
    <row r="39" spans="2:3" ht="12.75" customHeight="1" x14ac:dyDescent="0.25">
      <c r="B39" s="7" t="s">
        <v>475</v>
      </c>
      <c r="C39" s="27" t="str">
        <f>CONCATENATE('3.13'!D1," ",LEFT('3.13'!D2,LEN('3.13'!D2)-1))</f>
        <v>Ankommande och avgående post på svenska trafikflygplatser, åren 2021–2022. Ton.</v>
      </c>
    </row>
    <row r="40" spans="2:3" ht="12.75" customHeight="1" x14ac:dyDescent="0.25">
      <c r="B40" s="28"/>
      <c r="C40" s="37" t="str">
        <f>CONCATENATE('3.13'!D3,'3.13'!D4)</f>
        <v>Mail loaded and unloaded at Swedish airports with scheduled and/ornon-scheduled traffic, years 2021–2022. Tonnes.</v>
      </c>
    </row>
    <row r="41" spans="2:3" ht="12.75" customHeight="1" x14ac:dyDescent="0.25">
      <c r="B41" s="7" t="s">
        <v>476</v>
      </c>
      <c r="C41" s="27" t="str">
        <f>CONCATENATE('3.14'!B1," ",'3.14'!B2)</f>
        <v>Avgående frakt och post på svenska trafikflygplatser per region, åren 2008–2022.</v>
      </c>
    </row>
    <row r="42" spans="2:3" ht="12.75" customHeight="1" x14ac:dyDescent="0.25">
      <c r="B42" s="28"/>
      <c r="C42" s="37" t="str">
        <f>CONCATENATE('3.14'!B3," ",'3.14'!B4)</f>
        <v>Freight and mail loaded at Swedish airports with scheduled and/or non-scheduled traffic by region, years 2008–2022. Tonnes.</v>
      </c>
    </row>
    <row r="43" spans="2:3" ht="12.75" customHeight="1" x14ac:dyDescent="0.25">
      <c r="B43" s="7" t="s">
        <v>477</v>
      </c>
      <c r="C43" s="27" t="str">
        <f>CONCATENATE('3.15'!B1," ",'3.15'!B2)</f>
        <v>Ankommande frakt och post på svenska trafikflygplatser per region, åren 2008–2022.</v>
      </c>
    </row>
    <row r="44" spans="2:3" ht="12.75" customHeight="1" x14ac:dyDescent="0.25">
      <c r="B44" s="28"/>
      <c r="C44" s="37" t="str">
        <f>CONCATENATE('3.15'!B3," ",'3.15'!B4)</f>
        <v>Freight and mail unloaded at Swedish airports with scheduled and/or non-scheduled traffic by region, years 2008–2022. Tonnes.</v>
      </c>
    </row>
    <row r="45" spans="2:3" ht="12.75" customHeight="1" x14ac:dyDescent="0.25">
      <c r="B45" s="7" t="s">
        <v>478</v>
      </c>
      <c r="C45" s="27" t="str">
        <f>CONCATENATE('3.16'!D1)</f>
        <v>Antal flygplansrörelser enligt instrumentflygregler i svenskkontrollerat luftrum, åren 1998–2022.</v>
      </c>
    </row>
    <row r="46" spans="2:3" ht="12.75" customHeight="1" x14ac:dyDescent="0.25">
      <c r="B46" s="28"/>
      <c r="C46" s="37" t="str">
        <f>CONCATENATE('3.16'!D2)</f>
        <v>Number of movements in Swedish controlled airspace, years 1998–2022.</v>
      </c>
    </row>
    <row r="47" spans="2:3" ht="12.75" customHeight="1" x14ac:dyDescent="0.25">
      <c r="B47" s="7" t="s">
        <v>548</v>
      </c>
      <c r="C47" s="27" t="str">
        <f>CONCATENATE('3.17'!B1," ",'3.17'!B2)</f>
        <v>Antalet inrikes passagerare fördelat på flygplanstyp från svenska trafikflygplatser, åren 2005–2022.</v>
      </c>
    </row>
    <row r="48" spans="2:3" x14ac:dyDescent="0.25">
      <c r="B48" s="28"/>
      <c r="C48" s="37" t="str">
        <f>CONCATENATE('3.17'!B3," ",'3.17'!B4)</f>
        <v>Number of domestic passengers by aircraft type from Swedish airports with scheduled and/or non-scheduled traffic, years 2005–2022.</v>
      </c>
    </row>
    <row r="49" spans="2:3" x14ac:dyDescent="0.25">
      <c r="B49" s="7" t="s">
        <v>480</v>
      </c>
      <c r="C49" s="1" t="str">
        <f>CONCATENATE('3.18'!B1,'3.18'!B2)</f>
        <v>Antalet utrikes passagerare fördelat på flygplanstyp på svenska trafikflygplatser, åren 2005–2022.</v>
      </c>
    </row>
    <row r="50" spans="2:3" x14ac:dyDescent="0.25">
      <c r="B50" s="28"/>
      <c r="C50" s="37" t="str">
        <f>CONCATENATE('3.18'!B3,'3.18'!B4)</f>
        <v>Number of international passengers by aircraft typeat Swedish airports with scheduled and/or non-scheduled traffic, year 2005–2022.</v>
      </c>
    </row>
    <row r="51" spans="2:3" x14ac:dyDescent="0.25">
      <c r="B51" s="7" t="s">
        <v>481</v>
      </c>
      <c r="C51" s="1" t="str">
        <f>CONCATENATE('3.19'!B1,'3.19'!B2)</f>
        <v>Antalet starter i inrikes trafik fördelat på flygplanstyp från svenska trafikflygplatser, åren 2005–2022.</v>
      </c>
    </row>
    <row r="52" spans="2:3" x14ac:dyDescent="0.25">
      <c r="B52" s="28"/>
      <c r="C52" s="37" t="str">
        <f>CONCATENATE('3.19'!B3,'3.19'!B4)</f>
        <v>Number of departures in domestic traffic by aircraft type fromSwedish airports with scheduled and/or non-scheduled traffic, years 2005–2022.</v>
      </c>
    </row>
    <row r="53" spans="2:3" x14ac:dyDescent="0.25">
      <c r="B53" s="7" t="s">
        <v>482</v>
      </c>
      <c r="C53" s="1" t="str">
        <f>CONCATENATE('3.20'!B1,'3.20'!B2)</f>
        <v>Antalet starter i utrikes trafik fördelat på flygplanstyp från svenska trafikflygplatser, åren 2005–2022.</v>
      </c>
    </row>
    <row r="54" spans="2:3" x14ac:dyDescent="0.25">
      <c r="B54" s="28"/>
      <c r="C54" s="37" t="str">
        <f>CONCATENATE('3.20'!B3,'3.20'!B4)</f>
        <v>Number of departures in international traffic by aircraft type fromSwedish airports with scheduled and/or non-scheduled traffic, years 2005–2022.</v>
      </c>
    </row>
    <row r="55" spans="2:3" x14ac:dyDescent="0.25">
      <c r="B55" s="7" t="s">
        <v>483</v>
      </c>
      <c r="C55" s="1" t="str">
        <f>CONCATENATE('3.21'!B1)</f>
        <v>Kabinfaktorn i linje- och chartertrafik, åren 2005-2022. Procent.</v>
      </c>
    </row>
    <row r="56" spans="2:3" x14ac:dyDescent="0.25">
      <c r="B56" s="28"/>
      <c r="C56" s="37" t="str">
        <f>CONCATENATE('3.21'!B2)</f>
        <v>Load factor in scheduled and charter traffic, years 2005-2022. Percent.</v>
      </c>
    </row>
    <row r="57" spans="2:3" x14ac:dyDescent="0.25">
      <c r="B57" s="7" t="s">
        <v>609</v>
      </c>
      <c r="C57" s="1" t="str">
        <f>CONCATENATE('4.1'!B1,'4.1'!B2)</f>
        <v>Luftfartsolyckor med motordrivna luftfartyg1 efter flygsituation i Sverige oavsett nationalitet, åren 2021–2022.</v>
      </c>
    </row>
    <row r="58" spans="2:3" x14ac:dyDescent="0.25">
      <c r="B58" s="28"/>
      <c r="C58" s="37" t="str">
        <f>CONCATENATE('4.1'!B3,'4.1'!B4)</f>
        <v>Accidents to powered aircraft1 by flight phase in Sweden irrespective of the nationality of the aircraft, years 2021–2022.</v>
      </c>
    </row>
    <row r="59" spans="2:3" x14ac:dyDescent="0.25">
      <c r="B59" s="7" t="s">
        <v>643</v>
      </c>
      <c r="C59" s="1" t="str">
        <f>CONCATENATE('4.2'!B1,'4.2'!B2)</f>
        <v>Luftfartsolyckor med motordrivna luftfartyg1 efter typ av skada i Sverige oavsett nationalitet, åren 2021–2022.</v>
      </c>
    </row>
    <row r="60" spans="2:3" x14ac:dyDescent="0.25">
      <c r="B60" s="28"/>
      <c r="C60" s="37" t="str">
        <f>CONCATENATE('4.2'!B3,'4.1'!B4)</f>
        <v>Accidents to powered aircraft1 by injuries in Sweden irrespective of the nationality of the aircraft, years 2021–2022.</v>
      </c>
    </row>
    <row r="61" spans="2:3" x14ac:dyDescent="0.25">
      <c r="B61" s="7" t="s">
        <v>667</v>
      </c>
      <c r="C61" s="1" t="str">
        <f>CONCATENATE('4.3'!B1,'4.3'!B2)</f>
        <v>Luftfartsolyckor med svenskregistrerade motordrivna luftfartyg1 efter flygsituation oavsett haveriplats, åren 2021–2022.</v>
      </c>
    </row>
    <row r="62" spans="2:3" x14ac:dyDescent="0.25">
      <c r="B62" s="28"/>
      <c r="C62" s="37" t="str">
        <f>CONCATENATE('4.3'!B3,'4.3'!B4)</f>
        <v>Accidents to Swedish-registered powered aircraft1 by flight phase irrespective of country of accident, years 2021–2022.</v>
      </c>
    </row>
    <row r="63" spans="2:3" x14ac:dyDescent="0.25">
      <c r="B63" s="7" t="s">
        <v>670</v>
      </c>
      <c r="C63" s="1" t="str">
        <f>CONCATENATE('4.4'!B1,'4.4'!B2)</f>
        <v>Luftfartsolyckor med svenskregistrerade motordrivna luftfartyg1 efter typ av skada oavsett haveriplats, åren 2021-2022.</v>
      </c>
    </row>
    <row r="64" spans="2:3" x14ac:dyDescent="0.25">
      <c r="B64" s="28"/>
      <c r="C64" s="37" t="str">
        <f>CONCATENATE('4.4'!B3,'4.4'!B4)</f>
        <v>Accidents to Swedish-registered powered aircraft1 by injuries irrespective of country of accident, åren 2021–2022.</v>
      </c>
    </row>
    <row r="65" spans="2:3" x14ac:dyDescent="0.25">
      <c r="B65" s="7" t="s">
        <v>484</v>
      </c>
      <c r="C65" s="27" t="str">
        <f>'5'!D1</f>
        <v>Tioårsöversikt, åren 2012-2022.</v>
      </c>
    </row>
    <row r="66" spans="2:3" x14ac:dyDescent="0.25">
      <c r="B66" s="28"/>
      <c r="C66" s="37" t="str">
        <f>'5'!D2</f>
        <v>Ten-year summary, years 2013-2022.</v>
      </c>
    </row>
    <row r="67" spans="2:3" x14ac:dyDescent="0.25">
      <c r="B67" s="7" t="s">
        <v>226</v>
      </c>
      <c r="C67" s="27" t="str">
        <f>'6'!B1</f>
        <v>Världsluftfartens utveckling, åren 1970–2021 (linjefart). Miljoner.</v>
      </c>
    </row>
    <row r="68" spans="2:3" x14ac:dyDescent="0.25">
      <c r="B68" s="28"/>
      <c r="C68" s="37" t="str">
        <f>'6'!B2</f>
        <v>Development of world scheduled revenue traffic, years 1970–2021. Millions.</v>
      </c>
    </row>
    <row r="69" spans="2:3" x14ac:dyDescent="0.25">
      <c r="C69" s="37"/>
    </row>
  </sheetData>
  <mergeCells count="1">
    <mergeCell ref="A1:C1"/>
  </mergeCells>
  <hyperlinks>
    <hyperlink ref="B15" location="'3.1'!A1" display="Tabell 3.1" xr:uid="{00000000-0004-0000-0100-000000000000}"/>
    <hyperlink ref="B19" location="'3.3'!A1" display="Tabell 3.3" xr:uid="{00000000-0004-0000-0100-000001000000}"/>
    <hyperlink ref="B21" location="'3.4'!A1" display="Tabell 3.4" xr:uid="{00000000-0004-0000-0100-000002000000}"/>
    <hyperlink ref="B29" location="'3.8'!A1" display="Tabell 3.8" xr:uid="{00000000-0004-0000-0100-000003000000}"/>
    <hyperlink ref="B31" location="'3.9'!A1" display="Tabell 3.9" xr:uid="{00000000-0004-0000-0100-000004000000}"/>
    <hyperlink ref="B33" location="'3.10'!A1" display="Tabell 3.10" xr:uid="{00000000-0004-0000-0100-000005000000}"/>
    <hyperlink ref="B23" location="'3.5'!A1" display="Tabell 3.5" xr:uid="{00000000-0004-0000-0100-000006000000}"/>
    <hyperlink ref="B25" location="'3.6'!A1" display="Tabell 3.6" xr:uid="{00000000-0004-0000-0100-000007000000}"/>
    <hyperlink ref="B27" location="'3.7'!A1" display="Tabell 3.7" xr:uid="{00000000-0004-0000-0100-000008000000}"/>
    <hyperlink ref="B35" location="'3.11'!A1" display="Tabell 3.11" xr:uid="{00000000-0004-0000-0100-000009000000}"/>
    <hyperlink ref="B37" location="'3.12'!A1" display="Tabell 3.12" xr:uid="{00000000-0004-0000-0100-00000A000000}"/>
    <hyperlink ref="B5" location="'1.2'!A1" display="Tabell 1.2" xr:uid="{00000000-0004-0000-0100-00000B000000}"/>
    <hyperlink ref="B3" location="'1.1'!A1" display="Tabell 1.1" xr:uid="{00000000-0004-0000-0100-00000C000000}"/>
    <hyperlink ref="B7" location="'1.3'!A1" display="Tabell 1.3" xr:uid="{00000000-0004-0000-0100-00000D000000}"/>
    <hyperlink ref="B9" location="'2.1'!A1" display="Tabell 2.1" xr:uid="{00000000-0004-0000-0100-00000E000000}"/>
    <hyperlink ref="B11" location="'2.2'!A1" display="Tabell 2.2" xr:uid="{00000000-0004-0000-0100-00000F000000}"/>
    <hyperlink ref="B13" location="'2.3'!A1" display="Tabell 2.3" xr:uid="{00000000-0004-0000-0100-000010000000}"/>
    <hyperlink ref="B41" location="'3.14'!A1" display="Tabell 3.14" xr:uid="{00000000-0004-0000-0100-000011000000}"/>
    <hyperlink ref="B43" location="'3.15'!A1" display="Tabell 3.15" xr:uid="{00000000-0004-0000-0100-000012000000}"/>
    <hyperlink ref="B45" location="'3.16'!A1" display="Tabell 3.16" xr:uid="{00000000-0004-0000-0100-000013000000}"/>
    <hyperlink ref="B47" location="'3.17'!A1" display="Tabell 3.17" xr:uid="{00000000-0004-0000-0100-000014000000}"/>
    <hyperlink ref="B65" location="'5'!A1" display="Tabell 5" xr:uid="{00000000-0004-0000-0100-000015000000}"/>
    <hyperlink ref="B67" location="'6'!A1" display="Tabell 6" xr:uid="{00000000-0004-0000-0100-000016000000}"/>
    <hyperlink ref="B39" location="'3.13'!A1" display="Tabell 3.13" xr:uid="{00000000-0004-0000-0100-000019000000}"/>
    <hyperlink ref="B17" location="'3.2'!A1" display="Tabell 3.2" xr:uid="{00000000-0004-0000-0100-00001A000000}"/>
    <hyperlink ref="B49" location="'3.18'!A1" display="Tabell 3.18" xr:uid="{00000000-0004-0000-0100-00001B000000}"/>
    <hyperlink ref="B51" location="'3.19'!B1:B2" display="Tabell 3.19" xr:uid="{00000000-0004-0000-0100-00001C000000}"/>
    <hyperlink ref="B53" location="'3.20'!A1" display="Tabell 3.20" xr:uid="{00000000-0004-0000-0100-00001D000000}"/>
    <hyperlink ref="B55" location="'3.21'!A1" display="Tabell 3.21" xr:uid="{00000000-0004-0000-0100-00001E000000}"/>
    <hyperlink ref="B57" location="'4.1'!A1" display="Tabell 4.1" xr:uid="{970B7BFD-6C5A-406A-B581-252B39B6656D}"/>
    <hyperlink ref="B59" location="'4.2'!A1" display="Tabell 4.2" xr:uid="{E642F7BF-7C9D-4AFC-AEE2-E7DBDA1C4804}"/>
    <hyperlink ref="B61" location="'4.3'!A1" display="Tabell 4.3" xr:uid="{5F5A7917-415E-4C18-A61F-C76BCC18E785}"/>
    <hyperlink ref="B63" location="'4.4'!A1" display="Tabell 4.4" xr:uid="{3CC3C4CC-C3A6-4864-9DED-8309F53BE1DF}"/>
  </hyperlink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6"/>
  <sheetViews>
    <sheetView showGridLines="0" zoomScale="106" zoomScaleNormal="106" zoomScaleSheetLayoutView="100" workbookViewId="0"/>
  </sheetViews>
  <sheetFormatPr defaultColWidth="9.109375" defaultRowHeight="13.2" x14ac:dyDescent="0.25"/>
  <cols>
    <col min="1" max="1" width="2.44140625" style="28" customWidth="1"/>
    <col min="2" max="2" width="1.5546875" style="28" customWidth="1"/>
    <col min="3" max="3" width="11.88671875" style="28" customWidth="1"/>
    <col min="4" max="4" width="14.5546875" style="28" customWidth="1"/>
    <col min="5" max="5" width="9.5546875" style="28" customWidth="1"/>
    <col min="6" max="6" width="0.88671875" style="28" customWidth="1"/>
    <col min="7" max="7" width="7.109375" style="28" customWidth="1"/>
    <col min="8" max="8" width="0.88671875" style="28" customWidth="1"/>
    <col min="9" max="9" width="7.109375" style="28" customWidth="1"/>
    <col min="10" max="10" width="0.88671875" style="28" customWidth="1"/>
    <col min="11" max="11" width="7.109375" style="28" customWidth="1"/>
    <col min="12" max="12" width="0.88671875" style="28" customWidth="1"/>
    <col min="13" max="13" width="7.109375" style="28" customWidth="1"/>
    <col min="14" max="14" width="0.88671875" style="28" customWidth="1"/>
    <col min="15" max="15" width="11.44140625" style="28" customWidth="1"/>
    <col min="16" max="16" width="0.88671875" style="28" customWidth="1"/>
    <col min="17" max="17" width="11.88671875" style="28" bestFit="1" customWidth="1"/>
    <col min="18" max="16384" width="9.109375" style="28"/>
  </cols>
  <sheetData>
    <row r="1" spans="1:17" s="27" customFormat="1" ht="12.75" customHeight="1" x14ac:dyDescent="0.25">
      <c r="A1" s="27" t="s">
        <v>128</v>
      </c>
      <c r="D1" s="27" t="s">
        <v>675</v>
      </c>
    </row>
    <row r="2" spans="1:17" ht="12.75" customHeight="1" x14ac:dyDescent="0.25">
      <c r="D2" s="42" t="s">
        <v>676</v>
      </c>
    </row>
    <row r="3" spans="1:17" ht="12.75" customHeight="1" x14ac:dyDescent="0.25">
      <c r="A3" s="124"/>
      <c r="B3" s="124"/>
      <c r="C3" s="124"/>
      <c r="D3" s="124"/>
      <c r="E3" s="124"/>
      <c r="F3" s="124"/>
      <c r="G3" s="124"/>
      <c r="H3" s="124"/>
      <c r="I3" s="124"/>
      <c r="J3" s="124"/>
      <c r="K3" s="124"/>
      <c r="L3" s="124"/>
      <c r="M3" s="124"/>
      <c r="N3" s="124"/>
      <c r="O3" s="124"/>
      <c r="P3" s="124"/>
      <c r="Q3" s="124"/>
    </row>
    <row r="4" spans="1:17" s="29" customFormat="1" ht="12.75" customHeight="1" x14ac:dyDescent="0.2">
      <c r="A4" s="29" t="s">
        <v>176</v>
      </c>
      <c r="E4" s="29" t="s">
        <v>177</v>
      </c>
      <c r="G4" s="29" t="s">
        <v>457</v>
      </c>
      <c r="O4" s="29" t="s">
        <v>178</v>
      </c>
      <c r="Q4" s="29" t="s">
        <v>179</v>
      </c>
    </row>
    <row r="5" spans="1:17" s="29" customFormat="1" ht="12.75" customHeight="1" x14ac:dyDescent="0.2">
      <c r="A5" s="30" t="s">
        <v>180</v>
      </c>
      <c r="E5" s="29" t="s">
        <v>181</v>
      </c>
      <c r="G5" s="95" t="s">
        <v>458</v>
      </c>
      <c r="H5" s="32"/>
      <c r="I5" s="32"/>
      <c r="J5" s="32"/>
      <c r="K5" s="32"/>
      <c r="L5" s="32"/>
      <c r="M5" s="32"/>
      <c r="O5" s="29" t="s">
        <v>182</v>
      </c>
      <c r="Q5" s="29" t="s">
        <v>183</v>
      </c>
    </row>
    <row r="6" spans="1:17" s="29" customFormat="1" ht="12.75" customHeight="1" x14ac:dyDescent="0.2">
      <c r="E6" s="30" t="s">
        <v>184</v>
      </c>
      <c r="O6" s="30" t="s">
        <v>185</v>
      </c>
      <c r="Q6" s="30" t="s">
        <v>9</v>
      </c>
    </row>
    <row r="7" spans="1:17" s="29" customFormat="1" ht="12.75" customHeight="1" x14ac:dyDescent="0.2">
      <c r="A7" s="32"/>
      <c r="B7" s="32"/>
      <c r="C7" s="32"/>
      <c r="D7" s="32"/>
      <c r="E7" s="95" t="s">
        <v>186</v>
      </c>
      <c r="F7" s="32"/>
      <c r="G7" s="32">
        <v>1</v>
      </c>
      <c r="H7" s="32"/>
      <c r="I7" s="32">
        <v>2</v>
      </c>
      <c r="J7" s="32"/>
      <c r="K7" s="32">
        <v>3</v>
      </c>
      <c r="L7" s="32"/>
      <c r="M7" s="32">
        <v>4</v>
      </c>
      <c r="N7" s="32"/>
      <c r="O7" s="95" t="s">
        <v>187</v>
      </c>
      <c r="P7" s="32"/>
      <c r="Q7" s="95" t="s">
        <v>187</v>
      </c>
    </row>
    <row r="8" spans="1:17" s="29" customFormat="1" ht="12.75" customHeight="1" x14ac:dyDescent="0.2"/>
    <row r="9" spans="1:17" s="29" customFormat="1" ht="12.75" customHeight="1" x14ac:dyDescent="0.2">
      <c r="A9" s="29" t="s">
        <v>188</v>
      </c>
      <c r="E9" s="29">
        <v>39</v>
      </c>
      <c r="G9" s="29">
        <v>7</v>
      </c>
      <c r="I9" s="29">
        <v>5</v>
      </c>
      <c r="K9" s="29">
        <v>9</v>
      </c>
      <c r="M9" s="29">
        <v>32</v>
      </c>
      <c r="O9" s="126" t="s">
        <v>263</v>
      </c>
      <c r="Q9" s="126">
        <v>53</v>
      </c>
    </row>
    <row r="10" spans="1:17" s="29" customFormat="1" ht="12.75" customHeight="1" x14ac:dyDescent="0.2">
      <c r="A10" s="30" t="s">
        <v>189</v>
      </c>
      <c r="B10" s="30"/>
      <c r="O10" s="126"/>
      <c r="Q10" s="126"/>
    </row>
    <row r="11" spans="1:17" s="29" customFormat="1" ht="12.75" customHeight="1" x14ac:dyDescent="0.2">
      <c r="A11" s="30" t="s">
        <v>190</v>
      </c>
      <c r="B11" s="30"/>
      <c r="O11" s="126"/>
      <c r="Q11" s="126"/>
    </row>
    <row r="12" spans="1:17" s="29" customFormat="1" ht="12.75" customHeight="1" x14ac:dyDescent="0.2">
      <c r="G12" s="30"/>
      <c r="H12" s="30"/>
      <c r="I12" s="30"/>
      <c r="J12" s="30"/>
      <c r="K12" s="30"/>
      <c r="L12" s="30"/>
      <c r="M12" s="30"/>
      <c r="N12" s="30"/>
      <c r="O12" s="126"/>
      <c r="P12" s="30"/>
      <c r="Q12" s="127"/>
    </row>
    <row r="13" spans="1:17" s="29" customFormat="1" ht="12.75" customHeight="1" x14ac:dyDescent="0.2">
      <c r="A13" s="29" t="s">
        <v>193</v>
      </c>
      <c r="E13" s="29">
        <v>3</v>
      </c>
      <c r="G13" s="29">
        <v>4</v>
      </c>
      <c r="I13" s="29">
        <v>1</v>
      </c>
      <c r="K13" s="65" t="s">
        <v>263</v>
      </c>
      <c r="M13" s="65" t="s">
        <v>263</v>
      </c>
      <c r="O13" s="126" t="s">
        <v>263</v>
      </c>
      <c r="P13" s="126"/>
      <c r="Q13" s="126">
        <v>5</v>
      </c>
    </row>
    <row r="14" spans="1:17" s="29" customFormat="1" ht="12.75" customHeight="1" x14ac:dyDescent="0.2">
      <c r="A14" s="29" t="s">
        <v>194</v>
      </c>
      <c r="O14" s="126"/>
      <c r="P14" s="126"/>
      <c r="Q14" s="126"/>
    </row>
    <row r="15" spans="1:17" s="29" customFormat="1" ht="12.75" customHeight="1" x14ac:dyDescent="0.2">
      <c r="A15" s="30" t="s">
        <v>195</v>
      </c>
      <c r="O15" s="126"/>
      <c r="P15" s="126"/>
      <c r="Q15" s="126"/>
    </row>
    <row r="16" spans="1:17" s="29" customFormat="1" ht="12.75" customHeight="1" x14ac:dyDescent="0.2">
      <c r="A16" s="30" t="s">
        <v>190</v>
      </c>
      <c r="G16" s="35"/>
      <c r="I16" s="35"/>
      <c r="K16" s="128"/>
      <c r="M16" s="128"/>
      <c r="O16" s="126"/>
      <c r="P16" s="126"/>
      <c r="Q16" s="126"/>
    </row>
    <row r="17" spans="1:19" s="29" customFormat="1" ht="12.75" customHeight="1" x14ac:dyDescent="0.2">
      <c r="A17" s="30"/>
      <c r="G17" s="35"/>
      <c r="I17" s="35"/>
      <c r="K17" s="128"/>
      <c r="M17" s="128"/>
      <c r="O17" s="126"/>
      <c r="P17" s="126"/>
      <c r="Q17" s="126"/>
    </row>
    <row r="18" spans="1:19" s="29" customFormat="1" ht="12.75" customHeight="1" x14ac:dyDescent="0.2">
      <c r="A18" s="29" t="s">
        <v>191</v>
      </c>
      <c r="E18" s="29">
        <v>5</v>
      </c>
      <c r="G18" s="29">
        <v>1</v>
      </c>
      <c r="I18" s="29">
        <v>2</v>
      </c>
      <c r="K18" s="29">
        <v>3</v>
      </c>
      <c r="M18" s="29">
        <v>2</v>
      </c>
      <c r="O18" s="126" t="s">
        <v>263</v>
      </c>
      <c r="Q18" s="126">
        <v>8</v>
      </c>
    </row>
    <row r="19" spans="1:19" s="29" customFormat="1" ht="12.75" customHeight="1" x14ac:dyDescent="0.2">
      <c r="A19" s="30" t="s">
        <v>192</v>
      </c>
      <c r="B19" s="30"/>
      <c r="G19" s="30"/>
      <c r="H19" s="30"/>
      <c r="I19" s="30"/>
      <c r="J19" s="30"/>
      <c r="K19" s="30"/>
      <c r="L19" s="30"/>
      <c r="M19" s="30"/>
      <c r="N19" s="30"/>
      <c r="O19" s="126"/>
      <c r="P19" s="30"/>
      <c r="Q19" s="127"/>
    </row>
    <row r="20" spans="1:19" s="29" customFormat="1" ht="12.75" customHeight="1" x14ac:dyDescent="0.2">
      <c r="A20" s="30" t="s">
        <v>190</v>
      </c>
      <c r="B20" s="30"/>
      <c r="G20" s="35"/>
      <c r="O20" s="126"/>
      <c r="P20" s="126"/>
      <c r="Q20" s="126"/>
    </row>
    <row r="21" spans="1:19" s="29" customFormat="1" ht="12.75" customHeight="1" x14ac:dyDescent="0.2">
      <c r="A21" s="30"/>
      <c r="B21" s="30"/>
      <c r="G21" s="35"/>
      <c r="O21" s="126"/>
      <c r="P21" s="126"/>
      <c r="Q21" s="126"/>
    </row>
    <row r="22" spans="1:19" s="29" customFormat="1" ht="12.75" customHeight="1" x14ac:dyDescent="0.2">
      <c r="A22" s="29" t="s">
        <v>196</v>
      </c>
      <c r="E22" s="65" t="s">
        <v>263</v>
      </c>
      <c r="G22" s="65" t="s">
        <v>263</v>
      </c>
      <c r="I22" s="65" t="s">
        <v>263</v>
      </c>
      <c r="K22" s="65" t="s">
        <v>263</v>
      </c>
      <c r="M22" s="65" t="s">
        <v>263</v>
      </c>
      <c r="O22" s="126" t="s">
        <v>263</v>
      </c>
      <c r="P22" s="126"/>
      <c r="Q22" s="126" t="s">
        <v>263</v>
      </c>
    </row>
    <row r="23" spans="1:19" s="29" customFormat="1" ht="12.75" customHeight="1" x14ac:dyDescent="0.2">
      <c r="A23" s="29" t="s">
        <v>194</v>
      </c>
      <c r="O23" s="126"/>
      <c r="P23" s="126"/>
      <c r="Q23" s="126"/>
    </row>
    <row r="24" spans="1:19" s="29" customFormat="1" ht="12.75" customHeight="1" x14ac:dyDescent="0.2">
      <c r="A24" s="30" t="s">
        <v>197</v>
      </c>
      <c r="O24" s="126"/>
      <c r="P24" s="126"/>
      <c r="Q24" s="126"/>
    </row>
    <row r="25" spans="1:19" s="29" customFormat="1" ht="12.75" customHeight="1" x14ac:dyDescent="0.2">
      <c r="A25" s="30" t="s">
        <v>190</v>
      </c>
      <c r="E25" s="128"/>
      <c r="G25" s="128"/>
      <c r="I25" s="128"/>
      <c r="K25" s="128"/>
      <c r="M25" s="128"/>
      <c r="O25" s="125"/>
      <c r="P25" s="126"/>
      <c r="Q25" s="125"/>
    </row>
    <row r="26" spans="1:19" x14ac:dyDescent="0.25">
      <c r="S26" s="29"/>
    </row>
    <row r="27" spans="1:19" s="29" customFormat="1" ht="12.75" customHeight="1" x14ac:dyDescent="0.2">
      <c r="A27" s="96" t="s">
        <v>415</v>
      </c>
      <c r="B27" s="96"/>
      <c r="C27" s="96"/>
      <c r="D27" s="96"/>
      <c r="E27" s="96">
        <v>47</v>
      </c>
      <c r="F27" s="96"/>
      <c r="G27" s="96">
        <v>12</v>
      </c>
      <c r="H27" s="96"/>
      <c r="I27" s="96">
        <v>8</v>
      </c>
      <c r="J27" s="96"/>
      <c r="K27" s="96">
        <v>12</v>
      </c>
      <c r="L27" s="96"/>
      <c r="M27" s="96">
        <v>34</v>
      </c>
      <c r="N27" s="96">
        <v>34</v>
      </c>
      <c r="O27" s="129" t="s">
        <v>263</v>
      </c>
      <c r="P27" s="129"/>
      <c r="Q27" s="129">
        <v>66</v>
      </c>
    </row>
    <row r="28" spans="1:19" s="29" customFormat="1" ht="12.75" customHeight="1" x14ac:dyDescent="0.2">
      <c r="O28" s="126"/>
      <c r="P28" s="126"/>
      <c r="Q28" s="126"/>
    </row>
    <row r="29" spans="1:19" s="29" customFormat="1" ht="12.75" customHeight="1" x14ac:dyDescent="0.2"/>
    <row r="30" spans="1:19" s="29" customFormat="1" ht="12.75" customHeight="1" x14ac:dyDescent="0.2">
      <c r="G30" s="35"/>
      <c r="H30" s="35"/>
      <c r="I30" s="35"/>
      <c r="J30" s="35"/>
      <c r="K30" s="35"/>
      <c r="L30" s="35"/>
      <c r="M30" s="35"/>
      <c r="O30" s="126"/>
      <c r="P30" s="126"/>
      <c r="Q30" s="126"/>
    </row>
    <row r="31" spans="1:19" s="29" customFormat="1" ht="12.75" customHeight="1" x14ac:dyDescent="0.2">
      <c r="A31" s="29" t="s">
        <v>198</v>
      </c>
      <c r="E31" s="29">
        <v>200</v>
      </c>
      <c r="G31" s="65" t="s">
        <v>263</v>
      </c>
      <c r="I31" s="65" t="s">
        <v>263</v>
      </c>
      <c r="K31" s="65" t="s">
        <v>263</v>
      </c>
      <c r="M31" s="65" t="s">
        <v>263</v>
      </c>
      <c r="O31" s="126">
        <v>200</v>
      </c>
      <c r="P31" s="126"/>
      <c r="Q31" s="126">
        <v>200</v>
      </c>
    </row>
    <row r="32" spans="1:19" s="29" customFormat="1" ht="12.75" customHeight="1" x14ac:dyDescent="0.2">
      <c r="A32" s="29" t="s">
        <v>194</v>
      </c>
      <c r="O32" s="126"/>
      <c r="P32" s="126"/>
      <c r="Q32" s="126"/>
    </row>
    <row r="33" spans="1:17" s="29" customFormat="1" ht="12.75" customHeight="1" x14ac:dyDescent="0.2">
      <c r="A33" s="30" t="s">
        <v>401</v>
      </c>
      <c r="O33" s="126"/>
      <c r="P33" s="126"/>
      <c r="Q33" s="126"/>
    </row>
    <row r="34" spans="1:17" s="29" customFormat="1" ht="12.75" customHeight="1" x14ac:dyDescent="0.2">
      <c r="A34" s="30" t="s">
        <v>190</v>
      </c>
      <c r="G34" s="128"/>
      <c r="H34" s="35"/>
      <c r="I34" s="128"/>
      <c r="J34" s="35"/>
      <c r="K34" s="128"/>
      <c r="L34" s="35"/>
      <c r="M34" s="128"/>
      <c r="O34" s="126"/>
      <c r="P34" s="126"/>
      <c r="Q34" s="126"/>
    </row>
    <row r="35" spans="1:17" s="29" customFormat="1" ht="12.75" customHeight="1" x14ac:dyDescent="0.2">
      <c r="G35" s="35"/>
      <c r="I35" s="35"/>
      <c r="K35" s="35"/>
      <c r="L35" s="35"/>
      <c r="M35" s="35"/>
      <c r="O35" s="126"/>
      <c r="P35" s="126"/>
      <c r="Q35" s="126"/>
    </row>
    <row r="36" spans="1:17" s="29" customFormat="1" ht="12.75" customHeight="1" x14ac:dyDescent="0.2">
      <c r="A36" s="29" t="s">
        <v>199</v>
      </c>
      <c r="E36" s="65" t="s">
        <v>263</v>
      </c>
      <c r="G36" s="65" t="s">
        <v>263</v>
      </c>
      <c r="I36" s="65" t="s">
        <v>263</v>
      </c>
      <c r="K36" s="65" t="s">
        <v>263</v>
      </c>
      <c r="M36" s="65" t="s">
        <v>263</v>
      </c>
      <c r="O36" s="126" t="s">
        <v>263</v>
      </c>
      <c r="P36" s="126"/>
      <c r="Q36" s="126" t="s">
        <v>263</v>
      </c>
    </row>
    <row r="37" spans="1:17" s="29" customFormat="1" ht="12.75" customHeight="1" x14ac:dyDescent="0.2">
      <c r="A37" s="29" t="s">
        <v>200</v>
      </c>
      <c r="O37" s="126"/>
      <c r="P37" s="126"/>
      <c r="Q37" s="126"/>
    </row>
    <row r="38" spans="1:17" s="29" customFormat="1" ht="12.75" customHeight="1" x14ac:dyDescent="0.2">
      <c r="A38" s="30" t="s">
        <v>201</v>
      </c>
      <c r="O38" s="126"/>
      <c r="P38" s="126"/>
      <c r="Q38" s="126"/>
    </row>
    <row r="39" spans="1:17" s="29" customFormat="1" ht="12.75" customHeight="1" x14ac:dyDescent="0.2">
      <c r="A39" s="95" t="s">
        <v>202</v>
      </c>
      <c r="B39" s="32"/>
      <c r="C39" s="32"/>
      <c r="D39" s="32"/>
      <c r="E39" s="130"/>
      <c r="F39" s="32"/>
      <c r="G39" s="130"/>
      <c r="H39" s="130"/>
      <c r="I39" s="130"/>
      <c r="J39" s="130"/>
      <c r="K39" s="130"/>
      <c r="L39" s="130"/>
      <c r="M39" s="130"/>
      <c r="N39" s="32"/>
      <c r="O39" s="131"/>
      <c r="P39" s="132"/>
      <c r="Q39" s="131"/>
    </row>
    <row r="40" spans="1:17" s="29" customFormat="1" ht="12.75" customHeight="1" x14ac:dyDescent="0.2">
      <c r="A40" s="29" t="s">
        <v>415</v>
      </c>
      <c r="E40" s="29">
        <v>200</v>
      </c>
      <c r="G40" s="65" t="s">
        <v>263</v>
      </c>
      <c r="I40" s="65" t="s">
        <v>263</v>
      </c>
      <c r="K40" s="65" t="s">
        <v>263</v>
      </c>
      <c r="M40" s="65" t="s">
        <v>263</v>
      </c>
      <c r="O40" s="126">
        <v>200</v>
      </c>
      <c r="P40" s="126"/>
      <c r="Q40" s="126">
        <v>200</v>
      </c>
    </row>
    <row r="41" spans="1:17" s="29" customFormat="1" ht="12.75" customHeight="1" x14ac:dyDescent="0.2">
      <c r="O41" s="126"/>
      <c r="P41" s="126"/>
      <c r="Q41" s="126"/>
    </row>
    <row r="42" spans="1:17" s="29" customFormat="1" ht="12.75" customHeight="1" x14ac:dyDescent="0.2">
      <c r="G42" s="35"/>
      <c r="O42" s="126"/>
      <c r="P42" s="126"/>
      <c r="Q42" s="126"/>
    </row>
    <row r="43" spans="1:17" s="29" customFormat="1" ht="12.75" customHeight="1" x14ac:dyDescent="0.2">
      <c r="A43" s="29" t="s">
        <v>264</v>
      </c>
      <c r="E43" s="29">
        <v>247</v>
      </c>
      <c r="G43" s="29">
        <v>12</v>
      </c>
      <c r="I43" s="29">
        <v>8</v>
      </c>
      <c r="K43" s="29">
        <v>12</v>
      </c>
      <c r="M43" s="29">
        <v>34</v>
      </c>
      <c r="O43" s="126">
        <v>200</v>
      </c>
      <c r="P43" s="126"/>
      <c r="Q43" s="126">
        <v>266</v>
      </c>
    </row>
    <row r="44" spans="1:17" s="29" customFormat="1" ht="12.75" customHeight="1" x14ac:dyDescent="0.2">
      <c r="O44" s="126"/>
      <c r="P44" s="126"/>
      <c r="Q44" s="126"/>
    </row>
    <row r="45" spans="1:17" s="29" customFormat="1" ht="12.75" customHeight="1" x14ac:dyDescent="0.2">
      <c r="A45" s="29" t="s">
        <v>203</v>
      </c>
      <c r="E45" s="65" t="s">
        <v>263</v>
      </c>
      <c r="G45" s="29">
        <v>2</v>
      </c>
      <c r="I45" s="29">
        <v>8</v>
      </c>
      <c r="K45" s="29">
        <v>12</v>
      </c>
      <c r="M45" s="29">
        <v>34</v>
      </c>
      <c r="O45" s="126" t="s">
        <v>263</v>
      </c>
      <c r="P45" s="126"/>
      <c r="Q45" s="126">
        <v>56</v>
      </c>
    </row>
    <row r="46" spans="1:17" s="29" customFormat="1" ht="12.75" customHeight="1" x14ac:dyDescent="0.2">
      <c r="A46" s="95" t="s">
        <v>204</v>
      </c>
      <c r="B46" s="32"/>
      <c r="C46" s="32"/>
      <c r="D46" s="32"/>
      <c r="E46" s="32"/>
      <c r="F46" s="32"/>
      <c r="G46" s="32"/>
      <c r="H46" s="32"/>
      <c r="I46" s="32"/>
      <c r="J46" s="32"/>
      <c r="K46" s="32"/>
      <c r="L46" s="32"/>
      <c r="M46" s="32"/>
      <c r="N46" s="32"/>
      <c r="O46" s="131"/>
      <c r="P46" s="132"/>
      <c r="Q46" s="131"/>
    </row>
    <row r="47" spans="1:17" s="29" customFormat="1" ht="12.75" customHeight="1" x14ac:dyDescent="0.2">
      <c r="O47" s="126"/>
      <c r="P47" s="126"/>
    </row>
    <row r="48" spans="1:17" s="29" customFormat="1" ht="12.75" customHeight="1" x14ac:dyDescent="0.2">
      <c r="A48" s="29" t="s">
        <v>447</v>
      </c>
    </row>
    <row r="49" spans="1:17" s="29" customFormat="1" ht="12.75" customHeight="1" x14ac:dyDescent="0.2">
      <c r="A49" s="29" t="s">
        <v>205</v>
      </c>
    </row>
    <row r="50" spans="1:17" s="29" customFormat="1" ht="11.4" x14ac:dyDescent="0.2">
      <c r="A50" s="30" t="s">
        <v>369</v>
      </c>
    </row>
    <row r="51" spans="1:17" s="29" customFormat="1" ht="11.4" x14ac:dyDescent="0.2">
      <c r="A51" s="30" t="s">
        <v>206</v>
      </c>
    </row>
    <row r="52" spans="1:17" s="29" customFormat="1" ht="11.4" x14ac:dyDescent="0.2"/>
    <row r="53" spans="1:17" s="29" customFormat="1" ht="11.4" x14ac:dyDescent="0.2">
      <c r="A53" s="29" t="s">
        <v>372</v>
      </c>
    </row>
    <row r="54" spans="1:17" s="29" customFormat="1" ht="11.4" x14ac:dyDescent="0.2">
      <c r="A54" s="29" t="s">
        <v>373</v>
      </c>
    </row>
    <row r="55" spans="1:17" s="29" customFormat="1" ht="11.4" x14ac:dyDescent="0.2"/>
    <row r="56" spans="1:17" s="29" customFormat="1" ht="11.4" x14ac:dyDescent="0.2"/>
    <row r="57" spans="1:17" x14ac:dyDescent="0.25">
      <c r="A57" s="29"/>
      <c r="B57" s="29"/>
      <c r="C57" s="29"/>
      <c r="D57" s="29"/>
      <c r="E57" s="29"/>
      <c r="F57" s="29"/>
      <c r="G57" s="29"/>
      <c r="H57" s="29"/>
      <c r="I57" s="29"/>
      <c r="J57" s="29"/>
      <c r="K57" s="29"/>
      <c r="L57" s="29"/>
      <c r="M57" s="29"/>
      <c r="N57" s="29"/>
      <c r="O57" s="29"/>
      <c r="P57" s="29"/>
      <c r="Q57" s="29"/>
    </row>
    <row r="58" spans="1:17" x14ac:dyDescent="0.25">
      <c r="A58" s="29"/>
      <c r="B58" s="29"/>
      <c r="C58" s="29"/>
      <c r="D58" s="29"/>
      <c r="E58" s="29"/>
      <c r="F58" s="29"/>
      <c r="G58" s="29"/>
      <c r="H58" s="29"/>
      <c r="I58" s="29"/>
      <c r="J58" s="29"/>
      <c r="K58" s="29"/>
      <c r="L58" s="29"/>
      <c r="M58" s="29"/>
      <c r="N58" s="29"/>
      <c r="O58" s="29"/>
      <c r="P58" s="29"/>
      <c r="Q58" s="29"/>
    </row>
    <row r="59" spans="1:17" x14ac:dyDescent="0.25">
      <c r="A59" s="29"/>
      <c r="B59" s="29"/>
      <c r="C59" s="29"/>
      <c r="D59" s="29"/>
      <c r="E59" s="29"/>
      <c r="F59" s="29"/>
      <c r="G59" s="29"/>
      <c r="H59" s="29"/>
      <c r="I59" s="29"/>
      <c r="J59" s="29"/>
      <c r="K59" s="29"/>
      <c r="L59" s="29"/>
      <c r="M59" s="29"/>
      <c r="N59" s="29"/>
      <c r="O59" s="29"/>
      <c r="P59" s="29"/>
      <c r="Q59" s="29"/>
    </row>
    <row r="60" spans="1:17" x14ac:dyDescent="0.25">
      <c r="A60" s="29"/>
      <c r="B60" s="29"/>
      <c r="C60" s="29"/>
      <c r="D60" s="29"/>
      <c r="E60" s="29"/>
      <c r="F60" s="29"/>
      <c r="G60" s="29"/>
      <c r="H60" s="29"/>
      <c r="I60" s="29"/>
      <c r="J60" s="29"/>
      <c r="K60" s="29"/>
      <c r="L60" s="29"/>
      <c r="M60" s="29"/>
      <c r="N60" s="29"/>
      <c r="O60" s="29"/>
      <c r="P60" s="29"/>
      <c r="Q60" s="29"/>
    </row>
    <row r="61" spans="1:17" x14ac:dyDescent="0.25">
      <c r="A61" s="29"/>
      <c r="B61" s="29"/>
      <c r="C61" s="29"/>
      <c r="D61" s="29"/>
      <c r="E61" s="29"/>
      <c r="F61" s="29"/>
      <c r="G61" s="29"/>
      <c r="H61" s="29"/>
      <c r="I61" s="29"/>
      <c r="J61" s="29"/>
      <c r="K61" s="29"/>
      <c r="L61" s="29"/>
      <c r="M61" s="29"/>
      <c r="N61" s="29"/>
      <c r="O61" s="29"/>
      <c r="P61" s="29"/>
      <c r="Q61" s="29"/>
    </row>
    <row r="62" spans="1:17" x14ac:dyDescent="0.25">
      <c r="A62" s="29"/>
      <c r="B62" s="29"/>
      <c r="C62" s="29"/>
      <c r="D62" s="29"/>
      <c r="E62" s="29"/>
      <c r="F62" s="29"/>
      <c r="G62" s="29"/>
      <c r="H62" s="29"/>
      <c r="I62" s="29"/>
      <c r="J62" s="29"/>
      <c r="K62" s="29"/>
      <c r="L62" s="29"/>
      <c r="M62" s="29"/>
      <c r="N62" s="29"/>
      <c r="O62" s="29"/>
      <c r="P62" s="29"/>
      <c r="Q62" s="29"/>
    </row>
    <row r="63" spans="1:17" x14ac:dyDescent="0.25">
      <c r="A63" s="29"/>
      <c r="B63" s="29"/>
      <c r="C63" s="29"/>
      <c r="D63" s="29"/>
    </row>
    <row r="64" spans="1:17" x14ac:dyDescent="0.25">
      <c r="A64" s="29"/>
      <c r="B64" s="29"/>
      <c r="C64" s="29"/>
      <c r="D64" s="29"/>
    </row>
    <row r="65" spans="1:4" x14ac:dyDescent="0.25">
      <c r="A65" s="29"/>
      <c r="B65" s="29"/>
      <c r="C65" s="29"/>
      <c r="D65" s="29"/>
    </row>
    <row r="66" spans="1:4" x14ac:dyDescent="0.25">
      <c r="A66" s="29"/>
      <c r="B66" s="29"/>
      <c r="C66" s="29"/>
      <c r="D66" s="29"/>
    </row>
  </sheetData>
  <pageMargins left="0.7" right="0.7" top="0.75" bottom="0.75" header="0.3" footer="0.3"/>
  <pageSetup paperSize="9"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41"/>
  <sheetViews>
    <sheetView showGridLines="0" zoomScale="92" zoomScaleNormal="92" zoomScaleSheetLayoutView="100" workbookViewId="0"/>
  </sheetViews>
  <sheetFormatPr defaultRowHeight="13.2" x14ac:dyDescent="0.25"/>
  <cols>
    <col min="2" max="2" width="2" customWidth="1"/>
    <col min="3" max="3" width="9.109375" hidden="1" customWidth="1"/>
    <col min="4" max="4" width="4.88671875" customWidth="1"/>
    <col min="5" max="5" width="6.109375" customWidth="1"/>
    <col min="6" max="6" width="32.44140625" customWidth="1"/>
    <col min="7" max="7" width="17.88671875" customWidth="1"/>
    <col min="8" max="8" width="3.88671875" customWidth="1"/>
    <col min="9" max="9" width="20.88671875" customWidth="1"/>
    <col min="10" max="10" width="2.88671875" customWidth="1"/>
    <col min="12" max="12" width="2.5546875" customWidth="1"/>
    <col min="13" max="13" width="4.88671875" customWidth="1"/>
  </cols>
  <sheetData>
    <row r="1" spans="1:14" x14ac:dyDescent="0.25">
      <c r="A1" s="1" t="s">
        <v>175</v>
      </c>
      <c r="B1" s="3"/>
      <c r="C1" s="3"/>
      <c r="D1" s="1" t="s">
        <v>677</v>
      </c>
      <c r="E1" s="1"/>
      <c r="F1" s="3"/>
      <c r="G1" s="3"/>
      <c r="H1" s="3"/>
      <c r="I1" s="3"/>
      <c r="J1" s="3"/>
      <c r="K1" s="3"/>
      <c r="L1" s="3"/>
      <c r="M1" s="3"/>
      <c r="N1" s="3"/>
    </row>
    <row r="2" spans="1:14" x14ac:dyDescent="0.25">
      <c r="A2" s="3"/>
      <c r="B2" s="3"/>
      <c r="C2" s="3"/>
      <c r="D2" s="41" t="s">
        <v>678</v>
      </c>
      <c r="E2" s="3"/>
      <c r="F2" s="3"/>
      <c r="G2" s="3"/>
      <c r="H2" s="3"/>
      <c r="I2" s="3"/>
      <c r="J2" s="3"/>
      <c r="K2" s="3"/>
      <c r="L2" s="3"/>
      <c r="M2" s="3"/>
      <c r="N2" s="3"/>
    </row>
    <row r="3" spans="1:14" x14ac:dyDescent="0.25">
      <c r="A3" s="8"/>
      <c r="B3" s="8"/>
      <c r="C3" s="8"/>
      <c r="D3" s="8"/>
      <c r="E3" s="8"/>
      <c r="F3" s="8"/>
      <c r="G3" s="8"/>
      <c r="H3" s="8"/>
      <c r="I3" s="8"/>
      <c r="J3" s="8"/>
      <c r="K3" s="8"/>
      <c r="L3" s="8"/>
      <c r="M3" s="8"/>
      <c r="N3" s="3"/>
    </row>
    <row r="4" spans="1:14" ht="13.8" x14ac:dyDescent="0.25">
      <c r="A4" s="2" t="s">
        <v>797</v>
      </c>
      <c r="B4" s="2"/>
      <c r="C4" s="2"/>
      <c r="D4" s="2"/>
      <c r="E4" s="2"/>
      <c r="F4" s="2" t="s">
        <v>796</v>
      </c>
      <c r="G4" s="2" t="s">
        <v>794</v>
      </c>
      <c r="H4" s="2"/>
      <c r="I4" s="2" t="s">
        <v>793</v>
      </c>
      <c r="J4" s="2"/>
      <c r="K4" s="2"/>
      <c r="L4" s="2"/>
      <c r="M4" s="38"/>
      <c r="N4" s="38"/>
    </row>
    <row r="5" spans="1:14" ht="13.8" x14ac:dyDescent="0.25">
      <c r="A5" s="2"/>
      <c r="B5" s="2"/>
      <c r="C5" s="2"/>
      <c r="D5" s="2"/>
      <c r="E5" s="2"/>
      <c r="F5" s="2"/>
      <c r="G5" s="114" t="s">
        <v>795</v>
      </c>
      <c r="H5" s="9"/>
      <c r="I5" s="9" t="s">
        <v>791</v>
      </c>
      <c r="J5" s="9"/>
      <c r="K5" s="114" t="s">
        <v>792</v>
      </c>
      <c r="L5" s="9"/>
      <c r="M5" s="38"/>
      <c r="N5" s="38"/>
    </row>
    <row r="6" spans="1:14" x14ac:dyDescent="0.25">
      <c r="A6" s="2"/>
      <c r="B6" s="2"/>
      <c r="C6" s="2"/>
      <c r="D6" s="2"/>
      <c r="E6" s="2"/>
      <c r="F6" s="2"/>
      <c r="G6" s="52"/>
      <c r="H6" s="2"/>
      <c r="I6" s="52"/>
      <c r="J6" s="52"/>
      <c r="K6" s="52"/>
      <c r="L6" s="52"/>
      <c r="M6" s="38"/>
      <c r="N6" s="38"/>
    </row>
    <row r="7" spans="1:14" x14ac:dyDescent="0.25">
      <c r="A7" s="2" t="s">
        <v>39</v>
      </c>
      <c r="B7" s="2"/>
      <c r="C7" s="2"/>
      <c r="D7" s="2"/>
      <c r="E7" s="2"/>
      <c r="F7" s="2" t="s">
        <v>129</v>
      </c>
      <c r="G7" s="52" t="s">
        <v>131</v>
      </c>
      <c r="H7" s="2"/>
      <c r="I7" s="53" t="s">
        <v>130</v>
      </c>
      <c r="J7" s="52"/>
      <c r="K7" s="52" t="s">
        <v>798</v>
      </c>
      <c r="L7" s="52"/>
      <c r="M7" s="38"/>
      <c r="N7" s="38"/>
    </row>
    <row r="8" spans="1:14" x14ac:dyDescent="0.25">
      <c r="A8" s="2"/>
      <c r="B8" s="2"/>
      <c r="C8" s="2"/>
      <c r="D8" s="2"/>
      <c r="E8" s="2"/>
      <c r="F8" s="37" t="s">
        <v>132</v>
      </c>
      <c r="G8" s="52" t="s">
        <v>133</v>
      </c>
      <c r="H8" s="2"/>
      <c r="I8" s="53"/>
      <c r="J8" s="52"/>
      <c r="K8" s="115"/>
      <c r="L8" s="52"/>
      <c r="M8" s="38"/>
      <c r="N8" s="38"/>
    </row>
    <row r="9" spans="1:14" x14ac:dyDescent="0.25">
      <c r="A9" s="2"/>
      <c r="B9" s="2"/>
      <c r="C9" s="2"/>
      <c r="D9" s="2"/>
      <c r="E9" s="2"/>
      <c r="F9" s="2"/>
      <c r="G9" s="52"/>
      <c r="H9" s="2"/>
      <c r="I9" s="53"/>
      <c r="J9" s="52"/>
      <c r="K9" s="52"/>
      <c r="L9" s="52"/>
      <c r="M9" s="38"/>
      <c r="N9" s="38"/>
    </row>
    <row r="10" spans="1:14" x14ac:dyDescent="0.25">
      <c r="A10" s="2" t="s">
        <v>40</v>
      </c>
      <c r="B10" s="2"/>
      <c r="C10" s="2"/>
      <c r="D10" s="2"/>
      <c r="E10" s="2"/>
      <c r="F10" s="2" t="s">
        <v>129</v>
      </c>
      <c r="G10" s="52" t="s">
        <v>135</v>
      </c>
      <c r="H10" s="2"/>
      <c r="I10" s="53" t="s">
        <v>134</v>
      </c>
      <c r="J10" s="52"/>
      <c r="K10" s="52" t="s">
        <v>798</v>
      </c>
      <c r="L10" s="52"/>
      <c r="M10" s="38"/>
      <c r="N10" s="38"/>
    </row>
    <row r="11" spans="1:14" x14ac:dyDescent="0.25">
      <c r="A11" s="2"/>
      <c r="B11" s="2"/>
      <c r="C11" s="2"/>
      <c r="D11" s="2"/>
      <c r="E11" s="2"/>
      <c r="F11" s="37" t="s">
        <v>132</v>
      </c>
      <c r="G11" s="52" t="s">
        <v>136</v>
      </c>
      <c r="H11" s="2"/>
      <c r="I11" s="53"/>
      <c r="J11" s="52"/>
      <c r="K11" s="115"/>
      <c r="L11" s="52"/>
      <c r="M11" s="38"/>
      <c r="N11" s="38"/>
    </row>
    <row r="12" spans="1:14" x14ac:dyDescent="0.25">
      <c r="A12" s="2"/>
      <c r="B12" s="2"/>
      <c r="C12" s="2"/>
      <c r="D12" s="2"/>
      <c r="E12" s="2"/>
      <c r="F12" s="2"/>
      <c r="G12" s="52"/>
      <c r="H12" s="2"/>
      <c r="I12" s="53" t="s">
        <v>137</v>
      </c>
      <c r="J12" s="52"/>
      <c r="K12" s="54" t="s">
        <v>799</v>
      </c>
      <c r="L12" s="52"/>
      <c r="M12" s="38"/>
      <c r="N12" s="38"/>
    </row>
    <row r="13" spans="1:14" x14ac:dyDescent="0.25">
      <c r="A13" s="2"/>
      <c r="B13" s="2"/>
      <c r="C13" s="2"/>
      <c r="D13" s="2"/>
      <c r="E13" s="2"/>
      <c r="F13" s="2"/>
      <c r="G13" s="52"/>
      <c r="H13" s="2"/>
      <c r="I13" s="53"/>
      <c r="J13" s="52"/>
      <c r="K13" s="52"/>
      <c r="L13" s="52"/>
      <c r="M13" s="38"/>
      <c r="N13" s="38"/>
    </row>
    <row r="14" spans="1:14" x14ac:dyDescent="0.25">
      <c r="A14" s="2" t="s">
        <v>41</v>
      </c>
      <c r="B14" s="2"/>
      <c r="C14" s="2"/>
      <c r="D14" s="2"/>
      <c r="E14" s="2"/>
      <c r="F14" s="2" t="s">
        <v>129</v>
      </c>
      <c r="G14" s="52" t="s">
        <v>139</v>
      </c>
      <c r="H14" s="2"/>
      <c r="I14" s="53" t="s">
        <v>138</v>
      </c>
      <c r="J14" s="52"/>
      <c r="K14" s="52" t="s">
        <v>798</v>
      </c>
      <c r="L14" s="52"/>
      <c r="M14" s="38"/>
      <c r="N14" s="38"/>
    </row>
    <row r="15" spans="1:14" x14ac:dyDescent="0.25">
      <c r="A15" s="2"/>
      <c r="B15" s="2"/>
      <c r="C15" s="2"/>
      <c r="D15" s="2"/>
      <c r="E15" s="2"/>
      <c r="F15" s="37" t="s">
        <v>132</v>
      </c>
      <c r="G15" s="52" t="s">
        <v>136</v>
      </c>
      <c r="H15" s="2"/>
      <c r="I15" s="53"/>
      <c r="J15" s="52"/>
      <c r="K15" s="115"/>
      <c r="L15" s="52"/>
      <c r="M15" s="38"/>
      <c r="N15" s="38"/>
    </row>
    <row r="16" spans="1:14" x14ac:dyDescent="0.25">
      <c r="A16" s="2"/>
      <c r="B16" s="2"/>
      <c r="C16" s="2"/>
      <c r="D16" s="2"/>
      <c r="E16" s="2"/>
      <c r="F16" s="2"/>
      <c r="G16" s="52"/>
      <c r="H16" s="2"/>
      <c r="I16" s="53"/>
      <c r="J16" s="52"/>
      <c r="K16" s="52"/>
      <c r="L16" s="52"/>
      <c r="M16" s="38"/>
      <c r="N16" s="38"/>
    </row>
    <row r="17" spans="1:14" x14ac:dyDescent="0.25">
      <c r="A17" s="2" t="s">
        <v>105</v>
      </c>
      <c r="B17" s="2"/>
      <c r="C17" s="2"/>
      <c r="D17" s="2"/>
      <c r="E17" s="2"/>
      <c r="F17" s="2" t="s">
        <v>129</v>
      </c>
      <c r="G17" s="52" t="s">
        <v>135</v>
      </c>
      <c r="H17" s="2"/>
      <c r="I17" s="53" t="s">
        <v>140</v>
      </c>
      <c r="J17" s="52"/>
      <c r="K17" s="52" t="s">
        <v>798</v>
      </c>
      <c r="L17" s="52"/>
      <c r="M17" s="38"/>
      <c r="N17" s="38"/>
    </row>
    <row r="18" spans="1:14" x14ac:dyDescent="0.25">
      <c r="A18" s="2"/>
      <c r="B18" s="2"/>
      <c r="C18" s="2"/>
      <c r="D18" s="2"/>
      <c r="E18" s="2"/>
      <c r="F18" s="37" t="s">
        <v>132</v>
      </c>
      <c r="G18" s="52" t="s">
        <v>141</v>
      </c>
      <c r="H18" s="2"/>
      <c r="I18" s="53"/>
      <c r="J18" s="52"/>
      <c r="K18" s="115"/>
      <c r="L18" s="52"/>
      <c r="M18" s="38"/>
      <c r="N18" s="38"/>
    </row>
    <row r="19" spans="1:14" x14ac:dyDescent="0.25">
      <c r="A19" s="2"/>
      <c r="B19" s="2"/>
      <c r="C19" s="2"/>
      <c r="D19" s="2"/>
      <c r="E19" s="2"/>
      <c r="F19" s="2"/>
      <c r="G19" s="2"/>
      <c r="H19" s="2"/>
      <c r="I19" s="2"/>
      <c r="J19" s="2"/>
      <c r="K19" s="2"/>
      <c r="L19" s="2"/>
      <c r="M19" s="38"/>
      <c r="N19" s="38"/>
    </row>
    <row r="20" spans="1:14" x14ac:dyDescent="0.25">
      <c r="A20" s="2" t="s">
        <v>42</v>
      </c>
      <c r="B20" s="2"/>
      <c r="C20" s="2"/>
      <c r="D20" s="2"/>
      <c r="E20" s="2"/>
      <c r="F20" s="2" t="s">
        <v>129</v>
      </c>
      <c r="G20" s="52" t="s">
        <v>139</v>
      </c>
      <c r="H20" s="2"/>
      <c r="I20" s="53" t="s">
        <v>459</v>
      </c>
      <c r="J20" s="52"/>
      <c r="K20" s="52" t="s">
        <v>798</v>
      </c>
      <c r="L20" s="52"/>
      <c r="M20" s="38"/>
      <c r="N20" s="38"/>
    </row>
    <row r="21" spans="1:14" x14ac:dyDescent="0.25">
      <c r="A21" s="2"/>
      <c r="B21" s="2"/>
      <c r="C21" s="2"/>
      <c r="D21" s="2"/>
      <c r="E21" s="2"/>
      <c r="F21" s="37" t="s">
        <v>132</v>
      </c>
      <c r="G21" s="52" t="s">
        <v>136</v>
      </c>
      <c r="H21" s="2"/>
      <c r="I21" s="53"/>
      <c r="J21" s="52"/>
      <c r="K21" s="115"/>
      <c r="L21" s="52"/>
      <c r="M21" s="38"/>
      <c r="N21" s="38"/>
    </row>
    <row r="22" spans="1:14" x14ac:dyDescent="0.25">
      <c r="A22" s="2"/>
      <c r="B22" s="2"/>
      <c r="C22" s="2"/>
      <c r="D22" s="2"/>
      <c r="E22" s="2"/>
      <c r="F22" s="2"/>
      <c r="G22" s="52"/>
      <c r="H22" s="2"/>
      <c r="I22" s="53"/>
      <c r="J22" s="52"/>
      <c r="K22" s="52"/>
      <c r="L22" s="52"/>
      <c r="M22" s="38"/>
      <c r="N22" s="38"/>
    </row>
    <row r="23" spans="1:14" x14ac:dyDescent="0.25">
      <c r="A23" s="2" t="s">
        <v>43</v>
      </c>
      <c r="B23" s="2"/>
      <c r="C23" s="2"/>
      <c r="D23" s="2"/>
      <c r="E23" s="2"/>
      <c r="F23" s="2" t="s">
        <v>129</v>
      </c>
      <c r="G23" s="52" t="s">
        <v>142</v>
      </c>
      <c r="H23" s="2"/>
      <c r="I23" s="53" t="s">
        <v>255</v>
      </c>
      <c r="J23" s="52"/>
      <c r="K23" s="52" t="s">
        <v>798</v>
      </c>
      <c r="L23" s="52"/>
      <c r="M23" s="38"/>
      <c r="N23" s="38"/>
    </row>
    <row r="24" spans="1:14" x14ac:dyDescent="0.25">
      <c r="A24" s="2"/>
      <c r="B24" s="2"/>
      <c r="C24" s="2"/>
      <c r="D24" s="2"/>
      <c r="E24" s="2"/>
      <c r="F24" s="37" t="s">
        <v>132</v>
      </c>
      <c r="G24" s="52" t="s">
        <v>136</v>
      </c>
      <c r="H24" s="2"/>
      <c r="I24" s="53"/>
      <c r="J24" s="52"/>
      <c r="K24" s="115"/>
      <c r="L24" s="52"/>
      <c r="M24" s="38"/>
      <c r="N24" s="38"/>
    </row>
    <row r="25" spans="1:14" x14ac:dyDescent="0.25">
      <c r="A25" s="2"/>
      <c r="B25" s="2"/>
      <c r="C25" s="2"/>
      <c r="D25" s="2"/>
      <c r="E25" s="2"/>
      <c r="F25" s="2"/>
      <c r="G25" s="52"/>
      <c r="H25" s="2"/>
      <c r="I25" s="53" t="s">
        <v>249</v>
      </c>
      <c r="J25" s="52"/>
      <c r="K25" s="54" t="s">
        <v>799</v>
      </c>
      <c r="L25" s="52"/>
      <c r="M25" s="38"/>
      <c r="N25" s="38"/>
    </row>
    <row r="26" spans="1:14" x14ac:dyDescent="0.25">
      <c r="A26" s="2"/>
      <c r="B26" s="2"/>
      <c r="C26" s="2"/>
      <c r="D26" s="2"/>
      <c r="E26" s="2"/>
      <c r="F26" s="2"/>
      <c r="G26" s="52"/>
      <c r="H26" s="2"/>
      <c r="I26" s="53"/>
      <c r="J26" s="52"/>
      <c r="K26" s="115"/>
      <c r="L26" s="52"/>
      <c r="M26" s="38"/>
      <c r="N26" s="38"/>
    </row>
    <row r="27" spans="1:14" x14ac:dyDescent="0.25">
      <c r="A27" s="2" t="s">
        <v>111</v>
      </c>
      <c r="B27" s="2"/>
      <c r="C27" s="2"/>
      <c r="D27" s="2"/>
      <c r="E27" s="2"/>
      <c r="F27" s="2" t="s">
        <v>129</v>
      </c>
      <c r="G27" s="52" t="s">
        <v>139</v>
      </c>
      <c r="H27" s="2"/>
      <c r="I27" s="53" t="s">
        <v>556</v>
      </c>
      <c r="J27" s="52"/>
      <c r="K27" s="52" t="s">
        <v>798</v>
      </c>
      <c r="L27" s="52"/>
      <c r="M27" s="38"/>
      <c r="N27" s="38"/>
    </row>
    <row r="28" spans="1:14" x14ac:dyDescent="0.25">
      <c r="A28" s="2"/>
      <c r="B28" s="2"/>
      <c r="C28" s="2"/>
      <c r="D28" s="2"/>
      <c r="E28" s="2"/>
      <c r="F28" s="37" t="s">
        <v>132</v>
      </c>
      <c r="G28" s="52" t="s">
        <v>136</v>
      </c>
      <c r="H28" s="2"/>
      <c r="I28" s="53"/>
      <c r="J28" s="52"/>
      <c r="K28" s="115"/>
      <c r="L28" s="52"/>
      <c r="M28" s="38"/>
      <c r="N28" s="38"/>
    </row>
    <row r="29" spans="1:14" x14ac:dyDescent="0.25">
      <c r="A29" s="2"/>
      <c r="B29" s="2"/>
      <c r="C29" s="2"/>
      <c r="D29" s="2"/>
      <c r="E29" s="2"/>
      <c r="F29" s="2"/>
      <c r="G29" s="52"/>
      <c r="H29" s="2"/>
      <c r="I29" s="53"/>
      <c r="J29" s="52"/>
      <c r="K29" s="52"/>
      <c r="L29" s="52"/>
      <c r="M29" s="38"/>
      <c r="N29" s="38"/>
    </row>
    <row r="30" spans="1:14" x14ac:dyDescent="0.25">
      <c r="A30" s="2" t="s">
        <v>30</v>
      </c>
      <c r="B30" s="2"/>
      <c r="C30" s="2"/>
      <c r="D30" s="2"/>
      <c r="E30" s="2"/>
      <c r="F30" s="2" t="s">
        <v>129</v>
      </c>
      <c r="G30" s="52" t="s">
        <v>142</v>
      </c>
      <c r="H30" s="2"/>
      <c r="I30" s="53" t="s">
        <v>143</v>
      </c>
      <c r="J30" s="52"/>
      <c r="K30" s="52" t="s">
        <v>798</v>
      </c>
      <c r="L30" s="52"/>
      <c r="M30" s="38"/>
      <c r="N30" s="38"/>
    </row>
    <row r="31" spans="1:14" x14ac:dyDescent="0.25">
      <c r="A31" s="2"/>
      <c r="B31" s="2"/>
      <c r="C31" s="2"/>
      <c r="D31" s="2"/>
      <c r="E31" s="2"/>
      <c r="F31" s="37" t="s">
        <v>132</v>
      </c>
      <c r="G31" s="52" t="s">
        <v>136</v>
      </c>
      <c r="H31" s="2"/>
      <c r="I31" s="53"/>
      <c r="J31" s="52"/>
      <c r="K31" s="115"/>
      <c r="L31" s="52"/>
      <c r="M31" s="38"/>
      <c r="N31" s="38"/>
    </row>
    <row r="32" spans="1:14" x14ac:dyDescent="0.25">
      <c r="A32" s="2"/>
      <c r="B32" s="2"/>
      <c r="C32" s="2"/>
      <c r="D32" s="2"/>
      <c r="E32" s="2"/>
      <c r="F32" s="2"/>
      <c r="G32" s="52"/>
      <c r="H32" s="2"/>
      <c r="I32" s="53" t="s">
        <v>581</v>
      </c>
      <c r="J32" s="52"/>
      <c r="K32" s="54" t="s">
        <v>799</v>
      </c>
      <c r="L32" s="52"/>
      <c r="M32" s="38"/>
      <c r="N32" s="38"/>
    </row>
    <row r="33" spans="1:14" x14ac:dyDescent="0.25">
      <c r="A33" s="2"/>
      <c r="B33" s="2"/>
      <c r="C33" s="2"/>
      <c r="D33" s="2"/>
      <c r="E33" s="2"/>
      <c r="F33" s="2"/>
      <c r="G33" s="52"/>
      <c r="H33" s="2"/>
      <c r="I33" s="53"/>
      <c r="J33" s="52"/>
      <c r="K33" s="115"/>
      <c r="L33" s="52"/>
      <c r="M33" s="38"/>
      <c r="N33" s="38"/>
    </row>
    <row r="34" spans="1:14" x14ac:dyDescent="0.25">
      <c r="A34" s="2" t="s">
        <v>31</v>
      </c>
      <c r="B34" s="2"/>
      <c r="C34" s="2"/>
      <c r="D34" s="2"/>
      <c r="E34" s="2"/>
      <c r="F34" s="2" t="s">
        <v>129</v>
      </c>
      <c r="G34" s="52" t="s">
        <v>144</v>
      </c>
      <c r="H34" s="2"/>
      <c r="I34" s="53" t="s">
        <v>247</v>
      </c>
      <c r="J34" s="52"/>
      <c r="K34" s="52" t="s">
        <v>798</v>
      </c>
      <c r="L34" s="52"/>
      <c r="M34" s="38"/>
      <c r="N34" s="38"/>
    </row>
    <row r="35" spans="1:14" x14ac:dyDescent="0.25">
      <c r="A35" s="2"/>
      <c r="B35" s="2"/>
      <c r="C35" s="2"/>
      <c r="D35" s="2"/>
      <c r="E35" s="2"/>
      <c r="F35" s="37" t="s">
        <v>132</v>
      </c>
      <c r="G35" s="52" t="s">
        <v>133</v>
      </c>
      <c r="H35" s="2"/>
      <c r="J35" s="52"/>
      <c r="K35" s="115"/>
      <c r="L35" s="52"/>
      <c r="M35" s="38"/>
      <c r="N35" s="38"/>
    </row>
    <row r="36" spans="1:14" x14ac:dyDescent="0.25">
      <c r="A36" s="2"/>
      <c r="B36" s="2"/>
      <c r="C36" s="2"/>
      <c r="D36" s="2"/>
      <c r="E36" s="2"/>
      <c r="F36" s="2"/>
      <c r="G36" s="52"/>
      <c r="H36" s="2"/>
      <c r="I36" s="53" t="s">
        <v>145</v>
      </c>
      <c r="J36" s="52"/>
      <c r="K36" s="52" t="s">
        <v>798</v>
      </c>
      <c r="L36" s="52"/>
      <c r="M36" s="38"/>
      <c r="N36" s="38"/>
    </row>
    <row r="37" spans="1:14" x14ac:dyDescent="0.25">
      <c r="A37" s="2"/>
      <c r="B37" s="2"/>
      <c r="C37" s="2"/>
      <c r="D37" s="2"/>
      <c r="E37" s="2"/>
      <c r="F37" s="2"/>
      <c r="G37" s="52"/>
      <c r="H37" s="2"/>
      <c r="I37" s="52"/>
      <c r="J37" s="52"/>
      <c r="K37" s="115"/>
      <c r="L37" s="52"/>
      <c r="M37" s="38"/>
      <c r="N37" s="38"/>
    </row>
    <row r="38" spans="1:14" x14ac:dyDescent="0.25">
      <c r="A38" s="2" t="s">
        <v>32</v>
      </c>
      <c r="B38" s="2"/>
      <c r="C38" s="2"/>
      <c r="D38" s="2"/>
      <c r="E38" s="2"/>
      <c r="F38" s="2" t="s">
        <v>129</v>
      </c>
      <c r="G38" s="52" t="s">
        <v>142</v>
      </c>
      <c r="H38" s="2"/>
      <c r="I38" s="53" t="s">
        <v>146</v>
      </c>
      <c r="J38" s="52"/>
      <c r="K38" s="52" t="s">
        <v>798</v>
      </c>
      <c r="L38" s="52"/>
      <c r="M38" s="38"/>
      <c r="N38" s="38"/>
    </row>
    <row r="39" spans="1:14" x14ac:dyDescent="0.25">
      <c r="A39" s="2"/>
      <c r="B39" s="2"/>
      <c r="C39" s="2"/>
      <c r="D39" s="2"/>
      <c r="E39" s="2"/>
      <c r="F39" s="37" t="s">
        <v>132</v>
      </c>
      <c r="G39" s="52" t="s">
        <v>136</v>
      </c>
      <c r="H39" s="2"/>
      <c r="I39" s="53"/>
      <c r="J39" s="52"/>
      <c r="K39" s="115"/>
      <c r="L39" s="52"/>
      <c r="M39" s="38"/>
      <c r="N39" s="47"/>
    </row>
    <row r="40" spans="1:14" x14ac:dyDescent="0.25">
      <c r="A40" s="2"/>
      <c r="B40" s="2"/>
      <c r="C40" s="2"/>
      <c r="D40" s="2"/>
      <c r="E40" s="2"/>
      <c r="F40" s="2"/>
      <c r="G40" s="52"/>
      <c r="H40" s="2"/>
      <c r="I40" s="53" t="s">
        <v>248</v>
      </c>
      <c r="J40" s="52"/>
      <c r="K40" s="54" t="s">
        <v>799</v>
      </c>
      <c r="L40" s="52"/>
      <c r="M40" s="38"/>
      <c r="N40" s="38"/>
    </row>
    <row r="41" spans="1:14" x14ac:dyDescent="0.25">
      <c r="A41" s="2"/>
      <c r="B41" s="2"/>
      <c r="C41" s="2"/>
      <c r="D41" s="2"/>
      <c r="E41" s="2"/>
      <c r="F41" s="2"/>
      <c r="G41" s="52"/>
      <c r="H41" s="2"/>
      <c r="I41" s="53"/>
      <c r="J41" s="52"/>
      <c r="K41" s="115"/>
      <c r="L41" s="52"/>
      <c r="M41" s="38"/>
      <c r="N41" s="38"/>
    </row>
    <row r="42" spans="1:14" x14ac:dyDescent="0.25">
      <c r="A42" s="2" t="s">
        <v>33</v>
      </c>
      <c r="B42" s="2"/>
      <c r="C42" s="2"/>
      <c r="D42" s="2"/>
      <c r="E42" s="2"/>
      <c r="F42" s="2" t="s">
        <v>129</v>
      </c>
      <c r="G42" s="52" t="s">
        <v>148</v>
      </c>
      <c r="H42" s="2"/>
      <c r="I42" s="53" t="s">
        <v>147</v>
      </c>
      <c r="J42" s="52"/>
      <c r="K42" s="52" t="s">
        <v>798</v>
      </c>
      <c r="L42" s="52"/>
      <c r="M42" s="2"/>
      <c r="N42" s="38"/>
    </row>
    <row r="43" spans="1:14" x14ac:dyDescent="0.25">
      <c r="A43" s="2"/>
      <c r="B43" s="2"/>
      <c r="C43" s="2"/>
      <c r="D43" s="2"/>
      <c r="E43" s="2"/>
      <c r="F43" s="37" t="s">
        <v>132</v>
      </c>
      <c r="G43" s="52" t="s">
        <v>136</v>
      </c>
      <c r="H43" s="2"/>
      <c r="I43" s="53"/>
      <c r="J43" s="52"/>
      <c r="K43" s="115"/>
      <c r="L43" s="52"/>
      <c r="M43" s="2"/>
      <c r="N43" s="38"/>
    </row>
    <row r="44" spans="1:14" x14ac:dyDescent="0.25">
      <c r="A44" s="2"/>
      <c r="B44" s="2"/>
      <c r="C44" s="2"/>
      <c r="D44" s="2"/>
      <c r="E44" s="2"/>
      <c r="F44" s="2"/>
      <c r="G44" s="52"/>
      <c r="H44" s="2"/>
      <c r="I44" s="53"/>
      <c r="J44" s="52"/>
      <c r="K44" s="52"/>
      <c r="L44" s="52"/>
      <c r="M44" s="2"/>
      <c r="N44" s="38"/>
    </row>
    <row r="45" spans="1:14" x14ac:dyDescent="0.25">
      <c r="A45" s="2" t="s">
        <v>84</v>
      </c>
      <c r="B45" s="2"/>
      <c r="C45" s="2"/>
      <c r="D45" s="2"/>
      <c r="E45" s="2"/>
      <c r="F45" s="2" t="s">
        <v>129</v>
      </c>
      <c r="G45" s="52" t="s">
        <v>139</v>
      </c>
      <c r="H45" s="2"/>
      <c r="I45" s="53" t="s">
        <v>149</v>
      </c>
      <c r="J45" s="52"/>
      <c r="K45" s="52" t="s">
        <v>798</v>
      </c>
      <c r="L45" s="52"/>
      <c r="M45" s="2"/>
      <c r="N45" s="38"/>
    </row>
    <row r="46" spans="1:14" x14ac:dyDescent="0.25">
      <c r="A46" s="2"/>
      <c r="B46" s="2"/>
      <c r="C46" s="2"/>
      <c r="D46" s="2"/>
      <c r="E46" s="2"/>
      <c r="F46" s="37" t="s">
        <v>132</v>
      </c>
      <c r="G46" s="52" t="s">
        <v>136</v>
      </c>
      <c r="H46" s="2"/>
      <c r="I46" s="53"/>
      <c r="J46" s="52"/>
      <c r="K46" s="115"/>
      <c r="L46" s="52"/>
      <c r="M46" s="2"/>
      <c r="N46" s="38"/>
    </row>
    <row r="47" spans="1:14" ht="13.8" x14ac:dyDescent="0.25">
      <c r="A47" s="11"/>
      <c r="B47" s="2"/>
      <c r="C47" s="2"/>
      <c r="D47" s="2"/>
      <c r="E47" s="2"/>
      <c r="F47" s="2"/>
      <c r="G47" s="52"/>
      <c r="H47" s="2"/>
      <c r="I47" s="52"/>
      <c r="J47" s="52"/>
      <c r="K47" s="52"/>
      <c r="L47" s="52"/>
      <c r="M47" s="2"/>
      <c r="N47" s="38"/>
    </row>
    <row r="48" spans="1:14" x14ac:dyDescent="0.25">
      <c r="A48" s="2" t="s">
        <v>44</v>
      </c>
      <c r="B48" s="2"/>
      <c r="C48" s="2"/>
      <c r="D48" s="2"/>
      <c r="E48" s="2"/>
      <c r="F48" s="2" t="s">
        <v>129</v>
      </c>
      <c r="G48" s="52" t="s">
        <v>142</v>
      </c>
      <c r="H48" s="2"/>
      <c r="I48" s="53" t="s">
        <v>150</v>
      </c>
      <c r="J48" s="52"/>
      <c r="K48" s="52" t="s">
        <v>798</v>
      </c>
      <c r="L48" s="52"/>
      <c r="M48" s="2"/>
      <c r="N48" s="38"/>
    </row>
    <row r="49" spans="1:14" x14ac:dyDescent="0.25">
      <c r="A49" s="2"/>
      <c r="B49" s="2"/>
      <c r="C49" s="2"/>
      <c r="D49" s="2"/>
      <c r="E49" s="2"/>
      <c r="F49" s="37" t="s">
        <v>132</v>
      </c>
      <c r="G49" s="52" t="s">
        <v>136</v>
      </c>
      <c r="H49" s="2"/>
      <c r="I49" s="53"/>
      <c r="J49" s="52"/>
      <c r="K49" s="115"/>
      <c r="L49" s="52"/>
      <c r="M49" s="2"/>
      <c r="N49" s="47"/>
    </row>
    <row r="50" spans="1:14" x14ac:dyDescent="0.25">
      <c r="A50" s="2"/>
      <c r="B50" s="2"/>
      <c r="C50" s="2"/>
      <c r="D50" s="2"/>
      <c r="E50" s="2"/>
      <c r="F50" s="2"/>
      <c r="G50" s="52"/>
      <c r="H50" s="2"/>
      <c r="I50" s="53"/>
      <c r="J50" s="52"/>
      <c r="K50" s="52"/>
      <c r="L50" s="52"/>
      <c r="M50" s="2"/>
      <c r="N50" s="38"/>
    </row>
    <row r="51" spans="1:14" x14ac:dyDescent="0.25">
      <c r="A51" s="2" t="s">
        <v>112</v>
      </c>
      <c r="B51" s="2"/>
      <c r="C51" s="2"/>
      <c r="D51" s="2"/>
      <c r="E51" s="2"/>
      <c r="F51" s="2" t="s">
        <v>129</v>
      </c>
      <c r="G51" s="52" t="s">
        <v>135</v>
      </c>
      <c r="H51" s="2"/>
      <c r="I51" s="53" t="s">
        <v>330</v>
      </c>
      <c r="J51" s="52"/>
      <c r="K51" s="52" t="s">
        <v>798</v>
      </c>
      <c r="L51" s="52"/>
      <c r="M51" s="2"/>
      <c r="N51" s="38"/>
    </row>
    <row r="52" spans="1:14" x14ac:dyDescent="0.25">
      <c r="A52" s="2"/>
      <c r="B52" s="2"/>
      <c r="C52" s="2"/>
      <c r="D52" s="2"/>
      <c r="E52" s="2"/>
      <c r="F52" s="37" t="s">
        <v>132</v>
      </c>
      <c r="G52" s="52" t="s">
        <v>136</v>
      </c>
      <c r="H52" s="2"/>
      <c r="I52" s="53"/>
      <c r="J52" s="52"/>
      <c r="K52" s="115"/>
      <c r="L52" s="52"/>
      <c r="M52" s="2"/>
      <c r="N52" s="38"/>
    </row>
    <row r="53" spans="1:14" x14ac:dyDescent="0.25">
      <c r="A53" s="2"/>
      <c r="B53" s="2"/>
      <c r="C53" s="2"/>
      <c r="D53" s="2"/>
      <c r="E53" s="2"/>
      <c r="F53" s="2"/>
      <c r="G53" s="52"/>
      <c r="H53" s="2"/>
      <c r="I53" s="53"/>
      <c r="J53" s="52"/>
      <c r="K53" s="52"/>
      <c r="L53" s="52"/>
      <c r="M53" s="2"/>
      <c r="N53" s="38"/>
    </row>
    <row r="54" spans="1:14" x14ac:dyDescent="0.25">
      <c r="A54" s="2" t="s">
        <v>256</v>
      </c>
      <c r="B54" s="2"/>
      <c r="C54" s="2"/>
      <c r="D54" s="2"/>
      <c r="E54" s="2"/>
      <c r="F54" s="2" t="s">
        <v>151</v>
      </c>
      <c r="G54" s="52" t="s">
        <v>142</v>
      </c>
      <c r="H54" s="2"/>
      <c r="I54" s="53" t="s">
        <v>152</v>
      </c>
      <c r="J54" s="52"/>
      <c r="K54" s="52" t="s">
        <v>798</v>
      </c>
      <c r="L54" s="52"/>
      <c r="M54" s="2"/>
      <c r="N54" s="38"/>
    </row>
    <row r="55" spans="1:14" x14ac:dyDescent="0.25">
      <c r="A55" s="2"/>
      <c r="B55" s="2"/>
      <c r="C55" s="2"/>
      <c r="D55" s="2"/>
      <c r="E55" s="2"/>
      <c r="F55" s="37" t="s">
        <v>153</v>
      </c>
      <c r="G55" s="52" t="s">
        <v>136</v>
      </c>
      <c r="H55" s="2"/>
      <c r="I55" s="53"/>
      <c r="J55" s="52"/>
      <c r="K55" s="115"/>
      <c r="L55" s="52"/>
      <c r="M55" s="2"/>
      <c r="N55" s="38"/>
    </row>
    <row r="56" spans="1:14" x14ac:dyDescent="0.25">
      <c r="A56" s="2"/>
      <c r="B56" s="2"/>
      <c r="C56" s="2"/>
      <c r="D56" s="2"/>
      <c r="E56" s="2"/>
      <c r="F56" s="2"/>
      <c r="G56" s="52"/>
      <c r="H56" s="2"/>
      <c r="I56" s="53"/>
      <c r="J56" s="52"/>
      <c r="K56" s="52"/>
      <c r="L56" s="52"/>
      <c r="M56" s="2"/>
      <c r="N56" s="38"/>
    </row>
    <row r="57" spans="1:14" x14ac:dyDescent="0.25">
      <c r="A57" s="2" t="s">
        <v>45</v>
      </c>
      <c r="B57" s="2"/>
      <c r="C57" s="2"/>
      <c r="D57" s="2"/>
      <c r="E57" s="2"/>
      <c r="F57" s="2" t="s">
        <v>129</v>
      </c>
      <c r="G57" s="52" t="s">
        <v>139</v>
      </c>
      <c r="H57" s="2"/>
      <c r="I57" s="53" t="s">
        <v>331</v>
      </c>
      <c r="J57" s="52"/>
      <c r="K57" s="52" t="s">
        <v>798</v>
      </c>
      <c r="L57" s="52"/>
      <c r="M57" s="2"/>
      <c r="N57" s="38"/>
    </row>
    <row r="58" spans="1:14" x14ac:dyDescent="0.25">
      <c r="A58" s="2"/>
      <c r="B58" s="2"/>
      <c r="C58" s="2"/>
      <c r="D58" s="2"/>
      <c r="E58" s="2"/>
      <c r="F58" s="37" t="s">
        <v>132</v>
      </c>
      <c r="G58" s="52" t="s">
        <v>136</v>
      </c>
      <c r="H58" s="2"/>
      <c r="I58" s="53"/>
      <c r="J58" s="52"/>
      <c r="K58" s="115"/>
      <c r="L58" s="52"/>
      <c r="M58" s="2"/>
      <c r="N58" s="38"/>
    </row>
    <row r="59" spans="1:14" x14ac:dyDescent="0.25">
      <c r="A59" s="2"/>
      <c r="B59" s="2"/>
      <c r="C59" s="2"/>
      <c r="D59" s="2"/>
      <c r="E59" s="2"/>
      <c r="F59" s="2"/>
      <c r="G59" s="52"/>
      <c r="H59" s="2"/>
      <c r="I59" s="53"/>
      <c r="J59" s="52"/>
      <c r="K59" s="52"/>
      <c r="L59" s="52"/>
      <c r="M59" s="2"/>
      <c r="N59" s="38"/>
    </row>
    <row r="60" spans="1:14" x14ac:dyDescent="0.25">
      <c r="A60" s="2" t="s">
        <v>154</v>
      </c>
      <c r="B60" s="2"/>
      <c r="C60" s="2"/>
      <c r="D60" s="2"/>
      <c r="E60" s="2"/>
      <c r="F60" s="2" t="s">
        <v>129</v>
      </c>
      <c r="G60" s="52" t="s">
        <v>135</v>
      </c>
      <c r="H60" s="2"/>
      <c r="I60" s="53" t="s">
        <v>155</v>
      </c>
      <c r="J60" s="52"/>
      <c r="K60" s="52" t="s">
        <v>798</v>
      </c>
      <c r="L60" s="52"/>
      <c r="M60" s="2"/>
      <c r="N60" s="38"/>
    </row>
    <row r="61" spans="1:14" x14ac:dyDescent="0.25">
      <c r="A61" s="2"/>
      <c r="B61" s="2"/>
      <c r="C61" s="2"/>
      <c r="D61" s="2"/>
      <c r="E61" s="2"/>
      <c r="F61" s="37" t="s">
        <v>132</v>
      </c>
      <c r="G61" s="52" t="s">
        <v>156</v>
      </c>
      <c r="H61" s="2"/>
      <c r="I61" s="53"/>
      <c r="J61" s="52"/>
      <c r="K61" s="115"/>
      <c r="L61" s="52"/>
      <c r="M61" s="2"/>
      <c r="N61" s="38"/>
    </row>
    <row r="62" spans="1:14" x14ac:dyDescent="0.25">
      <c r="A62" s="2"/>
      <c r="B62" s="2"/>
      <c r="C62" s="2"/>
      <c r="D62" s="2"/>
      <c r="E62" s="2"/>
      <c r="F62" s="2"/>
      <c r="G62" s="52"/>
      <c r="H62" s="2"/>
      <c r="I62" s="53" t="s">
        <v>257</v>
      </c>
      <c r="J62" s="52"/>
      <c r="K62" s="52" t="s">
        <v>798</v>
      </c>
      <c r="L62" s="52"/>
      <c r="M62" s="2"/>
      <c r="N62" s="38"/>
    </row>
    <row r="63" spans="1:14" x14ac:dyDescent="0.25">
      <c r="A63" s="2"/>
      <c r="B63" s="2"/>
      <c r="C63" s="2"/>
      <c r="D63" s="2"/>
      <c r="E63" s="2"/>
      <c r="F63" s="2"/>
      <c r="G63" s="52"/>
      <c r="H63" s="2"/>
      <c r="I63" s="53"/>
      <c r="J63" s="52"/>
      <c r="K63" s="115"/>
      <c r="L63" s="52"/>
      <c r="M63" s="2"/>
      <c r="N63" s="38"/>
    </row>
    <row r="64" spans="1:14" x14ac:dyDescent="0.25">
      <c r="A64" s="2"/>
      <c r="B64" s="2"/>
      <c r="C64" s="2"/>
      <c r="D64" s="2"/>
      <c r="E64" s="2"/>
      <c r="F64" s="2"/>
      <c r="G64" s="52"/>
      <c r="H64" s="2"/>
      <c r="I64" s="53"/>
      <c r="J64" s="52"/>
      <c r="K64" s="52"/>
      <c r="L64" s="52"/>
      <c r="M64" s="2"/>
      <c r="N64" s="38"/>
    </row>
    <row r="65" spans="1:14" x14ac:dyDescent="0.25">
      <c r="A65" s="2" t="s">
        <v>85</v>
      </c>
      <c r="B65" s="2"/>
      <c r="C65" s="2"/>
      <c r="D65" s="2"/>
      <c r="E65" s="2"/>
      <c r="F65" s="2" t="s">
        <v>129</v>
      </c>
      <c r="G65" s="52" t="s">
        <v>139</v>
      </c>
      <c r="H65" s="2"/>
      <c r="I65" s="53" t="s">
        <v>157</v>
      </c>
      <c r="J65" s="52"/>
      <c r="K65" s="52" t="s">
        <v>798</v>
      </c>
      <c r="L65" s="52"/>
      <c r="M65" s="2"/>
      <c r="N65" s="38"/>
    </row>
    <row r="66" spans="1:14" x14ac:dyDescent="0.25">
      <c r="A66" s="2"/>
      <c r="B66" s="2"/>
      <c r="C66" s="2"/>
      <c r="D66" s="2"/>
      <c r="E66" s="2"/>
      <c r="F66" s="37" t="s">
        <v>132</v>
      </c>
      <c r="G66" s="52" t="s">
        <v>136</v>
      </c>
      <c r="H66" s="2"/>
      <c r="I66" s="53"/>
      <c r="J66" s="52"/>
      <c r="K66" s="115"/>
      <c r="L66" s="52"/>
      <c r="M66" s="2"/>
      <c r="N66" s="38"/>
    </row>
    <row r="67" spans="1:14" x14ac:dyDescent="0.25">
      <c r="A67" s="2"/>
      <c r="B67" s="2"/>
      <c r="C67" s="2"/>
      <c r="D67" s="2"/>
      <c r="E67" s="2"/>
      <c r="F67" s="2"/>
      <c r="G67" s="52"/>
      <c r="H67" s="2"/>
      <c r="I67" s="53"/>
      <c r="J67" s="52"/>
      <c r="K67" s="52"/>
      <c r="L67" s="52"/>
      <c r="M67" s="2"/>
      <c r="N67" s="38"/>
    </row>
    <row r="68" spans="1:14" x14ac:dyDescent="0.25">
      <c r="A68" s="2" t="s">
        <v>86</v>
      </c>
      <c r="B68" s="2"/>
      <c r="C68" s="2"/>
      <c r="D68" s="2"/>
      <c r="E68" s="2"/>
      <c r="F68" s="2" t="s">
        <v>129</v>
      </c>
      <c r="G68" s="52" t="s">
        <v>142</v>
      </c>
      <c r="H68" s="2"/>
      <c r="I68" s="53" t="s">
        <v>143</v>
      </c>
      <c r="J68" s="52"/>
      <c r="K68" s="52" t="s">
        <v>798</v>
      </c>
      <c r="L68" s="52"/>
      <c r="M68" s="2"/>
      <c r="N68" s="38"/>
    </row>
    <row r="69" spans="1:14" x14ac:dyDescent="0.25">
      <c r="A69" s="2"/>
      <c r="B69" s="2"/>
      <c r="C69" s="2"/>
      <c r="D69" s="2"/>
      <c r="E69" s="2"/>
      <c r="F69" s="37" t="s">
        <v>132</v>
      </c>
      <c r="G69" s="52" t="s">
        <v>136</v>
      </c>
      <c r="H69" s="2"/>
      <c r="I69" s="53"/>
      <c r="J69" s="52"/>
      <c r="K69" s="115"/>
      <c r="L69" s="52"/>
      <c r="M69" s="2"/>
      <c r="N69" s="38"/>
    </row>
    <row r="70" spans="1:14" x14ac:dyDescent="0.25">
      <c r="A70" s="2"/>
      <c r="B70" s="2"/>
      <c r="C70" s="2"/>
      <c r="D70" s="2"/>
      <c r="E70" s="2"/>
      <c r="F70" s="2"/>
      <c r="G70" s="52"/>
      <c r="H70" s="2"/>
      <c r="I70" s="53" t="s">
        <v>158</v>
      </c>
      <c r="J70" s="52"/>
      <c r="K70" s="54" t="s">
        <v>799</v>
      </c>
      <c r="L70" s="52"/>
      <c r="M70" s="2"/>
      <c r="N70" s="38"/>
    </row>
    <row r="71" spans="1:14" x14ac:dyDescent="0.25">
      <c r="A71" s="2"/>
      <c r="B71" s="2"/>
      <c r="C71" s="2"/>
      <c r="D71" s="2"/>
      <c r="E71" s="2"/>
      <c r="F71" s="2"/>
      <c r="G71" s="52"/>
      <c r="H71" s="2"/>
      <c r="I71" s="53"/>
      <c r="J71" s="52"/>
      <c r="K71" s="115"/>
      <c r="L71" s="52"/>
      <c r="M71" s="2"/>
      <c r="N71" s="38"/>
    </row>
    <row r="72" spans="1:14" x14ac:dyDescent="0.25">
      <c r="A72" s="2" t="s">
        <v>108</v>
      </c>
      <c r="B72" s="2"/>
      <c r="C72" s="2"/>
      <c r="D72" s="2"/>
      <c r="E72" s="2"/>
      <c r="F72" s="2" t="s">
        <v>129</v>
      </c>
      <c r="G72" s="52" t="s">
        <v>365</v>
      </c>
      <c r="H72" s="2"/>
      <c r="I72" s="53" t="s">
        <v>159</v>
      </c>
      <c r="J72" s="52"/>
      <c r="K72" s="52" t="s">
        <v>798</v>
      </c>
      <c r="L72" s="52"/>
      <c r="M72" s="2"/>
      <c r="N72" s="38"/>
    </row>
    <row r="73" spans="1:14" x14ac:dyDescent="0.25">
      <c r="A73" s="2"/>
      <c r="B73" s="2"/>
      <c r="C73" s="2"/>
      <c r="D73" s="2"/>
      <c r="E73" s="2"/>
      <c r="F73" s="37" t="s">
        <v>132</v>
      </c>
      <c r="G73" s="52" t="s">
        <v>133</v>
      </c>
      <c r="H73" s="2"/>
      <c r="I73" s="53"/>
      <c r="J73" s="52"/>
      <c r="K73" s="115"/>
      <c r="L73" s="52"/>
      <c r="M73" s="2"/>
      <c r="N73" s="38"/>
    </row>
    <row r="74" spans="1:14" x14ac:dyDescent="0.25">
      <c r="A74" s="2"/>
      <c r="B74" s="2"/>
      <c r="C74" s="2"/>
      <c r="D74" s="2"/>
      <c r="E74" s="2"/>
      <c r="F74" s="2"/>
      <c r="G74" s="52"/>
      <c r="H74" s="2"/>
      <c r="I74" s="53"/>
      <c r="J74" s="52"/>
      <c r="K74" s="52"/>
      <c r="L74" s="52"/>
      <c r="M74" s="2"/>
      <c r="N74" s="38"/>
    </row>
    <row r="75" spans="1:14" x14ac:dyDescent="0.25">
      <c r="A75" s="2" t="s">
        <v>38</v>
      </c>
      <c r="B75" s="2"/>
      <c r="C75" s="2"/>
      <c r="D75" s="2"/>
      <c r="E75" s="2"/>
      <c r="F75" s="2" t="s">
        <v>151</v>
      </c>
      <c r="G75" s="52" t="s">
        <v>142</v>
      </c>
      <c r="H75" s="2"/>
      <c r="I75" s="53" t="s">
        <v>160</v>
      </c>
      <c r="J75" s="52"/>
      <c r="K75" s="52" t="s">
        <v>798</v>
      </c>
      <c r="L75" s="52"/>
      <c r="M75" s="2"/>
      <c r="N75" s="38"/>
    </row>
    <row r="76" spans="1:14" x14ac:dyDescent="0.25">
      <c r="A76" s="2"/>
      <c r="B76" s="2"/>
      <c r="C76" s="2"/>
      <c r="D76" s="2"/>
      <c r="E76" s="2"/>
      <c r="F76" s="37" t="s">
        <v>153</v>
      </c>
      <c r="G76" s="52" t="s">
        <v>136</v>
      </c>
      <c r="H76" s="2"/>
      <c r="I76" s="53"/>
      <c r="J76" s="52"/>
      <c r="K76" s="115"/>
      <c r="L76" s="52"/>
      <c r="M76" s="2"/>
      <c r="N76" s="38"/>
    </row>
    <row r="77" spans="1:14" x14ac:dyDescent="0.25">
      <c r="A77" s="2"/>
      <c r="B77" s="2"/>
      <c r="C77" s="2"/>
      <c r="D77" s="2"/>
      <c r="E77" s="2"/>
      <c r="F77" s="2"/>
      <c r="G77" s="52"/>
      <c r="H77" s="2"/>
      <c r="I77" s="53" t="s">
        <v>249</v>
      </c>
      <c r="J77" s="52"/>
      <c r="K77" s="54" t="s">
        <v>799</v>
      </c>
      <c r="L77" s="52"/>
      <c r="M77" s="2"/>
      <c r="N77" s="38"/>
    </row>
    <row r="78" spans="1:14" x14ac:dyDescent="0.25">
      <c r="A78" s="2"/>
      <c r="B78" s="2"/>
      <c r="C78" s="2"/>
      <c r="D78" s="2"/>
      <c r="E78" s="2"/>
      <c r="F78" s="2"/>
      <c r="G78" s="52"/>
      <c r="H78" s="2"/>
      <c r="I78" s="53"/>
      <c r="J78" s="52"/>
      <c r="K78" s="52"/>
      <c r="L78" s="52"/>
      <c r="M78" s="2"/>
      <c r="N78" s="38"/>
    </row>
    <row r="79" spans="1:14" x14ac:dyDescent="0.25">
      <c r="A79" s="2" t="s">
        <v>34</v>
      </c>
      <c r="B79" s="2"/>
      <c r="C79" s="2"/>
      <c r="D79" s="2"/>
      <c r="E79" s="2"/>
      <c r="F79" s="2" t="s">
        <v>129</v>
      </c>
      <c r="G79" s="52" t="s">
        <v>142</v>
      </c>
      <c r="H79" s="2"/>
      <c r="I79" s="53" t="s">
        <v>460</v>
      </c>
      <c r="J79" s="52"/>
      <c r="K79" s="52" t="s">
        <v>798</v>
      </c>
      <c r="L79" s="52"/>
      <c r="M79" s="2"/>
      <c r="N79" s="38"/>
    </row>
    <row r="80" spans="1:14" x14ac:dyDescent="0.25">
      <c r="A80" s="2"/>
      <c r="B80" s="2"/>
      <c r="C80" s="2"/>
      <c r="D80" s="2"/>
      <c r="E80" s="2"/>
      <c r="F80" s="37" t="s">
        <v>132</v>
      </c>
      <c r="G80" s="52" t="s">
        <v>136</v>
      </c>
      <c r="H80" s="2"/>
      <c r="I80" s="53"/>
      <c r="J80" s="52"/>
      <c r="K80" s="115"/>
      <c r="L80" s="52"/>
      <c r="M80" s="2"/>
      <c r="N80" s="38"/>
    </row>
    <row r="81" spans="1:14" x14ac:dyDescent="0.25">
      <c r="A81" s="2"/>
      <c r="B81" s="2"/>
      <c r="C81" s="2"/>
      <c r="D81" s="2"/>
      <c r="E81" s="2"/>
      <c r="F81" s="37"/>
      <c r="G81" s="52"/>
      <c r="H81" s="2"/>
      <c r="I81" s="53"/>
      <c r="J81" s="52"/>
      <c r="K81" s="115"/>
      <c r="L81" s="52"/>
      <c r="M81" s="2"/>
      <c r="N81" s="38"/>
    </row>
    <row r="82" spans="1:14" x14ac:dyDescent="0.25">
      <c r="A82" s="2" t="s">
        <v>461</v>
      </c>
      <c r="B82" s="2"/>
      <c r="C82" s="2"/>
      <c r="D82" s="2"/>
      <c r="E82" s="2"/>
      <c r="F82" s="2" t="s">
        <v>129</v>
      </c>
      <c r="G82" s="52" t="s">
        <v>142</v>
      </c>
      <c r="H82" s="2"/>
      <c r="I82" s="53" t="s">
        <v>462</v>
      </c>
      <c r="J82" s="52"/>
      <c r="K82" s="52" t="s">
        <v>798</v>
      </c>
      <c r="L82" s="52"/>
      <c r="M82" s="2"/>
      <c r="N82" s="47"/>
    </row>
    <row r="83" spans="1:14" x14ac:dyDescent="0.25">
      <c r="A83" s="2"/>
      <c r="B83" s="2"/>
      <c r="C83" s="2"/>
      <c r="D83" s="2"/>
      <c r="E83" s="2"/>
      <c r="F83" s="37" t="s">
        <v>132</v>
      </c>
      <c r="G83" s="52" t="s">
        <v>136</v>
      </c>
      <c r="H83" s="2"/>
      <c r="I83" s="53"/>
      <c r="J83" s="52"/>
      <c r="K83" s="115"/>
      <c r="L83" s="52"/>
      <c r="M83" s="2"/>
      <c r="N83" s="38"/>
    </row>
    <row r="84" spans="1:14" x14ac:dyDescent="0.25">
      <c r="A84" s="2"/>
      <c r="B84" s="2"/>
      <c r="C84" s="2"/>
      <c r="D84" s="2"/>
      <c r="E84" s="2"/>
      <c r="F84" s="2"/>
      <c r="G84" s="52"/>
      <c r="H84" s="2"/>
      <c r="I84" s="53"/>
      <c r="J84" s="52"/>
      <c r="K84" s="52"/>
      <c r="L84" s="52"/>
      <c r="M84" s="2"/>
      <c r="N84" s="38"/>
    </row>
    <row r="85" spans="1:14" x14ac:dyDescent="0.25">
      <c r="A85" s="2" t="s">
        <v>87</v>
      </c>
      <c r="B85" s="2"/>
      <c r="C85" s="2"/>
      <c r="D85" s="2"/>
      <c r="E85" s="2"/>
      <c r="F85" s="2" t="s">
        <v>129</v>
      </c>
      <c r="G85" s="54" t="s">
        <v>135</v>
      </c>
      <c r="H85" s="2"/>
      <c r="I85" s="55" t="s">
        <v>161</v>
      </c>
      <c r="J85" s="54"/>
      <c r="K85" s="52" t="s">
        <v>798</v>
      </c>
      <c r="L85" s="54"/>
      <c r="M85" s="2"/>
      <c r="N85" s="47"/>
    </row>
    <row r="86" spans="1:14" x14ac:dyDescent="0.25">
      <c r="A86" s="2"/>
      <c r="B86" s="2"/>
      <c r="C86" s="2"/>
      <c r="D86" s="2"/>
      <c r="E86" s="2"/>
      <c r="F86" s="37" t="s">
        <v>132</v>
      </c>
      <c r="G86" s="54" t="s">
        <v>162</v>
      </c>
      <c r="H86" s="2"/>
      <c r="I86" s="55" t="s">
        <v>130</v>
      </c>
      <c r="J86" s="54"/>
      <c r="K86" s="52" t="s">
        <v>798</v>
      </c>
      <c r="L86" s="54"/>
      <c r="M86" s="2"/>
      <c r="N86" s="38"/>
    </row>
    <row r="87" spans="1:14" x14ac:dyDescent="0.25">
      <c r="A87" s="2"/>
      <c r="B87" s="2"/>
      <c r="C87" s="2"/>
      <c r="D87" s="2"/>
      <c r="E87" s="2"/>
      <c r="F87" s="2"/>
      <c r="G87" s="54"/>
      <c r="H87" s="2"/>
      <c r="I87" s="55" t="s">
        <v>130</v>
      </c>
      <c r="J87" s="54"/>
      <c r="K87" s="52" t="s">
        <v>798</v>
      </c>
      <c r="L87" s="54"/>
      <c r="M87" s="2"/>
      <c r="N87" s="38"/>
    </row>
    <row r="88" spans="1:14" x14ac:dyDescent="0.25">
      <c r="A88" s="2"/>
      <c r="B88" s="2"/>
      <c r="C88" s="2"/>
      <c r="D88" s="2"/>
      <c r="E88" s="2"/>
      <c r="F88" s="2"/>
      <c r="G88" s="54"/>
      <c r="H88" s="2"/>
      <c r="I88" s="54"/>
      <c r="J88" s="54"/>
      <c r="K88" s="116"/>
      <c r="L88" s="54"/>
      <c r="M88" s="2"/>
      <c r="N88" s="38"/>
    </row>
    <row r="89" spans="1:14" x14ac:dyDescent="0.25">
      <c r="A89" s="2" t="s">
        <v>88</v>
      </c>
      <c r="B89" s="2"/>
      <c r="C89" s="2"/>
      <c r="D89" s="2"/>
      <c r="E89" s="2"/>
      <c r="F89" s="2" t="s">
        <v>129</v>
      </c>
      <c r="G89" s="54" t="s">
        <v>142</v>
      </c>
      <c r="H89" s="2"/>
      <c r="I89" s="55" t="s">
        <v>163</v>
      </c>
      <c r="J89" s="54"/>
      <c r="K89" s="52" t="s">
        <v>798</v>
      </c>
      <c r="L89" s="54"/>
      <c r="M89" s="2"/>
      <c r="N89" s="38"/>
    </row>
    <row r="90" spans="1:14" x14ac:dyDescent="0.25">
      <c r="A90" s="2"/>
      <c r="B90" s="2"/>
      <c r="C90" s="2"/>
      <c r="D90" s="2"/>
      <c r="E90" s="2"/>
      <c r="F90" s="37" t="s">
        <v>132</v>
      </c>
      <c r="G90" s="54" t="s">
        <v>136</v>
      </c>
      <c r="H90" s="2"/>
      <c r="I90" s="55"/>
      <c r="J90" s="54"/>
      <c r="K90" s="116"/>
      <c r="L90" s="54"/>
      <c r="M90" s="2"/>
      <c r="N90" s="38"/>
    </row>
    <row r="91" spans="1:14" x14ac:dyDescent="0.25">
      <c r="A91" s="2"/>
      <c r="B91" s="2"/>
      <c r="C91" s="2"/>
      <c r="D91" s="2"/>
      <c r="E91" s="2"/>
      <c r="F91" s="2"/>
      <c r="G91" s="54"/>
      <c r="H91" s="2"/>
      <c r="I91" s="55"/>
      <c r="J91" s="54"/>
      <c r="K91" s="54"/>
      <c r="L91" s="54"/>
      <c r="M91" s="2"/>
      <c r="N91" s="38"/>
    </row>
    <row r="92" spans="1:14" x14ac:dyDescent="0.25">
      <c r="A92" s="2" t="s">
        <v>89</v>
      </c>
      <c r="B92" s="2"/>
      <c r="C92" s="2"/>
      <c r="D92" s="2"/>
      <c r="E92" s="2"/>
      <c r="F92" s="2" t="s">
        <v>129</v>
      </c>
      <c r="G92" s="54" t="s">
        <v>142</v>
      </c>
      <c r="H92" s="2"/>
      <c r="I92" s="55" t="s">
        <v>366</v>
      </c>
      <c r="J92" s="54"/>
      <c r="K92" s="52" t="s">
        <v>798</v>
      </c>
      <c r="L92" s="54"/>
      <c r="M92" s="2"/>
      <c r="N92" s="38"/>
    </row>
    <row r="93" spans="1:14" x14ac:dyDescent="0.25">
      <c r="A93" s="2"/>
      <c r="B93" s="2"/>
      <c r="C93" s="2"/>
      <c r="D93" s="2"/>
      <c r="E93" s="2"/>
      <c r="F93" s="37" t="s">
        <v>132</v>
      </c>
      <c r="G93" s="54" t="s">
        <v>136</v>
      </c>
      <c r="H93" s="2"/>
      <c r="J93" s="54"/>
      <c r="K93" s="116"/>
      <c r="L93" s="54"/>
      <c r="M93" s="2"/>
      <c r="N93" s="38"/>
    </row>
    <row r="94" spans="1:14" x14ac:dyDescent="0.25">
      <c r="A94" s="2"/>
      <c r="B94" s="2"/>
      <c r="C94" s="2"/>
      <c r="D94" s="2"/>
      <c r="E94" s="2"/>
      <c r="F94" s="2"/>
      <c r="G94" s="54"/>
      <c r="H94" s="2"/>
      <c r="I94" s="55" t="s">
        <v>367</v>
      </c>
      <c r="J94" s="54"/>
      <c r="K94" s="52" t="s">
        <v>798</v>
      </c>
      <c r="L94" s="54"/>
      <c r="M94" s="2"/>
      <c r="N94" s="38"/>
    </row>
    <row r="95" spans="1:14" x14ac:dyDescent="0.25">
      <c r="A95" s="2"/>
      <c r="B95" s="2"/>
      <c r="C95" s="2"/>
      <c r="D95" s="2"/>
      <c r="E95" s="2"/>
      <c r="F95" s="2"/>
      <c r="G95" s="54"/>
      <c r="H95" s="2"/>
      <c r="I95" s="55"/>
      <c r="J95" s="54"/>
      <c r="K95" s="116"/>
      <c r="L95" s="54"/>
      <c r="M95" s="2"/>
      <c r="N95" s="38"/>
    </row>
    <row r="96" spans="1:14" x14ac:dyDescent="0.25">
      <c r="A96" s="2" t="s">
        <v>90</v>
      </c>
      <c r="B96" s="2"/>
      <c r="C96" s="2"/>
      <c r="D96" s="2"/>
      <c r="E96" s="2"/>
      <c r="F96" s="2" t="s">
        <v>129</v>
      </c>
      <c r="G96" s="54" t="s">
        <v>142</v>
      </c>
      <c r="H96" s="2"/>
      <c r="I96" s="55" t="s">
        <v>583</v>
      </c>
      <c r="J96" s="54"/>
      <c r="K96" s="52" t="s">
        <v>798</v>
      </c>
      <c r="L96" s="54"/>
      <c r="M96" s="2"/>
      <c r="N96" s="38"/>
    </row>
    <row r="97" spans="1:14" x14ac:dyDescent="0.25">
      <c r="A97" s="2"/>
      <c r="B97" s="2"/>
      <c r="C97" s="2"/>
      <c r="D97" s="2"/>
      <c r="E97" s="2"/>
      <c r="F97" s="37" t="s">
        <v>132</v>
      </c>
      <c r="G97" s="54" t="s">
        <v>136</v>
      </c>
      <c r="H97" s="2"/>
      <c r="I97" s="55"/>
      <c r="J97" s="54"/>
      <c r="K97" s="116"/>
      <c r="L97" s="54"/>
      <c r="M97" s="2"/>
      <c r="N97" s="38"/>
    </row>
    <row r="98" spans="1:14" x14ac:dyDescent="0.25">
      <c r="A98" s="38"/>
      <c r="B98" s="38"/>
      <c r="C98" s="38"/>
      <c r="D98" s="38"/>
      <c r="E98" s="38"/>
      <c r="F98" s="38"/>
      <c r="G98" s="38"/>
      <c r="H98" s="38"/>
      <c r="I98" s="46"/>
      <c r="J98" s="38"/>
      <c r="K98" s="38"/>
      <c r="L98" s="38"/>
      <c r="M98" s="38"/>
      <c r="N98" s="38"/>
    </row>
    <row r="99" spans="1:14" x14ac:dyDescent="0.25">
      <c r="A99" s="2" t="s">
        <v>109</v>
      </c>
      <c r="B99" s="2"/>
      <c r="C99" s="2"/>
      <c r="D99" s="2"/>
      <c r="E99" s="2"/>
      <c r="F99" s="2" t="s">
        <v>129</v>
      </c>
      <c r="G99" s="54" t="s">
        <v>135</v>
      </c>
      <c r="H99" s="2"/>
      <c r="I99" s="55" t="s">
        <v>164</v>
      </c>
      <c r="J99" s="54"/>
      <c r="K99" s="52" t="s">
        <v>798</v>
      </c>
      <c r="L99" s="54"/>
      <c r="M99" s="2"/>
      <c r="N99" s="38"/>
    </row>
    <row r="100" spans="1:14" x14ac:dyDescent="0.25">
      <c r="A100" s="2"/>
      <c r="B100" s="2"/>
      <c r="C100" s="2"/>
      <c r="D100" s="2"/>
      <c r="E100" s="2"/>
      <c r="F100" s="37" t="s">
        <v>132</v>
      </c>
      <c r="G100" s="54" t="s">
        <v>136</v>
      </c>
      <c r="H100" s="2"/>
      <c r="I100" s="55" t="s">
        <v>165</v>
      </c>
      <c r="J100" s="54"/>
      <c r="K100" s="116"/>
      <c r="L100" s="54"/>
      <c r="M100" s="2"/>
      <c r="N100" s="38"/>
    </row>
    <row r="101" spans="1:14" x14ac:dyDescent="0.25">
      <c r="A101" s="2"/>
      <c r="B101" s="2"/>
      <c r="C101" s="2"/>
      <c r="D101" s="2"/>
      <c r="E101" s="2"/>
      <c r="F101" s="2"/>
      <c r="G101" s="54"/>
      <c r="H101" s="2"/>
      <c r="I101" s="55"/>
      <c r="J101" s="54"/>
      <c r="K101" s="54"/>
      <c r="L101" s="54"/>
      <c r="M101" s="2"/>
      <c r="N101" s="38"/>
    </row>
    <row r="102" spans="1:14" x14ac:dyDescent="0.25">
      <c r="A102" s="2" t="s">
        <v>46</v>
      </c>
      <c r="B102" s="2"/>
      <c r="C102" s="2"/>
      <c r="D102" s="2"/>
      <c r="E102" s="2"/>
      <c r="F102" s="2" t="s">
        <v>129</v>
      </c>
      <c r="G102" s="54" t="s">
        <v>139</v>
      </c>
      <c r="H102" s="2"/>
      <c r="I102" s="55" t="s">
        <v>166</v>
      </c>
      <c r="J102" s="54"/>
      <c r="K102" s="52" t="s">
        <v>798</v>
      </c>
      <c r="L102" s="54"/>
      <c r="M102" s="2"/>
      <c r="N102" s="38"/>
    </row>
    <row r="103" spans="1:14" x14ac:dyDescent="0.25">
      <c r="A103" s="2"/>
      <c r="B103" s="2"/>
      <c r="C103" s="2"/>
      <c r="D103" s="2"/>
      <c r="E103" s="2"/>
      <c r="F103" s="37" t="s">
        <v>132</v>
      </c>
      <c r="G103" s="54" t="s">
        <v>136</v>
      </c>
      <c r="H103" s="2"/>
      <c r="I103" s="55"/>
      <c r="J103" s="54"/>
      <c r="K103" s="116"/>
      <c r="L103" s="54"/>
      <c r="M103" s="2"/>
      <c r="N103" s="38"/>
    </row>
    <row r="104" spans="1:14" x14ac:dyDescent="0.25">
      <c r="A104" s="2"/>
      <c r="B104" s="2"/>
      <c r="C104" s="2"/>
      <c r="D104" s="2"/>
      <c r="E104" s="2"/>
      <c r="F104" s="2"/>
      <c r="G104" s="54"/>
      <c r="H104" s="2"/>
      <c r="I104" s="55"/>
      <c r="J104" s="54"/>
      <c r="K104" s="54"/>
      <c r="L104" s="54"/>
      <c r="M104" s="2"/>
      <c r="N104" s="38"/>
    </row>
    <row r="105" spans="1:14" x14ac:dyDescent="0.25">
      <c r="A105" s="2" t="s">
        <v>47</v>
      </c>
      <c r="B105" s="2"/>
      <c r="C105" s="2"/>
      <c r="D105" s="2"/>
      <c r="E105" s="2"/>
      <c r="F105" s="2" t="s">
        <v>129</v>
      </c>
      <c r="G105" s="54" t="s">
        <v>139</v>
      </c>
      <c r="H105" s="2"/>
      <c r="I105" s="55" t="s">
        <v>167</v>
      </c>
      <c r="J105" s="54"/>
      <c r="K105" s="52" t="s">
        <v>798</v>
      </c>
      <c r="L105" s="54"/>
      <c r="M105" s="2"/>
      <c r="N105" s="38"/>
    </row>
    <row r="106" spans="1:14" x14ac:dyDescent="0.25">
      <c r="A106" s="2"/>
      <c r="B106" s="2"/>
      <c r="C106" s="2"/>
      <c r="D106" s="2"/>
      <c r="E106" s="2"/>
      <c r="F106" s="37" t="s">
        <v>132</v>
      </c>
      <c r="G106" s="54" t="s">
        <v>136</v>
      </c>
      <c r="H106" s="2"/>
      <c r="I106" s="55"/>
      <c r="J106" s="54"/>
      <c r="K106" s="116"/>
      <c r="L106" s="54"/>
      <c r="M106" s="2"/>
      <c r="N106" s="38"/>
    </row>
    <row r="107" spans="1:14" x14ac:dyDescent="0.25">
      <c r="A107" s="2"/>
      <c r="B107" s="2"/>
      <c r="C107" s="2"/>
      <c r="D107" s="2"/>
      <c r="E107" s="2"/>
      <c r="F107" s="2"/>
      <c r="G107" s="54"/>
      <c r="H107" s="2"/>
      <c r="I107" s="55"/>
      <c r="J107" s="54"/>
      <c r="K107" s="54"/>
      <c r="L107" s="54"/>
      <c r="M107" s="2"/>
      <c r="N107" s="38"/>
    </row>
    <row r="108" spans="1:14" x14ac:dyDescent="0.25">
      <c r="A108" s="2" t="s">
        <v>258</v>
      </c>
      <c r="B108" s="2"/>
      <c r="C108" s="2"/>
      <c r="D108" s="2"/>
      <c r="E108" s="2"/>
      <c r="F108" s="2" t="s">
        <v>129</v>
      </c>
      <c r="G108" s="54" t="s">
        <v>135</v>
      </c>
      <c r="H108" s="2"/>
      <c r="I108" s="55" t="s">
        <v>168</v>
      </c>
      <c r="J108" s="54"/>
      <c r="K108" s="52" t="s">
        <v>798</v>
      </c>
      <c r="L108" s="54"/>
      <c r="M108" s="2"/>
      <c r="N108" s="47"/>
    </row>
    <row r="109" spans="1:14" x14ac:dyDescent="0.25">
      <c r="A109" s="2"/>
      <c r="B109" s="2"/>
      <c r="C109" s="2"/>
      <c r="D109" s="2"/>
      <c r="E109" s="2"/>
      <c r="F109" s="37" t="s">
        <v>132</v>
      </c>
      <c r="G109" s="54" t="s">
        <v>136</v>
      </c>
      <c r="H109" s="2"/>
      <c r="I109" s="55"/>
      <c r="J109" s="54"/>
      <c r="K109" s="116"/>
      <c r="L109" s="54"/>
      <c r="M109" s="2"/>
      <c r="N109" s="38"/>
    </row>
    <row r="110" spans="1:14" x14ac:dyDescent="0.25">
      <c r="A110" s="2"/>
      <c r="B110" s="2"/>
      <c r="C110" s="2"/>
      <c r="D110" s="2"/>
      <c r="E110" s="2"/>
      <c r="F110" s="2"/>
      <c r="G110" s="54"/>
      <c r="H110" s="2"/>
      <c r="I110" s="55" t="s">
        <v>259</v>
      </c>
      <c r="J110" s="54"/>
      <c r="K110" s="54" t="s">
        <v>799</v>
      </c>
      <c r="L110" s="54"/>
      <c r="M110" s="2"/>
      <c r="N110" s="38"/>
    </row>
    <row r="111" spans="1:14" x14ac:dyDescent="0.25">
      <c r="A111" s="2"/>
      <c r="B111" s="2"/>
      <c r="C111" s="2"/>
      <c r="D111" s="2"/>
      <c r="E111" s="2"/>
      <c r="F111" s="2"/>
      <c r="G111" s="54"/>
      <c r="H111" s="2"/>
      <c r="I111" s="55"/>
      <c r="J111" s="54"/>
      <c r="K111" s="54"/>
      <c r="L111" s="54"/>
      <c r="M111" s="2"/>
      <c r="N111" s="38"/>
    </row>
    <row r="112" spans="1:14" x14ac:dyDescent="0.25">
      <c r="A112" s="2" t="s">
        <v>35</v>
      </c>
      <c r="B112" s="2"/>
      <c r="C112" s="2"/>
      <c r="D112" s="2"/>
      <c r="E112" s="2"/>
      <c r="F112" s="2" t="s">
        <v>129</v>
      </c>
      <c r="G112" s="54" t="s">
        <v>135</v>
      </c>
      <c r="H112" s="2"/>
      <c r="I112" s="55" t="s">
        <v>159</v>
      </c>
      <c r="J112" s="54"/>
      <c r="K112" s="52" t="s">
        <v>798</v>
      </c>
      <c r="L112" s="54"/>
      <c r="M112" s="2"/>
      <c r="N112" s="38"/>
    </row>
    <row r="113" spans="1:14" x14ac:dyDescent="0.25">
      <c r="A113" s="2"/>
      <c r="B113" s="2"/>
      <c r="C113" s="2"/>
      <c r="D113" s="2"/>
      <c r="E113" s="2"/>
      <c r="F113" s="37" t="s">
        <v>132</v>
      </c>
      <c r="G113" s="54" t="s">
        <v>136</v>
      </c>
      <c r="H113" s="2"/>
      <c r="I113" s="55"/>
      <c r="J113" s="54"/>
      <c r="K113" s="116"/>
      <c r="L113" s="54"/>
      <c r="M113" s="2"/>
      <c r="N113" s="38"/>
    </row>
    <row r="114" spans="1:14" x14ac:dyDescent="0.25">
      <c r="A114" s="2"/>
      <c r="B114" s="2"/>
      <c r="C114" s="2"/>
      <c r="D114" s="2"/>
      <c r="E114" s="2"/>
      <c r="F114" s="2"/>
      <c r="G114" s="54"/>
      <c r="H114" s="2"/>
      <c r="I114" s="55"/>
      <c r="J114" s="54"/>
      <c r="K114" s="54"/>
      <c r="L114" s="54"/>
      <c r="M114" s="2"/>
      <c r="N114" s="38"/>
    </row>
    <row r="115" spans="1:14" x14ac:dyDescent="0.25">
      <c r="A115" s="2" t="s">
        <v>48</v>
      </c>
      <c r="B115" s="2"/>
      <c r="C115" s="2"/>
      <c r="D115" s="2"/>
      <c r="E115" s="2"/>
      <c r="F115" s="2" t="s">
        <v>129</v>
      </c>
      <c r="G115" s="54" t="s">
        <v>139</v>
      </c>
      <c r="H115" s="2"/>
      <c r="I115" s="55" t="s">
        <v>169</v>
      </c>
      <c r="J115" s="54"/>
      <c r="K115" s="52" t="s">
        <v>798</v>
      </c>
      <c r="L115" s="54"/>
      <c r="M115" s="2"/>
      <c r="N115" s="38"/>
    </row>
    <row r="116" spans="1:14" x14ac:dyDescent="0.25">
      <c r="A116" s="2"/>
      <c r="B116" s="2"/>
      <c r="C116" s="2"/>
      <c r="D116" s="2"/>
      <c r="E116" s="2"/>
      <c r="F116" s="37" t="s">
        <v>132</v>
      </c>
      <c r="G116" s="54" t="s">
        <v>136</v>
      </c>
      <c r="H116" s="2"/>
      <c r="I116" s="55"/>
      <c r="J116" s="54"/>
      <c r="K116" s="116"/>
      <c r="L116" s="54"/>
      <c r="M116" s="2"/>
      <c r="N116" s="38"/>
    </row>
    <row r="117" spans="1:14" x14ac:dyDescent="0.25">
      <c r="A117" s="2"/>
      <c r="B117" s="2"/>
      <c r="C117" s="2"/>
      <c r="D117" s="2"/>
      <c r="E117" s="2"/>
      <c r="F117" s="2"/>
      <c r="G117" s="54"/>
      <c r="H117" s="2"/>
      <c r="I117" s="55"/>
      <c r="J117" s="54"/>
      <c r="K117" s="54"/>
      <c r="L117" s="54"/>
      <c r="M117" s="2"/>
      <c r="N117" s="38"/>
    </row>
    <row r="118" spans="1:14" x14ac:dyDescent="0.25">
      <c r="A118" s="2" t="s">
        <v>36</v>
      </c>
      <c r="B118" s="2"/>
      <c r="C118" s="2"/>
      <c r="D118" s="2"/>
      <c r="E118" s="2"/>
      <c r="F118" s="2" t="s">
        <v>129</v>
      </c>
      <c r="G118" s="54" t="s">
        <v>142</v>
      </c>
      <c r="H118" s="2"/>
      <c r="I118" s="55" t="s">
        <v>170</v>
      </c>
      <c r="J118" s="54"/>
      <c r="K118" s="52" t="s">
        <v>798</v>
      </c>
      <c r="L118" s="54"/>
      <c r="M118" s="2"/>
      <c r="N118" s="38"/>
    </row>
    <row r="119" spans="1:14" x14ac:dyDescent="0.25">
      <c r="A119" s="2"/>
      <c r="B119" s="2"/>
      <c r="C119" s="2"/>
      <c r="D119" s="2"/>
      <c r="E119" s="2"/>
      <c r="F119" s="37" t="s">
        <v>132</v>
      </c>
      <c r="G119" s="54" t="s">
        <v>136</v>
      </c>
      <c r="H119" s="2"/>
      <c r="I119" s="55"/>
      <c r="J119" s="54"/>
      <c r="K119" s="116"/>
      <c r="L119" s="54"/>
      <c r="M119" s="2"/>
      <c r="N119" s="38"/>
    </row>
    <row r="120" spans="1:14" x14ac:dyDescent="0.25">
      <c r="A120" s="2"/>
      <c r="B120" s="2"/>
      <c r="C120" s="2"/>
      <c r="D120" s="2"/>
      <c r="E120" s="2"/>
      <c r="F120" s="2"/>
      <c r="G120" s="54"/>
      <c r="H120" s="2"/>
      <c r="I120" s="55" t="s">
        <v>171</v>
      </c>
      <c r="J120" s="54"/>
      <c r="K120" s="54" t="s">
        <v>799</v>
      </c>
      <c r="L120" s="54"/>
      <c r="M120" s="2"/>
      <c r="N120" s="38"/>
    </row>
    <row r="121" spans="1:14" x14ac:dyDescent="0.25">
      <c r="A121" s="2"/>
      <c r="B121" s="2"/>
      <c r="C121" s="2"/>
      <c r="D121" s="2"/>
      <c r="E121" s="2"/>
      <c r="F121" s="2"/>
      <c r="G121" s="54"/>
      <c r="H121" s="2"/>
      <c r="I121" s="55"/>
      <c r="J121" s="54"/>
      <c r="K121" s="116"/>
      <c r="L121" s="54"/>
      <c r="M121" s="2"/>
      <c r="N121" s="38"/>
    </row>
    <row r="122" spans="1:14" x14ac:dyDescent="0.25">
      <c r="A122" s="2" t="s">
        <v>91</v>
      </c>
      <c r="B122" s="2"/>
      <c r="C122" s="2"/>
      <c r="D122" s="2"/>
      <c r="E122" s="2"/>
      <c r="F122" s="2" t="s">
        <v>129</v>
      </c>
      <c r="G122" s="54" t="s">
        <v>142</v>
      </c>
      <c r="H122" s="2"/>
      <c r="I122" s="55" t="s">
        <v>332</v>
      </c>
      <c r="J122" s="54"/>
      <c r="K122" s="52" t="s">
        <v>798</v>
      </c>
      <c r="L122" s="54"/>
      <c r="M122" s="2"/>
      <c r="N122" s="38"/>
    </row>
    <row r="123" spans="1:14" x14ac:dyDescent="0.25">
      <c r="A123" s="2"/>
      <c r="B123" s="2"/>
      <c r="C123" s="2"/>
      <c r="D123" s="2"/>
      <c r="E123" s="2"/>
      <c r="F123" s="37" t="s">
        <v>132</v>
      </c>
      <c r="G123" s="54" t="s">
        <v>260</v>
      </c>
      <c r="H123" s="2"/>
      <c r="I123" s="55"/>
      <c r="J123" s="54"/>
      <c r="K123" s="116"/>
      <c r="L123" s="54"/>
      <c r="M123" s="2"/>
      <c r="N123" s="38"/>
    </row>
    <row r="124" spans="1:14" x14ac:dyDescent="0.25">
      <c r="A124" s="2"/>
      <c r="B124" s="2"/>
      <c r="C124" s="2"/>
      <c r="D124" s="2"/>
      <c r="E124" s="2"/>
      <c r="F124" s="2"/>
      <c r="G124" s="2"/>
      <c r="H124" s="2"/>
      <c r="I124" s="54"/>
      <c r="J124" s="2"/>
      <c r="K124" s="2"/>
      <c r="L124" s="2"/>
      <c r="M124" s="2"/>
      <c r="N124" s="38"/>
    </row>
    <row r="125" spans="1:14" x14ac:dyDescent="0.25">
      <c r="A125" s="2" t="s">
        <v>92</v>
      </c>
      <c r="B125" s="2"/>
      <c r="C125" s="2"/>
      <c r="D125" s="2"/>
      <c r="E125" s="2"/>
      <c r="F125" s="2" t="s">
        <v>129</v>
      </c>
      <c r="G125" s="2" t="s">
        <v>172</v>
      </c>
      <c r="H125" s="2"/>
      <c r="I125" s="56" t="s">
        <v>130</v>
      </c>
      <c r="J125" s="2"/>
      <c r="K125" s="52" t="s">
        <v>798</v>
      </c>
      <c r="L125" s="2"/>
      <c r="M125" s="2"/>
      <c r="N125" s="38"/>
    </row>
    <row r="126" spans="1:14" x14ac:dyDescent="0.25">
      <c r="A126" s="2"/>
      <c r="B126" s="2"/>
      <c r="C126" s="2"/>
      <c r="D126" s="2"/>
      <c r="E126" s="2"/>
      <c r="F126" s="37" t="s">
        <v>132</v>
      </c>
      <c r="G126" s="2" t="s">
        <v>261</v>
      </c>
      <c r="H126" s="2"/>
      <c r="I126" s="56"/>
      <c r="J126" s="2"/>
      <c r="K126" s="37"/>
      <c r="L126" s="2"/>
      <c r="M126" s="2"/>
      <c r="N126" s="38"/>
    </row>
    <row r="127" spans="1:14" x14ac:dyDescent="0.25">
      <c r="A127" s="2"/>
      <c r="B127" s="2"/>
      <c r="C127" s="2"/>
      <c r="D127" s="2"/>
      <c r="E127" s="2"/>
      <c r="F127" s="2"/>
      <c r="G127" s="2"/>
      <c r="H127" s="2"/>
      <c r="I127" s="57"/>
      <c r="J127" s="2"/>
      <c r="K127" s="2"/>
      <c r="L127" s="2"/>
      <c r="M127" s="2"/>
      <c r="N127" s="38"/>
    </row>
    <row r="128" spans="1:14" x14ac:dyDescent="0.25">
      <c r="A128" s="2" t="s">
        <v>93</v>
      </c>
      <c r="B128" s="2"/>
      <c r="C128" s="2"/>
      <c r="D128" s="2"/>
      <c r="E128" s="2"/>
      <c r="F128" s="2" t="s">
        <v>129</v>
      </c>
      <c r="G128" s="2" t="s">
        <v>142</v>
      </c>
      <c r="H128" s="2"/>
      <c r="I128" s="56" t="s">
        <v>173</v>
      </c>
      <c r="J128" s="2"/>
      <c r="K128" s="52" t="s">
        <v>798</v>
      </c>
      <c r="L128" s="2"/>
      <c r="M128" s="2"/>
      <c r="N128" s="38"/>
    </row>
    <row r="129" spans="1:14" x14ac:dyDescent="0.25">
      <c r="A129" s="2"/>
      <c r="B129" s="2"/>
      <c r="C129" s="2"/>
      <c r="D129" s="2"/>
      <c r="E129" s="2"/>
      <c r="F129" s="37" t="s">
        <v>132</v>
      </c>
      <c r="G129" s="2" t="s">
        <v>136</v>
      </c>
      <c r="H129" s="2"/>
      <c r="I129" s="56"/>
      <c r="J129" s="2"/>
      <c r="K129" s="37"/>
      <c r="L129" s="2"/>
      <c r="M129" s="2"/>
      <c r="N129" s="38"/>
    </row>
    <row r="130" spans="1:14" x14ac:dyDescent="0.25">
      <c r="A130" s="2"/>
      <c r="B130" s="2"/>
      <c r="C130" s="2"/>
      <c r="D130" s="2"/>
      <c r="E130" s="2"/>
      <c r="F130" s="2"/>
      <c r="G130" s="2"/>
      <c r="H130" s="2"/>
      <c r="I130" s="56"/>
      <c r="J130" s="2"/>
      <c r="K130" s="2"/>
      <c r="L130" s="2"/>
      <c r="M130" s="2"/>
      <c r="N130" s="38"/>
    </row>
    <row r="131" spans="1:14" x14ac:dyDescent="0.25">
      <c r="A131" s="2" t="s">
        <v>49</v>
      </c>
      <c r="B131" s="2"/>
      <c r="C131" s="2"/>
      <c r="D131" s="2"/>
      <c r="E131" s="2"/>
      <c r="F131" s="2" t="s">
        <v>129</v>
      </c>
      <c r="G131" s="2" t="s">
        <v>142</v>
      </c>
      <c r="H131" s="2"/>
      <c r="I131" s="56" t="s">
        <v>368</v>
      </c>
      <c r="J131" s="2"/>
      <c r="K131" s="52" t="s">
        <v>798</v>
      </c>
      <c r="L131" s="2"/>
      <c r="M131" s="2"/>
      <c r="N131" s="38"/>
    </row>
    <row r="132" spans="1:14" x14ac:dyDescent="0.25">
      <c r="A132" s="2"/>
      <c r="B132" s="2"/>
      <c r="C132" s="2"/>
      <c r="D132" s="2"/>
      <c r="E132" s="2"/>
      <c r="F132" s="37" t="s">
        <v>132</v>
      </c>
      <c r="G132" s="2" t="s">
        <v>136</v>
      </c>
      <c r="H132" s="2"/>
      <c r="I132" s="56"/>
      <c r="J132" s="2"/>
      <c r="K132" s="37"/>
      <c r="L132" s="2"/>
      <c r="M132" s="2"/>
      <c r="N132" s="38"/>
    </row>
    <row r="133" spans="1:14" x14ac:dyDescent="0.25">
      <c r="A133" s="2"/>
      <c r="B133" s="2"/>
      <c r="C133" s="2"/>
      <c r="D133" s="2"/>
      <c r="E133" s="2"/>
      <c r="F133" s="2"/>
      <c r="G133" s="2"/>
      <c r="H133" s="2"/>
      <c r="I133" s="56"/>
      <c r="J133" s="2"/>
      <c r="K133" s="2"/>
      <c r="L133" s="2"/>
      <c r="M133" s="2"/>
      <c r="N133" s="38"/>
    </row>
    <row r="134" spans="1:14" x14ac:dyDescent="0.25">
      <c r="A134" s="2" t="s">
        <v>37</v>
      </c>
      <c r="B134" s="2"/>
      <c r="C134" s="2"/>
      <c r="D134" s="2"/>
      <c r="E134" s="2"/>
      <c r="F134" s="2" t="s">
        <v>129</v>
      </c>
      <c r="G134" s="2" t="s">
        <v>142</v>
      </c>
      <c r="H134" s="2"/>
      <c r="I134" s="56" t="s">
        <v>174</v>
      </c>
      <c r="J134" s="2"/>
      <c r="K134" s="52" t="s">
        <v>798</v>
      </c>
      <c r="L134" s="2"/>
      <c r="M134" s="2"/>
      <c r="N134" s="38"/>
    </row>
    <row r="135" spans="1:14" x14ac:dyDescent="0.25">
      <c r="A135" s="2"/>
      <c r="B135" s="2"/>
      <c r="C135" s="2"/>
      <c r="D135" s="2"/>
      <c r="E135" s="2"/>
      <c r="F135" s="37" t="s">
        <v>132</v>
      </c>
      <c r="G135" s="2" t="s">
        <v>136</v>
      </c>
      <c r="H135" s="2"/>
      <c r="I135" s="56"/>
      <c r="J135" s="2"/>
      <c r="K135" s="37"/>
      <c r="L135" s="2"/>
      <c r="M135" s="2"/>
      <c r="N135" s="38"/>
    </row>
    <row r="136" spans="1:14" x14ac:dyDescent="0.25">
      <c r="A136" s="9"/>
      <c r="B136" s="9"/>
      <c r="C136" s="9"/>
      <c r="D136" s="9"/>
      <c r="E136" s="9"/>
      <c r="F136" s="9"/>
      <c r="G136" s="9"/>
      <c r="H136" s="9"/>
      <c r="I136" s="13"/>
      <c r="J136" s="9"/>
      <c r="K136" s="9"/>
      <c r="L136" s="9"/>
      <c r="M136" s="9"/>
      <c r="N136" s="38"/>
    </row>
    <row r="137" spans="1:14" x14ac:dyDescent="0.25">
      <c r="A137" s="2" t="s">
        <v>582</v>
      </c>
      <c r="B137" s="2"/>
      <c r="C137" s="2"/>
      <c r="D137" s="2"/>
      <c r="E137" s="2"/>
      <c r="F137" s="2" t="s">
        <v>317</v>
      </c>
      <c r="G137" s="2"/>
      <c r="H137" s="2"/>
      <c r="I137" s="2"/>
      <c r="J137" s="2"/>
      <c r="K137" s="2"/>
      <c r="L137" s="2"/>
      <c r="M137" s="2"/>
      <c r="N137" s="38"/>
    </row>
    <row r="138" spans="1:14" x14ac:dyDescent="0.25">
      <c r="A138" s="37" t="s">
        <v>262</v>
      </c>
      <c r="B138" s="2"/>
      <c r="C138" s="2"/>
      <c r="D138" s="2"/>
      <c r="E138" s="2"/>
      <c r="F138" s="2" t="s">
        <v>318</v>
      </c>
      <c r="G138" s="2"/>
      <c r="H138" s="2"/>
      <c r="I138" s="2"/>
      <c r="J138" s="2"/>
      <c r="K138" s="2"/>
      <c r="L138" s="2"/>
      <c r="M138" s="2"/>
      <c r="N138" s="38"/>
    </row>
    <row r="139" spans="1:14" x14ac:dyDescent="0.25">
      <c r="A139" s="2"/>
      <c r="B139" s="2"/>
      <c r="C139" s="2"/>
      <c r="D139" s="2"/>
      <c r="E139" s="2"/>
      <c r="F139" s="2" t="s">
        <v>319</v>
      </c>
      <c r="G139" s="2"/>
      <c r="H139" s="2"/>
      <c r="I139" s="2"/>
      <c r="J139" s="2"/>
      <c r="K139" s="2"/>
      <c r="L139" s="2"/>
      <c r="M139" s="2"/>
    </row>
    <row r="140" spans="1:14" x14ac:dyDescent="0.25">
      <c r="A140" s="2"/>
      <c r="B140" s="2"/>
      <c r="C140" s="2"/>
      <c r="D140" s="2"/>
      <c r="E140" s="2"/>
      <c r="F140" s="2" t="s">
        <v>320</v>
      </c>
      <c r="G140" s="2"/>
      <c r="H140" s="2"/>
      <c r="I140" s="2"/>
      <c r="J140" s="2"/>
      <c r="K140" s="2"/>
      <c r="L140" s="2"/>
      <c r="M140" s="2"/>
    </row>
    <row r="141" spans="1:14" x14ac:dyDescent="0.25">
      <c r="A141" s="2"/>
      <c r="B141" s="2"/>
      <c r="C141" s="2"/>
      <c r="D141" s="2"/>
      <c r="E141" s="2"/>
      <c r="L141" s="2"/>
      <c r="M141" s="2"/>
    </row>
  </sheetData>
  <pageMargins left="0.7" right="0.7" top="0.75" bottom="0.75" header="0.3" footer="0.3"/>
  <pageSetup paperSize="9" scale="9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5"/>
  <sheetViews>
    <sheetView showGridLines="0" zoomScaleNormal="100" zoomScaleSheetLayoutView="100" workbookViewId="0"/>
  </sheetViews>
  <sheetFormatPr defaultColWidth="9.109375" defaultRowHeight="13.2" outlineLevelCol="1" x14ac:dyDescent="0.25"/>
  <cols>
    <col min="1" max="1" width="2.44140625" style="3" customWidth="1"/>
    <col min="2" max="2" width="1.5546875" style="3" customWidth="1"/>
    <col min="3" max="3" width="7.109375" style="3" customWidth="1"/>
    <col min="4" max="4" width="12.109375" style="3" customWidth="1"/>
    <col min="5" max="7" width="3.88671875" style="3" customWidth="1"/>
    <col min="8" max="8" width="5" style="3" hidden="1" customWidth="1" outlineLevel="1"/>
    <col min="9" max="9" width="1" style="3" hidden="1" customWidth="1" outlineLevel="1"/>
    <col min="10" max="10" width="5" style="3" hidden="1" customWidth="1" outlineLevel="1"/>
    <col min="11" max="11" width="1.109375" style="3" hidden="1" customWidth="1" outlineLevel="1"/>
    <col min="12" max="12" width="5" style="3" hidden="1" customWidth="1" outlineLevel="1"/>
    <col min="13" max="13" width="1.109375" style="3" hidden="1" customWidth="1" outlineLevel="1"/>
    <col min="14" max="14" width="5" style="3" hidden="1" customWidth="1" outlineLevel="1"/>
    <col min="15" max="15" width="1.88671875" style="3" hidden="1" customWidth="1" outlineLevel="1"/>
    <col min="16" max="16" width="5" style="3" hidden="1" customWidth="1" outlineLevel="1"/>
    <col min="17" max="17" width="1.109375" style="3" hidden="1" customWidth="1" outlineLevel="1"/>
    <col min="18" max="18" width="5" style="3" hidden="1" customWidth="1" outlineLevel="1"/>
    <col min="19" max="19" width="1.88671875" style="3" hidden="1" customWidth="1" outlineLevel="1"/>
    <col min="20" max="20" width="5" style="3" hidden="1" customWidth="1" outlineLevel="1"/>
    <col min="21" max="21" width="1.109375" style="3" hidden="1" customWidth="1" outlineLevel="1"/>
    <col min="22" max="22" width="5" style="3" hidden="1" customWidth="1" outlineLevel="1"/>
    <col min="23" max="23" width="1.44140625" style="3" hidden="1" customWidth="1" outlineLevel="1"/>
    <col min="24" max="24" width="5" style="3" hidden="1" customWidth="1" outlineLevel="1"/>
    <col min="25" max="25" width="1.44140625" style="3" hidden="1" customWidth="1" outlineLevel="1"/>
    <col min="26" max="26" width="5" style="3" hidden="1" customWidth="1" outlineLevel="1"/>
    <col min="27" max="27" width="1.5546875" style="3" hidden="1" customWidth="1" outlineLevel="1"/>
    <col min="28" max="28" width="5" style="3" hidden="1" customWidth="1" outlineLevel="1"/>
    <col min="29" max="29" width="1.88671875" style="3" customWidth="1" collapsed="1"/>
    <col min="30" max="30" width="5" style="3" bestFit="1" customWidth="1"/>
    <col min="31" max="31" width="1.88671875" style="3" customWidth="1"/>
    <col min="32" max="32" width="5" style="3" bestFit="1" customWidth="1"/>
    <col min="33" max="33" width="1.44140625" style="3" customWidth="1"/>
    <col min="34" max="34" width="5" style="3" bestFit="1" customWidth="1"/>
    <col min="35" max="35" width="1.5546875" style="3" customWidth="1"/>
    <col min="36" max="36" width="5" style="3" bestFit="1" customWidth="1"/>
    <col min="37" max="37" width="1.88671875" style="3" customWidth="1"/>
    <col min="38" max="38" width="5" style="3" bestFit="1" customWidth="1"/>
    <col min="39" max="39" width="1.88671875" style="3" customWidth="1"/>
    <col min="40" max="40" width="5" style="3" bestFit="1" customWidth="1"/>
    <col min="41" max="41" width="1.88671875" style="3" customWidth="1"/>
    <col min="42" max="42" width="5" style="3" bestFit="1" customWidth="1"/>
    <col min="43" max="43" width="1.109375" style="3" customWidth="1"/>
    <col min="44" max="44" width="5" style="3" bestFit="1" customWidth="1"/>
    <col min="45" max="45" width="1.88671875" style="3" customWidth="1"/>
    <col min="46" max="46" width="5" style="3" bestFit="1" customWidth="1"/>
    <col min="47" max="47" width="1.88671875" style="3" customWidth="1"/>
    <col min="48" max="48" width="5" style="3" bestFit="1" customWidth="1"/>
    <col min="49" max="49" width="1.88671875" style="3" customWidth="1"/>
    <col min="50" max="50" width="5" style="3" bestFit="1" customWidth="1"/>
    <col min="51" max="51" width="2.109375" style="3" customWidth="1"/>
    <col min="52" max="52" width="5" style="3" bestFit="1" customWidth="1"/>
    <col min="53" max="16384" width="9.109375" style="3"/>
  </cols>
  <sheetData>
    <row r="1" spans="1:52" s="1" customFormat="1" ht="12.75" customHeight="1" x14ac:dyDescent="0.25">
      <c r="A1" s="1" t="s">
        <v>207</v>
      </c>
      <c r="D1" s="1" t="s">
        <v>679</v>
      </c>
    </row>
    <row r="2" spans="1:52" ht="12.75" customHeight="1" x14ac:dyDescent="0.25">
      <c r="D2" s="41" t="s">
        <v>680</v>
      </c>
    </row>
    <row r="3" spans="1:52" ht="12.75"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2"/>
      <c r="AS3" s="9"/>
      <c r="AT3" s="9"/>
      <c r="AU3" s="9"/>
      <c r="AV3" s="9"/>
      <c r="AW3" s="9"/>
      <c r="AX3" s="9"/>
      <c r="AY3" s="8"/>
      <c r="AZ3" s="8"/>
    </row>
    <row r="4" spans="1:52" s="2" customFormat="1" ht="12.75" customHeight="1" x14ac:dyDescent="0.2">
      <c r="G4" s="24" t="s">
        <v>342</v>
      </c>
      <c r="H4" s="24"/>
      <c r="I4" s="24"/>
      <c r="J4" s="24"/>
      <c r="AR4" s="24"/>
    </row>
    <row r="5" spans="1:52" s="2" customFormat="1" ht="12.75" customHeight="1" x14ac:dyDescent="0.2">
      <c r="G5" s="114" t="s">
        <v>343</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s="2" customFormat="1" ht="12.75" customHeight="1" x14ac:dyDescent="0.2"/>
    <row r="7" spans="1:52" s="2" customFormat="1" ht="12.75" customHeight="1" x14ac:dyDescent="0.2">
      <c r="A7" s="9"/>
      <c r="B7" s="9"/>
      <c r="C7" s="9"/>
      <c r="D7" s="9"/>
      <c r="E7" s="9"/>
      <c r="F7" s="9"/>
      <c r="G7" s="9"/>
      <c r="H7" s="9">
        <v>2000</v>
      </c>
      <c r="I7" s="9"/>
      <c r="J7" s="9">
        <v>2001</v>
      </c>
      <c r="K7" s="9"/>
      <c r="L7" s="9">
        <v>2002</v>
      </c>
      <c r="M7" s="9"/>
      <c r="N7" s="9">
        <v>2003</v>
      </c>
      <c r="O7" s="9"/>
      <c r="P7" s="9">
        <v>2004</v>
      </c>
      <c r="Q7" s="9"/>
      <c r="R7" s="9">
        <v>2005</v>
      </c>
      <c r="S7" s="9"/>
      <c r="T7" s="9">
        <v>2006</v>
      </c>
      <c r="U7" s="9"/>
      <c r="V7" s="9">
        <v>2007</v>
      </c>
      <c r="W7" s="9"/>
      <c r="X7" s="9">
        <v>2008</v>
      </c>
      <c r="Y7" s="9"/>
      <c r="Z7" s="9">
        <v>2009</v>
      </c>
      <c r="AA7" s="9"/>
      <c r="AB7" s="9">
        <v>2010</v>
      </c>
      <c r="AC7" s="9"/>
      <c r="AD7" s="9">
        <v>2011</v>
      </c>
      <c r="AE7" s="9"/>
      <c r="AF7" s="9">
        <v>2012</v>
      </c>
      <c r="AG7" s="9"/>
      <c r="AH7" s="9">
        <v>2013</v>
      </c>
      <c r="AI7" s="9"/>
      <c r="AJ7" s="9">
        <v>2014</v>
      </c>
      <c r="AK7" s="9"/>
      <c r="AL7" s="9">
        <v>2015</v>
      </c>
      <c r="AM7" s="9"/>
      <c r="AN7" s="9">
        <v>2016</v>
      </c>
      <c r="AO7" s="9"/>
      <c r="AP7" s="9">
        <v>2017</v>
      </c>
      <c r="AQ7" s="9"/>
      <c r="AR7" s="9">
        <v>2018</v>
      </c>
      <c r="AS7" s="9"/>
      <c r="AT7" s="9">
        <v>2019</v>
      </c>
      <c r="AU7" s="9"/>
      <c r="AV7" s="9">
        <v>2020</v>
      </c>
      <c r="AW7" s="9"/>
      <c r="AX7" s="9">
        <v>2021</v>
      </c>
      <c r="AY7" s="9"/>
      <c r="AZ7" s="9">
        <v>2022</v>
      </c>
    </row>
    <row r="8" spans="1:52" s="2" customFormat="1" ht="12.75" customHeight="1" x14ac:dyDescent="0.2"/>
    <row r="9" spans="1:52" ht="12.75" customHeight="1" x14ac:dyDescent="0.25">
      <c r="A9" s="2" t="s">
        <v>374</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Z9" s="2"/>
    </row>
    <row r="10" spans="1:52" ht="12.75" customHeight="1" x14ac:dyDescent="0.25">
      <c r="A10" s="37" t="s">
        <v>208</v>
      </c>
      <c r="H10" s="2">
        <v>29</v>
      </c>
      <c r="I10" s="2"/>
      <c r="J10" s="2">
        <v>29</v>
      </c>
      <c r="K10" s="2"/>
      <c r="L10" s="2">
        <v>28</v>
      </c>
      <c r="M10" s="2"/>
      <c r="N10" s="2">
        <v>28</v>
      </c>
      <c r="O10" s="2"/>
      <c r="P10" s="2">
        <v>28</v>
      </c>
      <c r="Q10" s="2"/>
      <c r="R10" s="2">
        <v>41</v>
      </c>
      <c r="S10" s="2"/>
      <c r="T10" s="2">
        <v>39</v>
      </c>
      <c r="U10" s="2"/>
      <c r="V10" s="2">
        <v>33</v>
      </c>
      <c r="W10" s="2"/>
      <c r="X10" s="2">
        <v>32</v>
      </c>
      <c r="Y10" s="2"/>
      <c r="Z10" s="2">
        <v>32</v>
      </c>
      <c r="AA10" s="2"/>
      <c r="AB10" s="2">
        <v>31</v>
      </c>
      <c r="AC10" s="2"/>
      <c r="AD10" s="2">
        <v>25</v>
      </c>
      <c r="AE10" s="2"/>
      <c r="AF10" s="2">
        <v>23</v>
      </c>
      <c r="AG10" s="2"/>
      <c r="AH10" s="2">
        <v>23</v>
      </c>
      <c r="AI10" s="2"/>
      <c r="AJ10" s="2">
        <v>22</v>
      </c>
      <c r="AK10" s="2"/>
      <c r="AL10" s="2">
        <v>22</v>
      </c>
      <c r="AM10" s="2"/>
      <c r="AN10" s="2">
        <v>22</v>
      </c>
      <c r="AO10" s="2"/>
      <c r="AP10" s="17">
        <v>24</v>
      </c>
      <c r="AQ10" s="2"/>
      <c r="AR10" s="2">
        <v>23</v>
      </c>
      <c r="AS10" s="2"/>
      <c r="AT10" s="2">
        <v>24</v>
      </c>
      <c r="AU10" s="2"/>
      <c r="AV10" s="2">
        <v>23</v>
      </c>
      <c r="AW10" s="2"/>
      <c r="AX10" s="2">
        <v>23</v>
      </c>
      <c r="AZ10" s="2">
        <v>22</v>
      </c>
    </row>
    <row r="11" spans="1:52" ht="12.75" customHeight="1" x14ac:dyDescent="0.25">
      <c r="A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67"/>
      <c r="AQ11" s="2"/>
      <c r="AR11" s="2"/>
      <c r="AS11" s="2"/>
      <c r="AT11" s="2"/>
      <c r="AU11" s="2"/>
      <c r="AV11" s="2"/>
      <c r="AW11" s="2"/>
      <c r="AX11" s="2"/>
      <c r="AZ11" s="2"/>
    </row>
    <row r="12" spans="1:52" ht="12.75" customHeight="1" x14ac:dyDescent="0.25">
      <c r="A12" s="2" t="s">
        <v>209</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67"/>
      <c r="AQ12" s="2"/>
      <c r="AR12" s="2"/>
      <c r="AS12" s="2"/>
      <c r="AT12" s="2"/>
      <c r="AU12" s="2"/>
      <c r="AV12" s="2"/>
      <c r="AW12" s="2"/>
      <c r="AX12" s="2"/>
      <c r="AZ12" s="2"/>
    </row>
    <row r="13" spans="1:52" ht="12.75" customHeight="1" x14ac:dyDescent="0.25">
      <c r="A13" s="37" t="s">
        <v>210</v>
      </c>
      <c r="H13" s="2">
        <v>2</v>
      </c>
      <c r="I13" s="2"/>
      <c r="J13" s="2">
        <v>2</v>
      </c>
      <c r="K13" s="2"/>
      <c r="L13" s="2">
        <v>2</v>
      </c>
      <c r="M13" s="2"/>
      <c r="N13" s="2">
        <v>2</v>
      </c>
      <c r="O13" s="2"/>
      <c r="P13" s="2">
        <v>2</v>
      </c>
      <c r="Q13" s="2"/>
      <c r="R13" s="2">
        <v>2</v>
      </c>
      <c r="S13" s="2"/>
      <c r="T13" s="2">
        <v>2</v>
      </c>
      <c r="U13" s="2"/>
      <c r="V13" s="17" t="s">
        <v>263</v>
      </c>
      <c r="W13" s="2"/>
      <c r="X13" s="17" t="s">
        <v>263</v>
      </c>
      <c r="Y13" s="2"/>
      <c r="Z13" s="17" t="s">
        <v>263</v>
      </c>
      <c r="AA13" s="2"/>
      <c r="AB13" s="17" t="s">
        <v>263</v>
      </c>
      <c r="AC13" s="2"/>
      <c r="AD13" s="17" t="s">
        <v>263</v>
      </c>
      <c r="AE13" s="2"/>
      <c r="AF13" s="17" t="s">
        <v>263</v>
      </c>
      <c r="AG13" s="2"/>
      <c r="AH13" s="17" t="s">
        <v>263</v>
      </c>
      <c r="AI13" s="2"/>
      <c r="AJ13" s="17" t="s">
        <v>263</v>
      </c>
      <c r="AK13" s="2"/>
      <c r="AL13" s="17" t="s">
        <v>263</v>
      </c>
      <c r="AM13" s="2"/>
      <c r="AN13" s="17" t="s">
        <v>263</v>
      </c>
      <c r="AO13" s="2"/>
      <c r="AP13" s="17" t="s">
        <v>263</v>
      </c>
      <c r="AQ13" s="2"/>
      <c r="AR13" s="17" t="s">
        <v>263</v>
      </c>
      <c r="AS13" s="2"/>
      <c r="AT13" s="17" t="s">
        <v>263</v>
      </c>
      <c r="AU13" s="2"/>
      <c r="AV13" s="17" t="s">
        <v>263</v>
      </c>
      <c r="AW13" s="2"/>
      <c r="AX13" s="17" t="s">
        <v>263</v>
      </c>
      <c r="AZ13" s="17" t="s">
        <v>263</v>
      </c>
    </row>
    <row r="14" spans="1:52" ht="12.75" customHeight="1" x14ac:dyDescent="0.25">
      <c r="A14" s="9"/>
      <c r="B14" s="8"/>
      <c r="C14" s="8"/>
      <c r="D14" s="8"/>
      <c r="E14" s="8"/>
      <c r="F14" s="8"/>
      <c r="G14" s="8"/>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68"/>
      <c r="AQ14" s="9"/>
      <c r="AR14" s="9"/>
      <c r="AS14" s="9"/>
      <c r="AT14" s="9"/>
      <c r="AU14" s="9"/>
      <c r="AV14" s="9"/>
      <c r="AW14" s="9"/>
      <c r="AX14" s="9"/>
      <c r="AY14" s="8"/>
      <c r="AZ14" s="9"/>
    </row>
    <row r="15" spans="1:52" ht="12.75" customHeight="1" x14ac:dyDescent="0.25">
      <c r="A15" s="2" t="s">
        <v>383</v>
      </c>
      <c r="H15" s="2">
        <v>31</v>
      </c>
      <c r="I15" s="2"/>
      <c r="J15" s="2">
        <v>31</v>
      </c>
      <c r="K15" s="2"/>
      <c r="L15" s="2">
        <v>30</v>
      </c>
      <c r="M15" s="2"/>
      <c r="N15" s="2">
        <v>30</v>
      </c>
      <c r="O15" s="2"/>
      <c r="P15" s="2">
        <v>30</v>
      </c>
      <c r="Q15" s="2">
        <v>0</v>
      </c>
      <c r="R15" s="2">
        <v>43</v>
      </c>
      <c r="S15" s="2"/>
      <c r="T15" s="2">
        <v>41</v>
      </c>
      <c r="U15" s="2"/>
      <c r="V15" s="2">
        <v>33</v>
      </c>
      <c r="W15" s="2"/>
      <c r="X15" s="2">
        <v>32</v>
      </c>
      <c r="Y15" s="2"/>
      <c r="Z15" s="2">
        <v>32</v>
      </c>
      <c r="AA15" s="2"/>
      <c r="AB15" s="2">
        <v>31</v>
      </c>
      <c r="AC15" s="2"/>
      <c r="AD15" s="2">
        <v>25</v>
      </c>
      <c r="AE15" s="2"/>
      <c r="AF15" s="2">
        <v>23</v>
      </c>
      <c r="AG15" s="2"/>
      <c r="AH15" s="2">
        <v>23</v>
      </c>
      <c r="AI15" s="2"/>
      <c r="AJ15" s="2">
        <v>22</v>
      </c>
      <c r="AK15" s="2"/>
      <c r="AL15" s="2">
        <v>22</v>
      </c>
      <c r="AM15" s="2"/>
      <c r="AN15" s="2">
        <v>22</v>
      </c>
      <c r="AO15" s="2"/>
      <c r="AP15" s="17">
        <v>24</v>
      </c>
      <c r="AQ15" s="2"/>
      <c r="AR15" s="2">
        <v>23</v>
      </c>
      <c r="AS15" s="2"/>
      <c r="AT15" s="2">
        <v>24</v>
      </c>
      <c r="AU15" s="2"/>
      <c r="AV15" s="2">
        <v>23</v>
      </c>
      <c r="AW15" s="2"/>
      <c r="AX15" s="2">
        <v>23</v>
      </c>
      <c r="AZ15" s="2">
        <v>22</v>
      </c>
    </row>
    <row r="16" spans="1:52" x14ac:dyDescent="0.25">
      <c r="A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50"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50"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50"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50"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50"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50"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5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50"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50"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20"/>
  <sheetViews>
    <sheetView showGridLines="0" zoomScaleNormal="100" zoomScaleSheetLayoutView="100" workbookViewId="0"/>
  </sheetViews>
  <sheetFormatPr defaultColWidth="9.109375" defaultRowHeight="13.2" outlineLevelCol="1" x14ac:dyDescent="0.25"/>
  <cols>
    <col min="1" max="1" width="10" style="3" customWidth="1"/>
    <col min="2" max="2" width="3.109375" style="3" customWidth="1"/>
    <col min="3" max="3" width="7.44140625" style="3" bestFit="1" customWidth="1"/>
    <col min="4" max="4" width="7.44140625" style="3" customWidth="1"/>
    <col min="5" max="6" width="6.88671875" style="3" customWidth="1"/>
    <col min="7" max="7" width="5.44140625" style="3" hidden="1" customWidth="1" outlineLevel="1"/>
    <col min="8" max="8" width="2" style="3" hidden="1" customWidth="1" outlineLevel="1"/>
    <col min="9" max="9" width="5.44140625" style="3" hidden="1" customWidth="1" outlineLevel="1"/>
    <col min="10" max="10" width="2" style="3" hidden="1" customWidth="1" outlineLevel="1"/>
    <col min="11" max="11" width="5.44140625" style="3" hidden="1" customWidth="1" outlineLevel="1"/>
    <col min="12" max="12" width="1.5546875" style="3" hidden="1" customWidth="1" outlineLevel="1"/>
    <col min="13" max="13" width="5.44140625" style="3" hidden="1" customWidth="1" outlineLevel="1"/>
    <col min="14" max="14" width="2.109375" style="3" hidden="1" customWidth="1" outlineLevel="1"/>
    <col min="15" max="15" width="5.44140625" style="3" hidden="1" customWidth="1" outlineLevel="1"/>
    <col min="16" max="16" width="2" style="3" hidden="1" customWidth="1" outlineLevel="1"/>
    <col min="17" max="17" width="5.44140625" style="3" hidden="1" customWidth="1" outlineLevel="1"/>
    <col min="18" max="18" width="1.88671875" style="3" hidden="1" customWidth="1" outlineLevel="1"/>
    <col min="19" max="19" width="5.44140625" style="3" hidden="1" customWidth="1" outlineLevel="1"/>
    <col min="20" max="20" width="1.88671875" style="3" hidden="1" customWidth="1" outlineLevel="1"/>
    <col min="21" max="21" width="5.44140625" style="3" customWidth="1" collapsed="1"/>
    <col min="22" max="22" width="1.88671875" style="3" customWidth="1"/>
    <col min="23" max="23" width="5.44140625" style="3" customWidth="1"/>
    <col min="24" max="24" width="1.88671875" style="3" customWidth="1"/>
    <col min="25" max="25" width="5.44140625" style="3" bestFit="1" customWidth="1"/>
    <col min="26" max="26" width="1.88671875" style="3" customWidth="1"/>
    <col min="27" max="27" width="5.44140625" style="3" bestFit="1" customWidth="1"/>
    <col min="28" max="28" width="2.109375" style="3" customWidth="1"/>
    <col min="29" max="29" width="5.44140625" style="3" bestFit="1" customWidth="1"/>
    <col min="30" max="30" width="1.44140625" style="3" customWidth="1"/>
    <col min="31" max="31" width="5.44140625" style="3" bestFit="1" customWidth="1"/>
    <col min="32" max="32" width="1.88671875" style="3" customWidth="1"/>
    <col min="33" max="33" width="5.44140625" style="3" bestFit="1" customWidth="1"/>
    <col min="34" max="34" width="1.88671875" style="3" customWidth="1"/>
    <col min="35" max="35" width="5.44140625" style="3" bestFit="1" customWidth="1"/>
    <col min="36" max="36" width="1.44140625" style="3" customWidth="1"/>
    <col min="37" max="37" width="5.44140625" style="2" bestFit="1" customWidth="1"/>
    <col min="38" max="38" width="1.88671875" style="2" customWidth="1"/>
    <col min="39" max="39" width="5.44140625" style="2" bestFit="1" customWidth="1"/>
    <col min="40" max="40" width="1.109375" style="2" customWidth="1"/>
    <col min="41" max="41" width="5.44140625" style="2" bestFit="1" customWidth="1"/>
    <col min="42" max="42" width="1.88671875" style="3" customWidth="1"/>
    <col min="43" max="43" width="5.44140625" style="3" bestFit="1" customWidth="1"/>
    <col min="44" max="44" width="1.109375" style="3" customWidth="1"/>
    <col min="45" max="45" width="5.44140625" style="3" bestFit="1" customWidth="1"/>
    <col min="46" max="46" width="1.109375" style="3" customWidth="1"/>
    <col min="47" max="47" width="5.44140625" style="3" bestFit="1" customWidth="1"/>
    <col min="48" max="48" width="1.44140625" style="3" customWidth="1"/>
    <col min="49" max="49" width="5.44140625" style="3" bestFit="1" customWidth="1"/>
    <col min="50" max="50" width="2.109375" style="3" customWidth="1"/>
    <col min="51" max="51" width="4.88671875" style="3" bestFit="1" customWidth="1"/>
    <col min="52" max="16384" width="9.109375" style="3"/>
  </cols>
  <sheetData>
    <row r="1" spans="1:54" x14ac:dyDescent="0.25">
      <c r="A1" s="1" t="s">
        <v>211</v>
      </c>
      <c r="C1" s="1" t="s">
        <v>681</v>
      </c>
      <c r="D1" s="1"/>
    </row>
    <row r="2" spans="1:54" x14ac:dyDescent="0.25">
      <c r="C2" s="41" t="s">
        <v>682</v>
      </c>
    </row>
    <row r="3" spans="1:54"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9"/>
      <c r="AL3" s="9"/>
      <c r="AM3" s="9"/>
      <c r="AN3" s="9"/>
      <c r="AO3" s="9"/>
      <c r="AR3" s="8"/>
      <c r="AS3" s="8"/>
      <c r="AT3" s="8"/>
      <c r="AU3" s="8"/>
      <c r="AV3" s="8"/>
      <c r="AW3" s="8"/>
      <c r="AX3" s="8"/>
      <c r="AY3" s="8"/>
    </row>
    <row r="4" spans="1:54" x14ac:dyDescent="0.25">
      <c r="A4" s="10" t="s">
        <v>212</v>
      </c>
      <c r="B4" s="10"/>
      <c r="C4" s="10"/>
      <c r="D4" s="10"/>
      <c r="E4" s="2"/>
      <c r="F4" s="2" t="s">
        <v>213</v>
      </c>
      <c r="H4" s="2"/>
      <c r="I4" s="2"/>
      <c r="J4" s="2"/>
      <c r="K4" s="2"/>
      <c r="M4" s="2"/>
      <c r="N4" s="2"/>
      <c r="O4" s="2"/>
      <c r="P4" s="2"/>
      <c r="Q4" s="2"/>
      <c r="R4" s="92"/>
      <c r="S4" s="92"/>
      <c r="T4" s="2"/>
      <c r="U4" s="2"/>
      <c r="V4" s="2"/>
      <c r="W4" s="2"/>
      <c r="X4" s="2"/>
      <c r="Y4" s="2"/>
      <c r="Z4" s="2"/>
      <c r="AA4" s="2"/>
      <c r="AB4" s="2"/>
      <c r="AC4" s="2"/>
      <c r="AD4" s="2"/>
      <c r="AP4" s="92"/>
      <c r="AQ4" s="92"/>
    </row>
    <row r="5" spans="1:54" x14ac:dyDescent="0.25">
      <c r="A5" s="118" t="s">
        <v>214</v>
      </c>
      <c r="B5" s="10"/>
      <c r="C5" s="10"/>
      <c r="D5" s="10"/>
      <c r="E5" s="2"/>
      <c r="F5" s="114" t="s">
        <v>215</v>
      </c>
      <c r="H5" s="9"/>
      <c r="I5" s="9"/>
      <c r="J5" s="9"/>
      <c r="K5" s="9"/>
      <c r="L5" s="8"/>
      <c r="M5" s="9"/>
      <c r="N5" s="9"/>
      <c r="O5" s="9"/>
      <c r="P5" s="9"/>
      <c r="Q5" s="9"/>
      <c r="R5" s="8"/>
      <c r="S5" s="8"/>
      <c r="T5" s="9"/>
      <c r="U5" s="9"/>
      <c r="V5" s="9"/>
      <c r="W5" s="9"/>
      <c r="X5" s="9"/>
      <c r="Y5" s="9"/>
      <c r="Z5" s="9"/>
      <c r="AA5" s="9"/>
      <c r="AB5" s="9"/>
      <c r="AC5" s="9"/>
      <c r="AD5" s="9"/>
      <c r="AP5" s="8"/>
      <c r="AQ5" s="8"/>
      <c r="AR5" s="8"/>
      <c r="AS5" s="8"/>
      <c r="AT5" s="8"/>
      <c r="AU5" s="8"/>
      <c r="AV5" s="8"/>
      <c r="AW5" s="8"/>
    </row>
    <row r="6" spans="1:54" x14ac:dyDescent="0.25">
      <c r="A6" s="13"/>
      <c r="B6" s="13"/>
      <c r="C6" s="13"/>
      <c r="D6" s="13"/>
      <c r="E6" s="9"/>
      <c r="F6" s="9"/>
      <c r="G6" s="14">
        <v>2000</v>
      </c>
      <c r="H6" s="9"/>
      <c r="I6" s="9">
        <v>2001</v>
      </c>
      <c r="J6" s="9"/>
      <c r="K6" s="9">
        <v>2002</v>
      </c>
      <c r="L6" s="9"/>
      <c r="M6" s="9">
        <v>2003</v>
      </c>
      <c r="N6" s="9"/>
      <c r="O6" s="9">
        <v>2004</v>
      </c>
      <c r="P6" s="9"/>
      <c r="Q6" s="9">
        <v>2005</v>
      </c>
      <c r="R6" s="9"/>
      <c r="S6" s="9">
        <v>2006</v>
      </c>
      <c r="T6" s="9"/>
      <c r="U6" s="9">
        <v>2007</v>
      </c>
      <c r="V6" s="9"/>
      <c r="W6" s="9">
        <v>2008</v>
      </c>
      <c r="X6" s="9"/>
      <c r="Y6" s="9">
        <v>2009</v>
      </c>
      <c r="Z6" s="9"/>
      <c r="AA6" s="9">
        <v>2010</v>
      </c>
      <c r="AB6" s="9"/>
      <c r="AC6" s="9">
        <v>2011</v>
      </c>
      <c r="AD6" s="9"/>
      <c r="AE6" s="14">
        <v>2012</v>
      </c>
      <c r="AF6" s="14"/>
      <c r="AG6" s="14">
        <v>2013</v>
      </c>
      <c r="AH6" s="14"/>
      <c r="AI6" s="14">
        <v>2014</v>
      </c>
      <c r="AJ6" s="14"/>
      <c r="AK6" s="14">
        <v>2015</v>
      </c>
      <c r="AL6" s="14"/>
      <c r="AM6" s="14">
        <v>2016</v>
      </c>
      <c r="AN6" s="14"/>
      <c r="AO6" s="14">
        <v>2017</v>
      </c>
      <c r="AP6" s="2"/>
      <c r="AQ6" s="2">
        <v>2018</v>
      </c>
      <c r="AR6" s="20"/>
      <c r="AS6" s="14">
        <v>2019</v>
      </c>
      <c r="AT6" s="20"/>
      <c r="AU6" s="14">
        <v>2020</v>
      </c>
      <c r="AV6" s="20"/>
      <c r="AW6" s="14">
        <v>2021</v>
      </c>
      <c r="AX6" s="20"/>
      <c r="AY6" s="14">
        <v>2022</v>
      </c>
      <c r="AZ6" s="2"/>
      <c r="BA6" s="2"/>
      <c r="BB6" s="2"/>
    </row>
    <row r="7" spans="1:54" x14ac:dyDescent="0.25">
      <c r="A7" s="10"/>
      <c r="B7" s="10"/>
      <c r="C7" s="10"/>
      <c r="D7" s="10"/>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P7" s="24"/>
      <c r="AQ7" s="24"/>
      <c r="AS7" s="2"/>
      <c r="AU7" s="2"/>
      <c r="AW7" s="2"/>
      <c r="AY7" s="2"/>
      <c r="AZ7" s="2"/>
      <c r="BA7" s="2"/>
      <c r="BB7" s="2"/>
    </row>
    <row r="8" spans="1:54" x14ac:dyDescent="0.25">
      <c r="A8" s="10"/>
      <c r="B8" s="10"/>
      <c r="C8" s="15" t="s">
        <v>216</v>
      </c>
      <c r="D8" s="15"/>
      <c r="E8" s="2"/>
      <c r="F8" s="2"/>
      <c r="G8" s="10">
        <v>2042</v>
      </c>
      <c r="H8" s="10"/>
      <c r="I8" s="10">
        <v>2076</v>
      </c>
      <c r="J8" s="10"/>
      <c r="K8" s="10">
        <v>2098</v>
      </c>
      <c r="L8" s="10"/>
      <c r="M8" s="10">
        <v>2108</v>
      </c>
      <c r="N8" s="10"/>
      <c r="O8" s="10">
        <v>2153</v>
      </c>
      <c r="P8" s="10"/>
      <c r="Q8" s="10">
        <v>2188</v>
      </c>
      <c r="R8" s="10"/>
      <c r="S8" s="10">
        <v>2226</v>
      </c>
      <c r="T8" s="10"/>
      <c r="U8" s="10">
        <v>2044</v>
      </c>
      <c r="V8" s="10"/>
      <c r="W8" s="10">
        <v>2096</v>
      </c>
      <c r="X8" s="10"/>
      <c r="Y8" s="10">
        <v>2115</v>
      </c>
      <c r="Z8" s="10"/>
      <c r="AA8" s="10">
        <v>2251</v>
      </c>
      <c r="AB8" s="10"/>
      <c r="AC8" s="10">
        <v>2092</v>
      </c>
      <c r="AD8" s="2"/>
      <c r="AE8" s="10">
        <v>2093</v>
      </c>
      <c r="AF8" s="2"/>
      <c r="AG8" s="10">
        <v>2094</v>
      </c>
      <c r="AH8" s="2"/>
      <c r="AI8" s="10">
        <v>2090</v>
      </c>
      <c r="AJ8" s="2"/>
      <c r="AK8" s="10">
        <v>2080</v>
      </c>
      <c r="AM8" s="10">
        <v>2071</v>
      </c>
      <c r="AO8" s="10">
        <v>2054</v>
      </c>
      <c r="AP8" s="2"/>
      <c r="AQ8" s="10">
        <v>2037</v>
      </c>
      <c r="AS8" s="10">
        <v>2037</v>
      </c>
      <c r="AU8" s="10">
        <v>2018</v>
      </c>
      <c r="AW8" s="10">
        <v>2017</v>
      </c>
      <c r="AY8" s="10">
        <v>2014</v>
      </c>
      <c r="AZ8" s="2"/>
      <c r="BA8" s="2"/>
      <c r="BB8" s="2"/>
    </row>
    <row r="9" spans="1:54" x14ac:dyDescent="0.25">
      <c r="A9" s="10">
        <v>2001</v>
      </c>
      <c r="B9" s="81" t="s">
        <v>263</v>
      </c>
      <c r="C9" s="10">
        <v>5700</v>
      </c>
      <c r="D9" s="10"/>
      <c r="E9" s="2"/>
      <c r="F9" s="2"/>
      <c r="G9" s="10">
        <v>195</v>
      </c>
      <c r="H9" s="10"/>
      <c r="I9" s="10">
        <v>198</v>
      </c>
      <c r="J9" s="10"/>
      <c r="K9" s="10">
        <v>209</v>
      </c>
      <c r="L9" s="10"/>
      <c r="M9" s="10">
        <v>208</v>
      </c>
      <c r="N9" s="10"/>
      <c r="O9" s="10">
        <v>216</v>
      </c>
      <c r="P9" s="10"/>
      <c r="Q9" s="10">
        <v>214</v>
      </c>
      <c r="R9" s="10"/>
      <c r="S9" s="10">
        <v>195</v>
      </c>
      <c r="T9" s="10"/>
      <c r="U9" s="10">
        <v>184</v>
      </c>
      <c r="V9" s="10"/>
      <c r="W9" s="10">
        <v>187</v>
      </c>
      <c r="X9" s="10"/>
      <c r="Y9" s="10">
        <v>191</v>
      </c>
      <c r="Z9" s="10"/>
      <c r="AA9" s="10">
        <v>189</v>
      </c>
      <c r="AB9" s="10"/>
      <c r="AC9" s="10">
        <v>198</v>
      </c>
      <c r="AD9" s="2"/>
      <c r="AE9" s="2">
        <v>191</v>
      </c>
      <c r="AF9" s="2"/>
      <c r="AG9" s="2">
        <v>186</v>
      </c>
      <c r="AH9" s="2"/>
      <c r="AI9" s="2">
        <v>186</v>
      </c>
      <c r="AJ9" s="2"/>
      <c r="AK9" s="10">
        <v>182</v>
      </c>
      <c r="AM9" s="10">
        <v>174</v>
      </c>
      <c r="AO9" s="10">
        <v>181</v>
      </c>
      <c r="AP9" s="2"/>
      <c r="AQ9" s="10">
        <v>189</v>
      </c>
      <c r="AS9" s="10">
        <v>182</v>
      </c>
      <c r="AU9" s="10">
        <v>175</v>
      </c>
      <c r="AW9" s="10">
        <v>181</v>
      </c>
      <c r="AY9" s="10">
        <v>164</v>
      </c>
      <c r="AZ9" s="2"/>
      <c r="BA9" s="2"/>
      <c r="BB9" s="2"/>
    </row>
    <row r="10" spans="1:54" x14ac:dyDescent="0.25">
      <c r="A10" s="10">
        <v>5701</v>
      </c>
      <c r="B10" s="81" t="s">
        <v>263</v>
      </c>
      <c r="C10" s="10">
        <v>10000</v>
      </c>
      <c r="D10" s="10"/>
      <c r="E10" s="2"/>
      <c r="F10" s="2"/>
      <c r="G10" s="10">
        <v>43</v>
      </c>
      <c r="H10" s="10"/>
      <c r="I10" s="10">
        <v>47</v>
      </c>
      <c r="J10" s="10"/>
      <c r="K10" s="10">
        <v>50</v>
      </c>
      <c r="L10" s="10"/>
      <c r="M10" s="10">
        <v>51</v>
      </c>
      <c r="N10" s="10"/>
      <c r="O10" s="10">
        <v>53</v>
      </c>
      <c r="P10" s="10"/>
      <c r="Q10" s="10">
        <v>47</v>
      </c>
      <c r="R10" s="10"/>
      <c r="S10" s="10">
        <v>41</v>
      </c>
      <c r="T10" s="10"/>
      <c r="U10" s="10">
        <v>42</v>
      </c>
      <c r="V10" s="10"/>
      <c r="W10" s="10">
        <v>46</v>
      </c>
      <c r="X10" s="10"/>
      <c r="Y10" s="10">
        <v>44</v>
      </c>
      <c r="Z10" s="10"/>
      <c r="AA10" s="10">
        <v>40</v>
      </c>
      <c r="AB10" s="10"/>
      <c r="AC10" s="10">
        <v>37</v>
      </c>
      <c r="AD10" s="2"/>
      <c r="AE10" s="2">
        <v>34</v>
      </c>
      <c r="AF10" s="2"/>
      <c r="AG10" s="2">
        <v>37</v>
      </c>
      <c r="AH10" s="2"/>
      <c r="AI10" s="2">
        <v>31</v>
      </c>
      <c r="AJ10" s="2"/>
      <c r="AK10" s="10">
        <v>37</v>
      </c>
      <c r="AM10" s="10">
        <v>34</v>
      </c>
      <c r="AO10" s="10">
        <v>36</v>
      </c>
      <c r="AP10" s="2"/>
      <c r="AQ10" s="10">
        <v>34</v>
      </c>
      <c r="AS10" s="10">
        <v>36</v>
      </c>
      <c r="AU10" s="10">
        <v>40</v>
      </c>
      <c r="AW10" s="10">
        <v>48</v>
      </c>
      <c r="AY10" s="10">
        <v>44</v>
      </c>
      <c r="AZ10" s="2"/>
      <c r="BA10" s="2"/>
      <c r="BB10" s="2"/>
    </row>
    <row r="11" spans="1:54" x14ac:dyDescent="0.25">
      <c r="A11" s="10">
        <v>10001</v>
      </c>
      <c r="B11" s="81" t="s">
        <v>263</v>
      </c>
      <c r="C11" s="10">
        <v>15000</v>
      </c>
      <c r="D11" s="10"/>
      <c r="E11" s="2"/>
      <c r="F11" s="2"/>
      <c r="G11" s="10">
        <v>44</v>
      </c>
      <c r="H11" s="10"/>
      <c r="I11" s="10">
        <v>43</v>
      </c>
      <c r="J11" s="10"/>
      <c r="K11" s="10">
        <v>34</v>
      </c>
      <c r="L11" s="10"/>
      <c r="M11" s="10">
        <v>38</v>
      </c>
      <c r="N11" s="10"/>
      <c r="O11" s="10">
        <v>41</v>
      </c>
      <c r="P11" s="10"/>
      <c r="Q11" s="10">
        <v>38</v>
      </c>
      <c r="R11" s="10"/>
      <c r="S11" s="10">
        <v>32</v>
      </c>
      <c r="T11" s="10"/>
      <c r="U11" s="10">
        <v>28</v>
      </c>
      <c r="V11" s="10"/>
      <c r="W11" s="10">
        <v>30</v>
      </c>
      <c r="X11" s="10"/>
      <c r="Y11" s="10">
        <v>27</v>
      </c>
      <c r="Z11" s="10"/>
      <c r="AA11" s="10">
        <v>27</v>
      </c>
      <c r="AB11" s="10"/>
      <c r="AC11" s="10">
        <v>21</v>
      </c>
      <c r="AD11" s="2"/>
      <c r="AE11" s="2">
        <v>22</v>
      </c>
      <c r="AF11" s="2"/>
      <c r="AG11" s="2">
        <v>23</v>
      </c>
      <c r="AH11" s="2"/>
      <c r="AI11" s="2">
        <v>24</v>
      </c>
      <c r="AJ11" s="2"/>
      <c r="AK11" s="10">
        <v>23</v>
      </c>
      <c r="AM11" s="10">
        <v>23</v>
      </c>
      <c r="AO11" s="10">
        <v>24</v>
      </c>
      <c r="AP11" s="2"/>
      <c r="AQ11" s="10">
        <v>22</v>
      </c>
      <c r="AS11" s="10">
        <v>22</v>
      </c>
      <c r="AU11" s="10">
        <v>22</v>
      </c>
      <c r="AW11" s="10">
        <v>25</v>
      </c>
      <c r="AY11" s="10">
        <v>22</v>
      </c>
      <c r="AZ11" s="2"/>
      <c r="BA11" s="2"/>
      <c r="BB11" s="2"/>
    </row>
    <row r="12" spans="1:54" x14ac:dyDescent="0.25">
      <c r="A12" s="10">
        <v>15001</v>
      </c>
      <c r="B12" s="81" t="s">
        <v>263</v>
      </c>
      <c r="C12" s="10">
        <v>25000</v>
      </c>
      <c r="D12" s="10"/>
      <c r="E12" s="2"/>
      <c r="F12" s="2"/>
      <c r="G12" s="10">
        <v>59</v>
      </c>
      <c r="H12" s="10"/>
      <c r="I12" s="10">
        <v>55</v>
      </c>
      <c r="J12" s="10"/>
      <c r="K12" s="10">
        <v>53</v>
      </c>
      <c r="L12" s="10"/>
      <c r="M12" s="10">
        <v>57</v>
      </c>
      <c r="N12" s="10"/>
      <c r="O12" s="10">
        <v>59</v>
      </c>
      <c r="P12" s="10"/>
      <c r="Q12" s="10">
        <v>55</v>
      </c>
      <c r="R12" s="10"/>
      <c r="S12" s="10">
        <v>53</v>
      </c>
      <c r="T12" s="10"/>
      <c r="U12" s="10">
        <v>60</v>
      </c>
      <c r="V12" s="10"/>
      <c r="W12" s="10">
        <v>64</v>
      </c>
      <c r="X12" s="10"/>
      <c r="Y12" s="10">
        <v>67</v>
      </c>
      <c r="Z12" s="10"/>
      <c r="AA12" s="10">
        <v>72</v>
      </c>
      <c r="AB12" s="10"/>
      <c r="AC12" s="10">
        <v>75</v>
      </c>
      <c r="AD12" s="2"/>
      <c r="AE12" s="2">
        <v>72</v>
      </c>
      <c r="AF12" s="2"/>
      <c r="AG12" s="2">
        <v>84</v>
      </c>
      <c r="AH12" s="2"/>
      <c r="AI12" s="2">
        <v>82</v>
      </c>
      <c r="AJ12" s="2"/>
      <c r="AK12" s="10">
        <v>88</v>
      </c>
      <c r="AM12" s="10">
        <v>97</v>
      </c>
      <c r="AO12" s="10">
        <v>95</v>
      </c>
      <c r="AP12" s="2"/>
      <c r="AQ12" s="10">
        <v>99</v>
      </c>
      <c r="AS12" s="10">
        <v>94</v>
      </c>
      <c r="AU12" s="10">
        <v>90</v>
      </c>
      <c r="AW12" s="10">
        <v>71</v>
      </c>
      <c r="AY12" s="10">
        <v>59</v>
      </c>
      <c r="AZ12" s="2"/>
      <c r="BA12" s="2"/>
      <c r="BB12" s="2"/>
    </row>
    <row r="13" spans="1:54" x14ac:dyDescent="0.25">
      <c r="A13" s="10">
        <v>25001</v>
      </c>
      <c r="B13" s="81" t="s">
        <v>263</v>
      </c>
      <c r="C13" s="10">
        <v>100000</v>
      </c>
      <c r="D13" s="10"/>
      <c r="E13" s="2"/>
      <c r="F13" s="2"/>
      <c r="G13" s="10">
        <v>84</v>
      </c>
      <c r="H13" s="10"/>
      <c r="I13" s="10">
        <v>82</v>
      </c>
      <c r="J13" s="10"/>
      <c r="K13" s="10">
        <v>76</v>
      </c>
      <c r="L13" s="10"/>
      <c r="M13" s="10">
        <v>67</v>
      </c>
      <c r="N13" s="10"/>
      <c r="O13" s="10">
        <v>66</v>
      </c>
      <c r="P13" s="10"/>
      <c r="Q13" s="10">
        <v>61</v>
      </c>
      <c r="R13" s="10"/>
      <c r="S13" s="10">
        <v>60</v>
      </c>
      <c r="T13" s="10"/>
      <c r="U13" s="10">
        <v>55</v>
      </c>
      <c r="V13" s="10"/>
      <c r="W13" s="10">
        <v>54</v>
      </c>
      <c r="X13" s="10"/>
      <c r="Y13" s="10">
        <v>59</v>
      </c>
      <c r="Z13" s="10"/>
      <c r="AA13" s="10">
        <v>47</v>
      </c>
      <c r="AB13" s="10"/>
      <c r="AC13" s="10">
        <v>45</v>
      </c>
      <c r="AD13" s="2"/>
      <c r="AE13" s="2">
        <v>44</v>
      </c>
      <c r="AF13" s="2"/>
      <c r="AG13" s="2">
        <v>44</v>
      </c>
      <c r="AH13" s="2"/>
      <c r="AI13" s="2">
        <v>45</v>
      </c>
      <c r="AJ13" s="2"/>
      <c r="AK13" s="10">
        <v>47</v>
      </c>
      <c r="AM13" s="10">
        <v>47</v>
      </c>
      <c r="AO13" s="10">
        <v>53</v>
      </c>
      <c r="AP13" s="2"/>
      <c r="AQ13" s="10">
        <v>56</v>
      </c>
      <c r="AS13" s="10">
        <v>95</v>
      </c>
      <c r="AU13" s="10">
        <v>120</v>
      </c>
      <c r="AW13" s="10">
        <v>92</v>
      </c>
      <c r="AY13" s="10">
        <v>96</v>
      </c>
      <c r="AZ13" s="2"/>
      <c r="BA13" s="2"/>
      <c r="BB13" s="2"/>
    </row>
    <row r="14" spans="1:54" x14ac:dyDescent="0.25">
      <c r="A14" s="10"/>
      <c r="B14" s="15" t="s">
        <v>217</v>
      </c>
      <c r="C14" s="10">
        <v>100000</v>
      </c>
      <c r="D14" s="10"/>
      <c r="E14" s="2"/>
      <c r="F14" s="2"/>
      <c r="G14" s="10">
        <v>3</v>
      </c>
      <c r="H14" s="10"/>
      <c r="I14" s="10">
        <v>9</v>
      </c>
      <c r="J14" s="10"/>
      <c r="K14" s="10">
        <v>8</v>
      </c>
      <c r="L14" s="10"/>
      <c r="M14" s="10">
        <v>8</v>
      </c>
      <c r="N14" s="10"/>
      <c r="O14" s="10">
        <v>8</v>
      </c>
      <c r="P14" s="10"/>
      <c r="Q14" s="10">
        <v>8</v>
      </c>
      <c r="R14" s="10"/>
      <c r="S14" s="10">
        <v>7</v>
      </c>
      <c r="T14" s="10"/>
      <c r="U14" s="10">
        <v>5</v>
      </c>
      <c r="V14" s="10"/>
      <c r="W14" s="10">
        <v>5</v>
      </c>
      <c r="X14" s="10"/>
      <c r="Y14" s="10">
        <v>5</v>
      </c>
      <c r="Z14" s="10"/>
      <c r="AA14" s="10">
        <v>5</v>
      </c>
      <c r="AB14" s="10"/>
      <c r="AC14" s="10">
        <v>5</v>
      </c>
      <c r="AD14" s="2"/>
      <c r="AE14" s="2">
        <v>3</v>
      </c>
      <c r="AF14" s="2"/>
      <c r="AG14" s="2">
        <v>2</v>
      </c>
      <c r="AH14" s="2"/>
      <c r="AI14" s="2">
        <v>2</v>
      </c>
      <c r="AJ14" s="2"/>
      <c r="AK14" s="10">
        <v>5</v>
      </c>
      <c r="AM14" s="10">
        <v>4</v>
      </c>
      <c r="AO14" s="10">
        <v>3</v>
      </c>
      <c r="AP14" s="2"/>
      <c r="AQ14" s="10">
        <v>4</v>
      </c>
      <c r="AR14" s="8"/>
      <c r="AS14" s="13">
        <v>10</v>
      </c>
      <c r="AT14" s="8"/>
      <c r="AU14" s="13">
        <v>12</v>
      </c>
      <c r="AV14" s="8"/>
      <c r="AW14" s="13">
        <v>10</v>
      </c>
      <c r="AY14" s="10">
        <v>8</v>
      </c>
      <c r="AZ14" s="2"/>
      <c r="BA14" s="2"/>
      <c r="BB14" s="2"/>
    </row>
    <row r="15" spans="1:54" x14ac:dyDescent="0.25">
      <c r="A15" s="22" t="s">
        <v>383</v>
      </c>
      <c r="B15" s="117"/>
      <c r="C15" s="22"/>
      <c r="D15" s="22"/>
      <c r="E15" s="14"/>
      <c r="F15" s="14"/>
      <c r="G15" s="22">
        <v>2470</v>
      </c>
      <c r="H15" s="22"/>
      <c r="I15" s="22">
        <v>2510</v>
      </c>
      <c r="J15" s="22"/>
      <c r="K15" s="22">
        <v>2528</v>
      </c>
      <c r="L15" s="22">
        <v>0</v>
      </c>
      <c r="M15" s="22">
        <v>2537</v>
      </c>
      <c r="N15" s="22"/>
      <c r="O15" s="22">
        <v>2596</v>
      </c>
      <c r="P15" s="22"/>
      <c r="Q15" s="22">
        <v>2611</v>
      </c>
      <c r="R15" s="22"/>
      <c r="S15" s="22">
        <v>2614</v>
      </c>
      <c r="T15" s="22"/>
      <c r="U15" s="22">
        <v>2418</v>
      </c>
      <c r="V15" s="22"/>
      <c r="W15" s="22">
        <v>2482</v>
      </c>
      <c r="X15" s="22"/>
      <c r="Y15" s="22">
        <v>2508</v>
      </c>
      <c r="Z15" s="22"/>
      <c r="AA15" s="22">
        <v>2631</v>
      </c>
      <c r="AB15" s="22"/>
      <c r="AC15" s="22">
        <v>2473</v>
      </c>
      <c r="AD15" s="14"/>
      <c r="AE15" s="22">
        <v>2459</v>
      </c>
      <c r="AF15" s="22"/>
      <c r="AG15" s="22">
        <v>2470</v>
      </c>
      <c r="AH15" s="22"/>
      <c r="AI15" s="22">
        <v>2460</v>
      </c>
      <c r="AJ15" s="22"/>
      <c r="AK15" s="22">
        <v>2462</v>
      </c>
      <c r="AL15" s="22"/>
      <c r="AM15" s="22">
        <v>2450</v>
      </c>
      <c r="AN15" s="22"/>
      <c r="AO15" s="22">
        <v>2446</v>
      </c>
      <c r="AP15" s="20"/>
      <c r="AQ15" s="22">
        <v>2441</v>
      </c>
      <c r="AR15" s="20"/>
      <c r="AS15" s="22">
        <v>2476</v>
      </c>
      <c r="AT15" s="8"/>
      <c r="AU15" s="13">
        <v>2477</v>
      </c>
      <c r="AV15" s="8"/>
      <c r="AW15" s="13">
        <v>2444</v>
      </c>
      <c r="AX15" s="20"/>
      <c r="AY15" s="22">
        <v>2407</v>
      </c>
      <c r="AZ15" s="2"/>
      <c r="BA15" s="2"/>
      <c r="BB15" s="2"/>
    </row>
    <row r="16" spans="1:54" x14ac:dyDescent="0.25">
      <c r="A16" s="10"/>
      <c r="B16" s="10"/>
      <c r="C16" s="10"/>
      <c r="D16" s="10"/>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41" x14ac:dyDescent="0.25">
      <c r="A17" s="10"/>
      <c r="B17" s="10"/>
      <c r="C17" s="10"/>
      <c r="D17" s="10"/>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41" x14ac:dyDescent="0.25">
      <c r="A18" s="10"/>
      <c r="B18" s="10"/>
      <c r="C18" s="10"/>
      <c r="D18" s="10"/>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41" x14ac:dyDescent="0.25">
      <c r="A19" s="10"/>
      <c r="B19" s="10"/>
      <c r="C19" s="10"/>
      <c r="D19" s="10"/>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41" x14ac:dyDescent="0.25">
      <c r="AG20" s="16"/>
      <c r="AH20" s="16"/>
      <c r="AI20" s="16"/>
      <c r="AJ20" s="16"/>
      <c r="AK20" s="16"/>
      <c r="AL20" s="16"/>
      <c r="AM20" s="16"/>
      <c r="AN20" s="16"/>
      <c r="AO20" s="16"/>
    </row>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38</vt:i4>
      </vt:variant>
      <vt:variant>
        <vt:lpstr>Namngivna områden</vt:lpstr>
      </vt:variant>
      <vt:variant>
        <vt:i4>5</vt:i4>
      </vt:variant>
    </vt:vector>
  </HeadingPairs>
  <TitlesOfParts>
    <vt:vector size="43" baseType="lpstr">
      <vt:lpstr>Titel _ Title</vt:lpstr>
      <vt:lpstr>Kort om statistiken _ In brief</vt:lpstr>
      <vt:lpstr>Definitioner</vt:lpstr>
      <vt:lpstr>Teckenförklaring _ Legends</vt:lpstr>
      <vt:lpstr>Innehåll_Content</vt:lpstr>
      <vt:lpstr>1.1</vt:lpstr>
      <vt:lpstr>1.2</vt:lpstr>
      <vt:lpstr>1.3</vt:lpstr>
      <vt:lpstr>2.1</vt:lpstr>
      <vt:lpstr>2.2</vt:lpstr>
      <vt:lpstr>2.3</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4.1</vt:lpstr>
      <vt:lpstr>4.2</vt:lpstr>
      <vt:lpstr>4.3</vt:lpstr>
      <vt:lpstr>4.4</vt:lpstr>
      <vt:lpstr>5</vt:lpstr>
      <vt:lpstr>6</vt:lpstr>
      <vt:lpstr>'3.11'!Utskriftsområde</vt:lpstr>
      <vt:lpstr>'6'!Utskriftsområde</vt:lpstr>
      <vt:lpstr>'Kort om statistiken _ In brief'!Utskriftsområde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2023-03-08T12:46:27Z</cp:lastPrinted>
  <dcterms:created xsi:type="dcterms:W3CDTF">2000-12-04T14:53:31Z</dcterms:created>
  <dcterms:modified xsi:type="dcterms:W3CDTF">2024-03-15T14:24:46Z</dcterms:modified>
</cp:coreProperties>
</file>